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\Policy Topics\Cascade Care\State Subsidy 2020\Presentations_Agendas_Handouts\"/>
    </mc:Choice>
  </mc:AlternateContent>
  <xr:revisionPtr revIDLastSave="0" documentId="13_ncr:1_{A075FA1E-F286-4FDC-BC4E-9592E9E1E33A}" xr6:coauthVersionLast="45" xr6:coauthVersionMax="45" xr10:uidLastSave="{00000000-0000-0000-0000-000000000000}"/>
  <bookViews>
    <workbookView xWindow="-98" yWindow="-98" windowWidth="22695" windowHeight="14595" xr2:uid="{B2F6872C-46E5-4A5A-9ED3-077492311EF4}"/>
  </bookViews>
  <sheets>
    <sheet name="Comparison Chart" sheetId="1" r:id="rId1"/>
    <sheet name="APTC - $200M" sheetId="2" r:id="rId2"/>
    <sheet name="Fixed $ - $200M" sheetId="3" r:id="rId3"/>
    <sheet name="Fixed $ Flat - $150M" sheetId="4" r:id="rId4"/>
    <sheet name="Fixed $ Diff - $150M" sheetId="5" r:id="rId5"/>
    <sheet name="Fixed $ Flat - $100M" sheetId="6" r:id="rId6"/>
    <sheet name="Fixed $ Diff - $100M" sheetId="7" r:id="rId7"/>
  </sheets>
  <externalReferences>
    <externalReference r:id="rId8"/>
  </externalReferences>
  <definedNames>
    <definedName name="Subsidy_Program">[1]Inputs!$J$6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3" i="6" l="1"/>
  <c r="J143" i="6" s="1"/>
  <c r="H143" i="6"/>
  <c r="G143" i="6"/>
  <c r="F143" i="6"/>
  <c r="E143" i="6"/>
  <c r="C143" i="6"/>
  <c r="D143" i="6" s="1"/>
  <c r="B143" i="6"/>
  <c r="I122" i="6"/>
  <c r="H122" i="6"/>
  <c r="J122" i="6" s="1"/>
  <c r="F122" i="6"/>
  <c r="G122" i="6" s="1"/>
  <c r="E122" i="6"/>
  <c r="D122" i="6"/>
  <c r="C122" i="6"/>
  <c r="B122" i="6"/>
  <c r="E114" i="6"/>
  <c r="D114" i="6"/>
  <c r="C114" i="6"/>
  <c r="B114" i="6"/>
  <c r="F114" i="6" s="1"/>
  <c r="F113" i="6"/>
  <c r="F112" i="6"/>
  <c r="F111" i="6"/>
  <c r="F110" i="6"/>
  <c r="F109" i="6"/>
  <c r="F108" i="6"/>
  <c r="F107" i="6"/>
  <c r="F106" i="6"/>
  <c r="F105" i="6"/>
  <c r="F104" i="6"/>
  <c r="E34" i="6"/>
  <c r="D34" i="6"/>
  <c r="E33" i="6"/>
  <c r="D33" i="6"/>
  <c r="C33" i="6"/>
  <c r="C34" i="6" s="1"/>
  <c r="B33" i="6"/>
  <c r="B34" i="6" s="1"/>
  <c r="F32" i="6"/>
  <c r="F34" i="6" s="1"/>
  <c r="F31" i="6"/>
  <c r="G31" i="6" s="1"/>
  <c r="F30" i="6"/>
  <c r="G30" i="6" s="1"/>
  <c r="F29" i="6"/>
  <c r="F33" i="6" s="1"/>
  <c r="G33" i="6" s="1"/>
  <c r="B20" i="6"/>
  <c r="A15" i="6"/>
  <c r="G32" i="6" l="1"/>
  <c r="G29" i="6"/>
</calcChain>
</file>

<file path=xl/sharedStrings.xml><?xml version="1.0" encoding="utf-8"?>
<sst xmlns="http://schemas.openxmlformats.org/spreadsheetml/2006/main" count="1165" uniqueCount="175">
  <si>
    <t>Enrollment</t>
  </si>
  <si>
    <t>Subsidized Enrollees</t>
  </si>
  <si>
    <t>WA Uninsured Population - QHP Eligible</t>
  </si>
  <si>
    <t>Avg. Annual APTC - Federally Subsidized Enrollee</t>
  </si>
  <si>
    <t>Avg. Annual Premium - Federally Subsidized Enrollee</t>
  </si>
  <si>
    <t>Avg. Annual Premium - Unsubsidized Enrollee</t>
  </si>
  <si>
    <t>Total APTC</t>
  </si>
  <si>
    <t>Percent of Individuals Under 500% FPL Eligible to Pay 10% or Less of Income on Premium</t>
  </si>
  <si>
    <t>2022 Pre-Subsidy Baseline</t>
  </si>
  <si>
    <t>129,357 (61.8%)</t>
  </si>
  <si>
    <t>COMPARISON - WA STATE SUBSIDY OPTIONS</t>
  </si>
  <si>
    <t>Subsidy Scenario</t>
  </si>
  <si>
    <t>Individuals Receiving State Premium Assistance</t>
  </si>
  <si>
    <t>New HBE Enrollees - Total</t>
  </si>
  <si>
    <t>New HBE Enrollees - Uninsured</t>
  </si>
  <si>
    <t>Avg. Annual State Subsidy Per Federally Subsidized Enrollee Receiving State Subsidies</t>
  </si>
  <si>
    <t xml:space="preserve">Avg. Annual State Subsidy Per Federally Unsubsidized Enrollee Receiving State Subsidies </t>
  </si>
  <si>
    <t>Additional APTC Assistance</t>
  </si>
  <si>
    <t>Morbidity Impact on Premiums</t>
  </si>
  <si>
    <t>APTC - Full - Up to 500% FPL</t>
  </si>
  <si>
    <t>Fixed $ ($135) Up to 500% FPL</t>
  </si>
  <si>
    <t>Fixed $ ($50-Sub &amp; $200-Unsub) Up to 500% FPL</t>
  </si>
  <si>
    <t xml:space="preserve">APTC full - Up to 500% </t>
  </si>
  <si>
    <t>Applies a state subsidy benchmarked to state income limits by FPL-bands, to all individuals earning up to 500% FPL.</t>
  </si>
  <si>
    <t>Provides a $135 flat subsidy to all individuals earning up to 500% FPL.</t>
  </si>
  <si>
    <t>Provides a flat dollar $50 subsidy to those receiving APTCs and a $200 subsidy to individuals who are unsubsidized.</t>
  </si>
  <si>
    <t>Fixed $ ($90) Up to 500% FPL</t>
  </si>
  <si>
    <t>Fixed $ ($90) - Up to 500%</t>
  </si>
  <si>
    <t>Fixed $ ($135) - Up to 500%</t>
  </si>
  <si>
    <t>Provides a $90 flat subsidy to all individuals earning up to 500% FPL.</t>
  </si>
  <si>
    <t>Fixed $ ($50-Sub &amp; $200-Unsub) Up to 500%</t>
  </si>
  <si>
    <t>Fixed $ ($50-Sub &amp; $100-Unsub) Up to 500% FPL</t>
  </si>
  <si>
    <t>Fixed $ ($58) Up to 500% FPL</t>
  </si>
  <si>
    <t>Fixed $($58) Up to 500% FPL</t>
  </si>
  <si>
    <t>Provides a flat dollar $58 subsidy to to all enrollees up to 500% FPL.</t>
  </si>
  <si>
    <t>Fixed $ ($50-Sub &amp; $100-Unsub) Up to 500%</t>
  </si>
  <si>
    <t>Provides a flat dollar $50 subsidy to those receiving APTCs and a $100 subsidy to individuals who are unsubsidized.</t>
  </si>
  <si>
    <t>Annual State Appropriation</t>
  </si>
  <si>
    <t>State Premium Subsidy - State Income Limit</t>
  </si>
  <si>
    <t>INPUT</t>
  </si>
  <si>
    <t>Percent of FPL Range</t>
  </si>
  <si>
    <t>Income as Percent of FPL</t>
  </si>
  <si>
    <t>Federal Income Limit</t>
  </si>
  <si>
    <t>State Income Limit</t>
  </si>
  <si>
    <t>Reduction in federal income limit</t>
  </si>
  <si>
    <t>Less than 139%</t>
  </si>
  <si>
    <t>139% - 150%</t>
  </si>
  <si>
    <t>151% - 200%</t>
  </si>
  <si>
    <t>201% - 250%</t>
  </si>
  <si>
    <t>251% - 300%</t>
  </si>
  <si>
    <t>301% - 400%</t>
  </si>
  <si>
    <t>401% - 500%</t>
  </si>
  <si>
    <t>N/A</t>
  </si>
  <si>
    <t>501% - 600%</t>
  </si>
  <si>
    <t>Over 600%</t>
  </si>
  <si>
    <t>Washington Health Benefits Exchange (WAHBE)</t>
  </si>
  <si>
    <t>2022 Premium Subsidy Analysis - Summary Metrics - On Exchange Data Only</t>
  </si>
  <si>
    <t>Scenario:</t>
  </si>
  <si>
    <t>Best Estimate - Subsidy Applied As: State Income Limit, Currently Unsubsidized Population Subsidy Includes: Total Federal &amp; State Subsidy</t>
  </si>
  <si>
    <t>Key Metrics</t>
  </si>
  <si>
    <t xml:space="preserve">Total State Funding </t>
  </si>
  <si>
    <t>$750,410,000</t>
  </si>
  <si>
    <t>Total Federal Subsidies (+$48,704,000 change from baseline)</t>
  </si>
  <si>
    <t>Number of Uninsured Gaining Coverage</t>
  </si>
  <si>
    <r>
      <t>Number of</t>
    </r>
    <r>
      <rPr>
        <sz val="11"/>
        <color theme="1"/>
        <rFont val="Calibri"/>
        <family val="2"/>
        <scheme val="minor"/>
      </rPr>
      <t xml:space="preserve"> Members Receiving State Subsidies</t>
    </r>
  </si>
  <si>
    <t>Average State Subsidies per Receiving Member per Year</t>
  </si>
  <si>
    <t>% of Individuals under 500% FPL who can purchase benchmark (second lowest cost silver) plan for less than 10% of income</t>
  </si>
  <si>
    <t>Premium / Morbidity Impact due to New Members</t>
  </si>
  <si>
    <t>Average Members</t>
  </si>
  <si>
    <t>Baseline</t>
  </si>
  <si>
    <t>With State Subsidies</t>
  </si>
  <si>
    <t>Add Off Exchange</t>
  </si>
  <si>
    <t>Add Uninsured</t>
  </si>
  <si>
    <t>Total On Exchange with State Subsidy Program</t>
  </si>
  <si>
    <t>Change</t>
  </si>
  <si>
    <t>Receiving Only Federal Subsidies</t>
  </si>
  <si>
    <t>Receiving Only State Subsidies</t>
  </si>
  <si>
    <t>Receiving Federal and State Subsidies</t>
  </si>
  <si>
    <t>Unsubsidized</t>
  </si>
  <si>
    <t>Total</t>
  </si>
  <si>
    <t>% Subsidized (Fed and/or State)</t>
  </si>
  <si>
    <t>By FPL</t>
  </si>
  <si>
    <t>&lt;139</t>
  </si>
  <si>
    <t>139-150%</t>
  </si>
  <si>
    <t>151-200%</t>
  </si>
  <si>
    <t>201-250%</t>
  </si>
  <si>
    <t>251-300%</t>
  </si>
  <si>
    <t>301-400%</t>
  </si>
  <si>
    <t>401-500%</t>
  </si>
  <si>
    <t>501-600%</t>
  </si>
  <si>
    <t>Over 600</t>
  </si>
  <si>
    <t>Did Not Report</t>
  </si>
  <si>
    <t>On-Exchange Enrollment</t>
  </si>
  <si>
    <t>Distribution</t>
  </si>
  <si>
    <t>Total Members Receiving State Subsidies</t>
  </si>
  <si>
    <t>% Receiving State Subsidies</t>
  </si>
  <si>
    <t>BlankRow1</t>
  </si>
  <si>
    <t>Unsubsidized Members</t>
  </si>
  <si>
    <t>Average Net Premium PMPM</t>
  </si>
  <si>
    <t>Change in Avg Net Premium PMPM ($)</t>
  </si>
  <si>
    <t>Change in Avg Net Premium PMPM (%)</t>
  </si>
  <si>
    <t>Members Receiving Federal and State Subsidies</t>
  </si>
  <si>
    <t>Average Federal Subsidy PMPM</t>
  </si>
  <si>
    <t>Average State Subsidy PMPM</t>
  </si>
  <si>
    <t>Average Net Premium PMPM - Federal and State Subsidy</t>
  </si>
  <si>
    <t>Change in Avg Net Premium PMPM ($) - Federal and State Subsidy</t>
  </si>
  <si>
    <t>Change in Avg Net Premium PMPM (%) - Federal and State Subsidy</t>
  </si>
  <si>
    <t>Members Receiving Only State Subsidies</t>
  </si>
  <si>
    <t>Average Subsidy PMPM (State)</t>
  </si>
  <si>
    <t>Average Net Premium PMPM - State Subsidy Only</t>
  </si>
  <si>
    <t>Change in Avg Net Premium PMPM ($) - State Subsidy Only</t>
  </si>
  <si>
    <t>Change in Avg Net Premium PMPM (%) - State Subsidy Only</t>
  </si>
  <si>
    <t>New Enrollees</t>
  </si>
  <si>
    <t>Estimated Take-Up Uninsured</t>
  </si>
  <si>
    <t>% Uninsured Take-Up</t>
  </si>
  <si>
    <t>Migration from Off-Exchange</t>
  </si>
  <si>
    <t>% Off-Exchange Take-Up</t>
  </si>
  <si>
    <t>By Age</t>
  </si>
  <si>
    <t>17 and under</t>
  </si>
  <si>
    <t>18-34</t>
  </si>
  <si>
    <t>35-54</t>
  </si>
  <si>
    <t>55 and over</t>
  </si>
  <si>
    <t>On-Exchange Enrollment Estimates by Age and FPL</t>
  </si>
  <si>
    <t>FPL</t>
  </si>
  <si>
    <t>OVER 600</t>
  </si>
  <si>
    <t>Did not report</t>
  </si>
  <si>
    <t xml:space="preserve">Summary of Enrollment Take-Up due to State Premium Subsidy By Ethnicity </t>
  </si>
  <si>
    <t>Ethnicity</t>
  </si>
  <si>
    <t>Federal Subsidy Eligible Uninsured Pool</t>
  </si>
  <si>
    <t>Federal Subsidy Eligible Uninsured Take-Up</t>
  </si>
  <si>
    <t>% Federal Subsidy Eligible Uninsured Take-Up</t>
  </si>
  <si>
    <t>Unsubsidized (Federal) Uninsured Pool</t>
  </si>
  <si>
    <t>Unsubsidized (Federal) Eligible Uninsured Take-Up</t>
  </si>
  <si>
    <t>% Unsubsidized (Federal) Uninsured Take-Up</t>
  </si>
  <si>
    <t>Off-Exchange Membership</t>
  </si>
  <si>
    <t>Off-Exchange Migration to On-Exchange</t>
  </si>
  <si>
    <t>% Off-Exchange Migration</t>
  </si>
  <si>
    <t>Not Reported</t>
  </si>
  <si>
    <t>Not Spanish/Hispanic</t>
  </si>
  <si>
    <t>Spanish/Hispanic (Any)</t>
  </si>
  <si>
    <t>Race</t>
  </si>
  <si>
    <t>American Indian/Alaska Native</t>
  </si>
  <si>
    <t>Asian Indian</t>
  </si>
  <si>
    <t>Black/African American</t>
  </si>
  <si>
    <t>Cambodian</t>
  </si>
  <si>
    <t>Chinese</t>
  </si>
  <si>
    <t>Filipino</t>
  </si>
  <si>
    <t>Guamanian</t>
  </si>
  <si>
    <t>Hawaiian</t>
  </si>
  <si>
    <t>Japanese</t>
  </si>
  <si>
    <t>Korean</t>
  </si>
  <si>
    <t>Laotian</t>
  </si>
  <si>
    <t>Other Asian/Pacific Islander</t>
  </si>
  <si>
    <t>Other Race</t>
  </si>
  <si>
    <t>Samoan</t>
  </si>
  <si>
    <t>Thai</t>
  </si>
  <si>
    <t>Unreported</t>
  </si>
  <si>
    <t>Vietnamese</t>
  </si>
  <si>
    <t>White</t>
  </si>
  <si>
    <t>State Premium Subsidy - Flat PMPM</t>
  </si>
  <si>
    <t>Subsidized PMPM</t>
  </si>
  <si>
    <t>Unsubsidized PMPM</t>
  </si>
  <si>
    <t>Best Estimate - Subsidy Applied As: Flat PMPM, Currently Unsubsidized Population Subsidy Includes: No Subsidy</t>
  </si>
  <si>
    <t>$793,175,000</t>
  </si>
  <si>
    <t>Total Federal Subsidies (+$91,469,000 change from baseline)</t>
  </si>
  <si>
    <t>$780,065,000</t>
  </si>
  <si>
    <t>Total Federal Subsidies (+$78,359,000 change from baseline)</t>
  </si>
  <si>
    <t>&lt; 139%</t>
  </si>
  <si>
    <t>Summary of Enrollment Take-Up due to State Premium Subsidy By Ethnicity and Race</t>
  </si>
  <si>
    <t>$766,102,000</t>
  </si>
  <si>
    <t>Scenario: Best Estimate - Subsidy Applied As: Flat PMPM, Currently Unsubsidized Population Subsidy Includes: No Subsidy</t>
  </si>
  <si>
    <t>$757,880,000</t>
  </si>
  <si>
    <t>Total Federal Subsidies (+$56,174,000 change from baseline)</t>
  </si>
  <si>
    <t>$760,412,000</t>
  </si>
  <si>
    <t>Total Federal Subsidies (+$58,706,000 change from baseline)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</si>
</sst>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  <numFmt numFmtId="167" formatCode="&quot;$&quot;#,##0.00"/>
  </numFmts>
  <fonts count="23" x14ac:knownFonts="1">
    <font>
      <sz val="11"/>
      <color theme="1"/>
      <name val="Calibri"/>
      <family val="2"/>
      <scheme val="minor"/>
    </font>
    <font>
      <sz val="10"/>
      <color theme="0"/>
      <name val="Avenir Next LT Pro"/>
      <family val="2"/>
    </font>
    <font>
      <b/>
      <sz val="10"/>
      <color theme="2" tint="-0.89999084444715716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b/>
      <sz val="18"/>
      <color theme="1" tint="4.9989318521683403E-2"/>
      <name val="Avenir Next LT Pro"/>
      <family val="2"/>
    </font>
    <font>
      <b/>
      <sz val="11"/>
      <color theme="1"/>
      <name val="Avenir Next LT Pro"/>
      <family val="2"/>
    </font>
    <font>
      <b/>
      <sz val="11"/>
      <color theme="1" tint="0.14999847407452621"/>
      <name val="Avenir Next LT Pro"/>
      <family val="2"/>
    </font>
    <font>
      <sz val="11"/>
      <color theme="1" tint="0.14999847407452621"/>
      <name val="Avenir Next LT Pro"/>
      <family val="2"/>
    </font>
    <font>
      <sz val="11"/>
      <color theme="1"/>
      <name val="Avenir Next LT Pro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trike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/>
    <xf numFmtId="0" fontId="13" fillId="0" borderId="0"/>
    <xf numFmtId="0" fontId="13" fillId="0" borderId="0"/>
  </cellStyleXfs>
  <cellXfs count="3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center" vertical="center"/>
    </xf>
    <xf numFmtId="9" fontId="4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indent="1"/>
    </xf>
    <xf numFmtId="0" fontId="12" fillId="0" borderId="0" xfId="0" applyFont="1" applyAlignment="1">
      <alignment horizontal="right" vertical="top" wrapText="1" indent="1"/>
    </xf>
    <xf numFmtId="0" fontId="7" fillId="4" borderId="1" xfId="0" applyFont="1" applyFill="1" applyBorder="1" applyAlignment="1">
      <alignment horizontal="right" vertical="top" wrapText="1"/>
    </xf>
    <xf numFmtId="3" fontId="8" fillId="4" borderId="2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6" fontId="9" fillId="4" borderId="2" xfId="0" applyNumberFormat="1" applyFont="1" applyFill="1" applyBorder="1" applyAlignment="1">
      <alignment horizontal="center" vertical="center"/>
    </xf>
    <xf numFmtId="9" fontId="9" fillId="4" borderId="2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right" vertical="top" wrapText="1"/>
    </xf>
    <xf numFmtId="3" fontId="8" fillId="4" borderId="5" xfId="0" applyNumberFormat="1" applyFont="1" applyFill="1" applyBorder="1" applyAlignment="1">
      <alignment horizontal="center" vertical="center" wrapText="1"/>
    </xf>
    <xf numFmtId="3" fontId="9" fillId="4" borderId="5" xfId="0" applyNumberFormat="1" applyFont="1" applyFill="1" applyBorder="1" applyAlignment="1">
      <alignment horizontal="center" vertical="center"/>
    </xf>
    <xf numFmtId="6" fontId="9" fillId="4" borderId="5" xfId="0" applyNumberFormat="1" applyFont="1" applyFill="1" applyBorder="1" applyAlignment="1">
      <alignment horizontal="center" vertical="center"/>
    </xf>
    <xf numFmtId="9" fontId="9" fillId="4" borderId="5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right" vertical="top" wrapText="1"/>
    </xf>
    <xf numFmtId="3" fontId="8" fillId="5" borderId="16" xfId="0" applyNumberFormat="1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/>
    </xf>
    <xf numFmtId="6" fontId="9" fillId="5" borderId="16" xfId="0" applyNumberFormat="1" applyFont="1" applyFill="1" applyBorder="1" applyAlignment="1">
      <alignment horizontal="center" vertical="center"/>
    </xf>
    <xf numFmtId="9" fontId="9" fillId="5" borderId="16" xfId="0" applyNumberFormat="1" applyFont="1" applyFill="1" applyBorder="1" applyAlignment="1">
      <alignment horizontal="center" vertical="center"/>
    </xf>
    <xf numFmtId="164" fontId="9" fillId="5" borderId="16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right" vertical="top" wrapText="1"/>
    </xf>
    <xf numFmtId="3" fontId="8" fillId="5" borderId="18" xfId="0" applyNumberFormat="1" applyFont="1" applyFill="1" applyBorder="1" applyAlignment="1">
      <alignment horizontal="center" vertical="center" wrapText="1"/>
    </xf>
    <xf numFmtId="3" fontId="9" fillId="5" borderId="18" xfId="0" applyNumberFormat="1" applyFont="1" applyFill="1" applyBorder="1" applyAlignment="1">
      <alignment horizontal="center" vertical="center"/>
    </xf>
    <xf numFmtId="6" fontId="9" fillId="5" borderId="18" xfId="0" applyNumberFormat="1" applyFont="1" applyFill="1" applyBorder="1" applyAlignment="1">
      <alignment horizontal="center" vertical="center"/>
    </xf>
    <xf numFmtId="9" fontId="9" fillId="5" borderId="18" xfId="0" applyNumberFormat="1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right" vertical="top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9" fillId="3" borderId="16" xfId="0" applyNumberFormat="1" applyFont="1" applyFill="1" applyBorder="1" applyAlignment="1">
      <alignment horizontal="center" vertical="center"/>
    </xf>
    <xf numFmtId="6" fontId="9" fillId="3" borderId="16" xfId="0" applyNumberFormat="1" applyFont="1" applyFill="1" applyBorder="1" applyAlignment="1">
      <alignment horizontal="center" vertical="center"/>
    </xf>
    <xf numFmtId="9" fontId="9" fillId="3" borderId="17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right" vertical="top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/>
    </xf>
    <xf numFmtId="6" fontId="9" fillId="3" borderId="24" xfId="0" applyNumberFormat="1" applyFont="1" applyFill="1" applyBorder="1" applyAlignment="1">
      <alignment horizontal="center" vertical="center"/>
    </xf>
    <xf numFmtId="9" fontId="9" fillId="3" borderId="24" xfId="0" applyNumberFormat="1" applyFont="1" applyFill="1" applyBorder="1" applyAlignment="1">
      <alignment horizontal="center" vertical="center"/>
    </xf>
    <xf numFmtId="164" fontId="9" fillId="3" borderId="25" xfId="0" applyNumberFormat="1" applyFont="1" applyFill="1" applyBorder="1" applyAlignment="1">
      <alignment horizontal="center" vertical="center"/>
    </xf>
    <xf numFmtId="6" fontId="6" fillId="3" borderId="16" xfId="0" applyNumberFormat="1" applyFont="1" applyFill="1" applyBorder="1" applyAlignment="1">
      <alignment horizontal="center" vertical="center"/>
    </xf>
    <xf numFmtId="6" fontId="6" fillId="3" borderId="24" xfId="0" applyNumberFormat="1" applyFont="1" applyFill="1" applyBorder="1" applyAlignment="1">
      <alignment horizontal="center" vertical="center"/>
    </xf>
    <xf numFmtId="6" fontId="6" fillId="4" borderId="2" xfId="0" applyNumberFormat="1" applyFont="1" applyFill="1" applyBorder="1" applyAlignment="1">
      <alignment horizontal="center" vertical="center"/>
    </xf>
    <xf numFmtId="6" fontId="6" fillId="4" borderId="5" xfId="0" applyNumberFormat="1" applyFont="1" applyFill="1" applyBorder="1" applyAlignment="1">
      <alignment horizontal="center" vertical="center"/>
    </xf>
    <xf numFmtId="6" fontId="6" fillId="5" borderId="16" xfId="0" applyNumberFormat="1" applyFont="1" applyFill="1" applyBorder="1" applyAlignment="1">
      <alignment horizontal="center" vertical="center"/>
    </xf>
    <xf numFmtId="6" fontId="6" fillId="5" borderId="1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0" fillId="0" borderId="0" xfId="0"/>
    <xf numFmtId="0" fontId="18" fillId="0" borderId="0" xfId="0" applyFont="1"/>
    <xf numFmtId="166" fontId="0" fillId="0" borderId="0" xfId="1" applyNumberFormat="1" applyFont="1"/>
    <xf numFmtId="0" fontId="16" fillId="0" borderId="0" xfId="0" applyFont="1"/>
    <xf numFmtId="166" fontId="0" fillId="0" borderId="0" xfId="0" applyNumberFormat="1"/>
    <xf numFmtId="0" fontId="21" fillId="0" borderId="0" xfId="0" applyFont="1" applyProtection="1">
      <protection hidden="1"/>
    </xf>
    <xf numFmtId="8" fontId="0" fillId="0" borderId="0" xfId="0" applyNumberFormat="1"/>
    <xf numFmtId="164" fontId="0" fillId="0" borderId="0" xfId="3" applyNumberFormat="1" applyFont="1"/>
    <xf numFmtId="9" fontId="0" fillId="0" borderId="0" xfId="3" applyFont="1"/>
    <xf numFmtId="0" fontId="16" fillId="0" borderId="11" xfId="0" applyFont="1" applyBorder="1"/>
    <xf numFmtId="9" fontId="19" fillId="0" borderId="0" xfId="3" applyFont="1" applyFill="1"/>
    <xf numFmtId="0" fontId="19" fillId="0" borderId="0" xfId="0" applyFont="1"/>
    <xf numFmtId="0" fontId="14" fillId="6" borderId="0" xfId="0" applyFont="1" applyFill="1"/>
    <xf numFmtId="0" fontId="14" fillId="6" borderId="0" xfId="0" quotePrefix="1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9" fontId="0" fillId="0" borderId="0" xfId="3" applyFont="1" applyFill="1"/>
    <xf numFmtId="0" fontId="17" fillId="0" borderId="0" xfId="0" applyFont="1"/>
    <xf numFmtId="164" fontId="17" fillId="0" borderId="0" xfId="3" applyNumberFormat="1" applyFont="1"/>
    <xf numFmtId="8" fontId="17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3" applyNumberFormat="1" applyFont="1"/>
    <xf numFmtId="9" fontId="17" fillId="0" borderId="0" xfId="3" applyFont="1"/>
    <xf numFmtId="164" fontId="0" fillId="0" borderId="0" xfId="3" applyNumberFormat="1" applyFont="1" applyFill="1"/>
    <xf numFmtId="6" fontId="0" fillId="0" borderId="0" xfId="0" applyNumberFormat="1" applyAlignment="1">
      <alignment horizontal="right"/>
    </xf>
    <xf numFmtId="167" fontId="0" fillId="0" borderId="0" xfId="0" applyNumberFormat="1"/>
    <xf numFmtId="0" fontId="22" fillId="6" borderId="0" xfId="0" applyFont="1" applyFill="1"/>
    <xf numFmtId="3" fontId="0" fillId="0" borderId="0" xfId="1" applyNumberFormat="1" applyFont="1" applyBorder="1" applyAlignment="1">
      <alignment horizontal="right" indent="2"/>
    </xf>
    <xf numFmtId="3" fontId="16" fillId="0" borderId="0" xfId="1" applyNumberFormat="1" applyFont="1" applyBorder="1" applyAlignment="1">
      <alignment horizontal="right" indent="2"/>
    </xf>
    <xf numFmtId="0" fontId="0" fillId="0" borderId="27" xfId="0" applyBorder="1" applyAlignment="1">
      <alignment horizontal="left" indent="2"/>
    </xf>
    <xf numFmtId="3" fontId="0" fillId="0" borderId="27" xfId="1" applyNumberFormat="1" applyFont="1" applyBorder="1" applyAlignment="1">
      <alignment horizontal="right" indent="2"/>
    </xf>
    <xf numFmtId="0" fontId="16" fillId="0" borderId="28" xfId="0" applyFont="1" applyBorder="1"/>
    <xf numFmtId="3" fontId="16" fillId="0" borderId="28" xfId="1" applyNumberFormat="1" applyFont="1" applyBorder="1" applyAlignment="1">
      <alignment horizontal="right" indent="2"/>
    </xf>
    <xf numFmtId="166" fontId="16" fillId="0" borderId="0" xfId="1" applyNumberFormat="1" applyFont="1"/>
    <xf numFmtId="44" fontId="0" fillId="0" borderId="0" xfId="2" applyFont="1"/>
    <xf numFmtId="0" fontId="15" fillId="0" borderId="0" xfId="0" applyFont="1"/>
    <xf numFmtId="6" fontId="0" fillId="0" borderId="0" xfId="0" applyNumberFormat="1"/>
    <xf numFmtId="0" fontId="0" fillId="0" borderId="0" xfId="0" applyBorder="1"/>
    <xf numFmtId="0" fontId="15" fillId="0" borderId="11" xfId="0" applyFont="1" applyBorder="1"/>
    <xf numFmtId="166" fontId="13" fillId="0" borderId="0" xfId="1" applyNumberFormat="1" applyFont="1"/>
    <xf numFmtId="164" fontId="19" fillId="0" borderId="0" xfId="3" applyNumberFormat="1" applyFont="1" applyFill="1"/>
    <xf numFmtId="166" fontId="0" fillId="0" borderId="0" xfId="1" applyNumberFormat="1" applyFont="1" applyFill="1"/>
    <xf numFmtId="164" fontId="0" fillId="7" borderId="0" xfId="3" applyNumberFormat="1" applyFont="1" applyFill="1"/>
    <xf numFmtId="166" fontId="16" fillId="0" borderId="0" xfId="0" applyNumberFormat="1" applyFont="1"/>
    <xf numFmtId="164" fontId="16" fillId="0" borderId="0" xfId="3" applyNumberFormat="1" applyFont="1"/>
    <xf numFmtId="0" fontId="14" fillId="0" borderId="0" xfId="0" applyFont="1"/>
    <xf numFmtId="167" fontId="16" fillId="0" borderId="0" xfId="0" applyNumberFormat="1" applyFont="1"/>
    <xf numFmtId="0" fontId="19" fillId="0" borderId="0" xfId="0" applyFont="1" applyAlignment="1">
      <alignment horizontal="left" indent="2"/>
    </xf>
    <xf numFmtId="167" fontId="19" fillId="0" borderId="0" xfId="1" applyNumberFormat="1" applyFont="1" applyFill="1"/>
    <xf numFmtId="167" fontId="19" fillId="0" borderId="0" xfId="0" applyNumberFormat="1" applyFont="1"/>
    <xf numFmtId="164" fontId="18" fillId="0" borderId="0" xfId="3" applyNumberFormat="1" applyFont="1" applyFill="1"/>
    <xf numFmtId="9" fontId="17" fillId="0" borderId="0" xfId="3" applyFont="1" applyFill="1"/>
    <xf numFmtId="9" fontId="16" fillId="0" borderId="0" xfId="3" applyFont="1"/>
    <xf numFmtId="166" fontId="16" fillId="0" borderId="0" xfId="3" applyNumberFormat="1" applyFont="1"/>
    <xf numFmtId="167" fontId="18" fillId="0" borderId="0" xfId="1" applyNumberFormat="1" applyFont="1" applyFill="1"/>
    <xf numFmtId="9" fontId="16" fillId="0" borderId="28" xfId="3" applyFont="1" applyBorder="1" applyAlignment="1">
      <alignment horizontal="right" indent="2"/>
    </xf>
    <xf numFmtId="0" fontId="14" fillId="8" borderId="29" xfId="0" applyFont="1" applyFill="1" applyBorder="1" applyAlignment="1" applyProtection="1">
      <alignment vertical="center"/>
      <protection hidden="1"/>
    </xf>
    <xf numFmtId="0" fontId="14" fillId="8" borderId="29" xfId="0" applyFont="1" applyFill="1" applyBorder="1" applyAlignment="1" applyProtection="1">
      <alignment vertical="center" wrapText="1"/>
      <protection hidden="1"/>
    </xf>
    <xf numFmtId="0" fontId="14" fillId="8" borderId="30" xfId="0" applyFont="1" applyFill="1" applyBorder="1" applyAlignment="1" applyProtection="1">
      <alignment horizontal="center" vertical="center" wrapText="1"/>
      <protection hidden="1"/>
    </xf>
    <xf numFmtId="0" fontId="14" fillId="8" borderId="31" xfId="0" applyFont="1" applyFill="1" applyBorder="1" applyAlignment="1" applyProtection="1">
      <alignment vertical="center" wrapText="1"/>
      <protection hidden="1"/>
    </xf>
    <xf numFmtId="0" fontId="16" fillId="0" borderId="29" xfId="0" applyFont="1" applyBorder="1" applyAlignment="1" applyProtection="1">
      <alignment horizontal="center" wrapText="1"/>
      <protection hidden="1"/>
    </xf>
    <xf numFmtId="0" fontId="16" fillId="0" borderId="30" xfId="0" applyFont="1" applyBorder="1" applyAlignment="1" applyProtection="1">
      <alignment horizontal="center" wrapText="1"/>
      <protection hidden="1"/>
    </xf>
    <xf numFmtId="9" fontId="0" fillId="0" borderId="32" xfId="3" applyFont="1" applyFill="1" applyBorder="1" applyAlignment="1" applyProtection="1">
      <alignment horizontal="left" wrapText="1" indent="1"/>
      <protection hidden="1"/>
    </xf>
    <xf numFmtId="164" fontId="0" fillId="0" borderId="33" xfId="3" applyNumberFormat="1" applyFont="1" applyFill="1" applyBorder="1" applyAlignment="1" applyProtection="1">
      <alignment horizontal="right" wrapText="1"/>
      <protection hidden="1"/>
    </xf>
    <xf numFmtId="0" fontId="0" fillId="0" borderId="32" xfId="0" applyBorder="1" applyAlignment="1" applyProtection="1">
      <alignment horizontal="right" wrapText="1"/>
      <protection hidden="1"/>
    </xf>
    <xf numFmtId="0" fontId="0" fillId="0" borderId="35" xfId="0" applyBorder="1" applyAlignment="1" applyProtection="1">
      <alignment horizontal="left" wrapText="1" indent="1"/>
      <protection hidden="1"/>
    </xf>
    <xf numFmtId="0" fontId="16" fillId="0" borderId="32" xfId="0" applyFont="1" applyBorder="1" applyAlignment="1" applyProtection="1">
      <alignment horizontal="right" wrapText="1"/>
      <protection hidden="1"/>
    </xf>
    <xf numFmtId="164" fontId="16" fillId="0" borderId="33" xfId="3" applyNumberFormat="1" applyFont="1" applyFill="1" applyBorder="1" applyAlignment="1" applyProtection="1">
      <alignment horizontal="right" wrapText="1"/>
      <protection hidden="1"/>
    </xf>
    <xf numFmtId="0" fontId="14" fillId="8" borderId="30" xfId="0" applyFont="1" applyFill="1" applyBorder="1" applyAlignment="1" applyProtection="1">
      <alignment horizontal="centerContinuous" vertical="center" wrapText="1"/>
      <protection hidden="1"/>
    </xf>
    <xf numFmtId="165" fontId="0" fillId="9" borderId="33" xfId="3" applyNumberFormat="1" applyFont="1" applyFill="1" applyBorder="1" applyProtection="1">
      <protection locked="0" hidden="1"/>
    </xf>
    <xf numFmtId="165" fontId="0" fillId="9" borderId="36" xfId="3" applyNumberFormat="1" applyFont="1" applyFill="1" applyBorder="1" applyProtection="1">
      <protection locked="0" hidden="1"/>
    </xf>
    <xf numFmtId="0" fontId="18" fillId="0" borderId="0" xfId="0" applyFont="1" applyFill="1"/>
    <xf numFmtId="0" fontId="0" fillId="0" borderId="0" xfId="0" applyFill="1"/>
    <xf numFmtId="0" fontId="0" fillId="0" borderId="0" xfId="0" applyFont="1" applyFill="1"/>
    <xf numFmtId="9" fontId="0" fillId="0" borderId="0" xfId="3" applyNumberFormat="1" applyFont="1"/>
    <xf numFmtId="0" fontId="16" fillId="0" borderId="0" xfId="0" applyFont="1" applyBorder="1"/>
    <xf numFmtId="0" fontId="14" fillId="6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6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9" fontId="16" fillId="0" borderId="0" xfId="3" applyNumberFormat="1" applyFont="1"/>
    <xf numFmtId="0" fontId="14" fillId="6" borderId="0" xfId="0" applyFont="1" applyFill="1" applyBorder="1"/>
    <xf numFmtId="0" fontId="0" fillId="0" borderId="35" xfId="0" applyBorder="1" applyAlignment="1" applyProtection="1">
      <alignment horizontal="left"/>
      <protection hidden="1"/>
    </xf>
    <xf numFmtId="0" fontId="0" fillId="0" borderId="35" xfId="0" applyBorder="1" applyAlignment="1" applyProtection="1">
      <alignment horizontal="right"/>
      <protection hidden="1"/>
    </xf>
    <xf numFmtId="10" fontId="0" fillId="9" borderId="35" xfId="0" applyNumberFormat="1" applyFill="1" applyBorder="1" applyAlignment="1" applyProtection="1">
      <alignment horizontal="right"/>
      <protection locked="0" hidden="1"/>
    </xf>
    <xf numFmtId="164" fontId="0" fillId="0" borderId="36" xfId="3" applyNumberFormat="1" applyFont="1" applyFill="1" applyBorder="1" applyAlignment="1" applyProtection="1">
      <alignment horizontal="right"/>
      <protection hidden="1"/>
    </xf>
    <xf numFmtId="9" fontId="16" fillId="0" borderId="32" xfId="3" applyFont="1" applyFill="1" applyBorder="1" applyAlignment="1" applyProtection="1">
      <alignment horizontal="left" wrapText="1"/>
      <protection hidden="1"/>
    </xf>
    <xf numFmtId="10" fontId="16" fillId="0" borderId="32" xfId="3" applyNumberFormat="1" applyFont="1" applyFill="1" applyBorder="1" applyAlignment="1" applyProtection="1">
      <alignment horizontal="right" wrapText="1"/>
      <protection hidden="1"/>
    </xf>
    <xf numFmtId="10" fontId="16" fillId="9" borderId="33" xfId="3" applyNumberFormat="1" applyFont="1" applyFill="1" applyBorder="1" applyAlignment="1" applyProtection="1">
      <alignment wrapText="1"/>
      <protection locked="0" hidden="1"/>
    </xf>
    <xf numFmtId="164" fontId="16" fillId="0" borderId="34" xfId="3" applyNumberFormat="1" applyFont="1" applyFill="1" applyBorder="1" applyAlignment="1" applyProtection="1">
      <alignment wrapText="1"/>
      <protection hidden="1"/>
    </xf>
    <xf numFmtId="10" fontId="16" fillId="9" borderId="33" xfId="3" applyNumberFormat="1" applyFont="1" applyFill="1" applyBorder="1" applyAlignment="1" applyProtection="1">
      <alignment horizontal="right" wrapText="1"/>
      <protection locked="0" hidden="1"/>
    </xf>
    <xf numFmtId="9" fontId="0" fillId="0" borderId="32" xfId="3" applyFont="1" applyFill="1" applyBorder="1" applyAlignment="1" applyProtection="1">
      <alignment horizontal="left" wrapText="1"/>
      <protection hidden="1"/>
    </xf>
    <xf numFmtId="10" fontId="0" fillId="9" borderId="33" xfId="3" applyNumberFormat="1" applyFont="1" applyFill="1" applyBorder="1" applyAlignment="1" applyProtection="1">
      <alignment horizontal="right" wrapText="1"/>
      <protection locked="0" hidden="1"/>
    </xf>
    <xf numFmtId="165" fontId="16" fillId="9" borderId="33" xfId="3" applyNumberFormat="1" applyFont="1" applyFill="1" applyBorder="1" applyAlignment="1" applyProtection="1">
      <alignment wrapText="1"/>
      <protection locked="0" hidden="1"/>
    </xf>
    <xf numFmtId="165" fontId="0" fillId="9" borderId="33" xfId="3" applyNumberFormat="1" applyFont="1" applyFill="1" applyBorder="1" applyAlignment="1" applyProtection="1">
      <alignment wrapText="1"/>
      <protection locked="0" hidden="1"/>
    </xf>
    <xf numFmtId="0" fontId="0" fillId="0" borderId="35" xfId="0" applyBorder="1" applyAlignment="1" applyProtection="1">
      <alignment horizontal="left" wrapText="1"/>
      <protection hidden="1"/>
    </xf>
    <xf numFmtId="165" fontId="0" fillId="9" borderId="36" xfId="3" applyNumberFormat="1" applyFont="1" applyFill="1" applyBorder="1" applyAlignment="1" applyProtection="1">
      <alignment wrapText="1"/>
      <protection locked="0" hidden="1"/>
    </xf>
    <xf numFmtId="0" fontId="14" fillId="6" borderId="0" xfId="0" applyFont="1" applyFill="1" applyAlignment="1">
      <alignment horizontal="left" wrapText="1"/>
    </xf>
    <xf numFmtId="164" fontId="0" fillId="0" borderId="0" xfId="0" applyNumberFormat="1"/>
    <xf numFmtId="3" fontId="0" fillId="0" borderId="0" xfId="1" applyNumberFormat="1" applyFont="1" applyBorder="1" applyAlignment="1"/>
    <xf numFmtId="3" fontId="16" fillId="0" borderId="0" xfId="1" applyNumberFormat="1" applyFont="1" applyBorder="1" applyAlignment="1"/>
    <xf numFmtId="3" fontId="0" fillId="0" borderId="27" xfId="1" applyNumberFormat="1" applyFont="1" applyBorder="1" applyAlignment="1"/>
    <xf numFmtId="3" fontId="16" fillId="0" borderId="28" xfId="1" applyNumberFormat="1" applyFont="1" applyBorder="1" applyAlignment="1"/>
    <xf numFmtId="0" fontId="14" fillId="6" borderId="0" xfId="0" quotePrefix="1" applyFont="1" applyFill="1" applyAlignment="1">
      <alignment horizontal="left" wrapText="1"/>
    </xf>
    <xf numFmtId="166" fontId="0" fillId="0" borderId="0" xfId="1" applyNumberFormat="1" applyFont="1" applyAlignment="1"/>
    <xf numFmtId="164" fontId="0" fillId="0" borderId="0" xfId="3" applyNumberFormat="1" applyFont="1" applyAlignment="1"/>
    <xf numFmtId="164" fontId="16" fillId="0" borderId="28" xfId="3" applyNumberFormat="1" applyFont="1" applyBorder="1" applyAlignment="1"/>
    <xf numFmtId="0" fontId="0" fillId="0" borderId="35" xfId="0" applyFont="1" applyFill="1" applyBorder="1" applyAlignment="1" applyProtection="1">
      <alignment horizontal="left" wrapText="1"/>
      <protection hidden="1"/>
    </xf>
    <xf numFmtId="0" fontId="14" fillId="8" borderId="29" xfId="0" applyFont="1" applyFill="1" applyBorder="1" applyAlignment="1" applyProtection="1">
      <alignment vertical="center"/>
      <protection hidden="1"/>
    </xf>
    <xf numFmtId="0" fontId="14" fillId="8" borderId="29" xfId="0" applyFont="1" applyFill="1" applyBorder="1" applyAlignment="1" applyProtection="1">
      <alignment vertical="center" wrapText="1"/>
      <protection hidden="1"/>
    </xf>
    <xf numFmtId="0" fontId="14" fillId="8" borderId="30" xfId="0" applyFont="1" applyFill="1" applyBorder="1" applyAlignment="1" applyProtection="1">
      <alignment horizontal="centerContinuous" vertical="center" wrapText="1"/>
      <protection hidden="1"/>
    </xf>
    <xf numFmtId="0" fontId="0" fillId="0" borderId="0" xfId="0"/>
    <xf numFmtId="0" fontId="18" fillId="0" borderId="0" xfId="0" applyFont="1"/>
    <xf numFmtId="166" fontId="0" fillId="0" borderId="0" xfId="1" applyNumberFormat="1" applyFont="1"/>
    <xf numFmtId="0" fontId="16" fillId="0" borderId="0" xfId="0" applyFont="1"/>
    <xf numFmtId="166" fontId="16" fillId="0" borderId="0" xfId="1" applyNumberFormat="1" applyFont="1"/>
    <xf numFmtId="166" fontId="0" fillId="0" borderId="0" xfId="0" applyNumberFormat="1"/>
    <xf numFmtId="44" fontId="0" fillId="0" borderId="0" xfId="2" applyFont="1"/>
    <xf numFmtId="0" fontId="21" fillId="0" borderId="0" xfId="0" applyFont="1" applyProtection="1">
      <protection hidden="1"/>
    </xf>
    <xf numFmtId="0" fontId="16" fillId="0" borderId="29" xfId="0" applyFont="1" applyBorder="1" applyAlignment="1" applyProtection="1">
      <alignment horizontal="center" wrapText="1"/>
      <protection hidden="1"/>
    </xf>
    <xf numFmtId="0" fontId="16" fillId="0" borderId="30" xfId="0" applyFont="1" applyBorder="1" applyAlignment="1" applyProtection="1">
      <alignment horizontal="center" wrapText="1"/>
      <protection hidden="1"/>
    </xf>
    <xf numFmtId="0" fontId="18" fillId="0" borderId="0" xfId="0" applyFont="1" applyFill="1"/>
    <xf numFmtId="0" fontId="15" fillId="0" borderId="0" xfId="0" applyFont="1"/>
    <xf numFmtId="8" fontId="0" fillId="0" borderId="0" xfId="0" applyNumberFormat="1"/>
    <xf numFmtId="0" fontId="0" fillId="0" borderId="0" xfId="0" applyBorder="1"/>
    <xf numFmtId="164" fontId="0" fillId="0" borderId="0" xfId="3" applyNumberFormat="1" applyFont="1"/>
    <xf numFmtId="9" fontId="0" fillId="0" borderId="0" xfId="3" applyFont="1"/>
    <xf numFmtId="9" fontId="19" fillId="0" borderId="0" xfId="3" applyFont="1" applyFill="1"/>
    <xf numFmtId="0" fontId="16" fillId="0" borderId="11" xfId="0" applyFont="1" applyBorder="1"/>
    <xf numFmtId="164" fontId="19" fillId="0" borderId="0" xfId="3" applyNumberFormat="1" applyFont="1" applyFill="1"/>
    <xf numFmtId="0" fontId="19" fillId="0" borderId="0" xfId="0" applyFont="1"/>
    <xf numFmtId="0" fontId="14" fillId="6" borderId="0" xfId="0" applyFont="1" applyFill="1"/>
    <xf numFmtId="0" fontId="14" fillId="6" borderId="0" xfId="0" quotePrefix="1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0" fontId="0" fillId="0" borderId="0" xfId="0" applyFill="1"/>
    <xf numFmtId="164" fontId="0" fillId="0" borderId="0" xfId="3" applyNumberFormat="1" applyFont="1" applyFill="1"/>
    <xf numFmtId="0" fontId="17" fillId="0" borderId="0" xfId="0" applyFont="1"/>
    <xf numFmtId="164" fontId="17" fillId="0" borderId="0" xfId="3" applyNumberFormat="1" applyFont="1"/>
    <xf numFmtId="8" fontId="17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3" applyNumberFormat="1" applyFont="1"/>
    <xf numFmtId="0" fontId="0" fillId="0" borderId="0" xfId="0" applyFont="1" applyFill="1"/>
    <xf numFmtId="9" fontId="17" fillId="0" borderId="0" xfId="3" applyFont="1"/>
    <xf numFmtId="164" fontId="0" fillId="0" borderId="0" xfId="0" applyNumberFormat="1"/>
    <xf numFmtId="0" fontId="16" fillId="0" borderId="0" xfId="0" applyFont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0" fontId="0" fillId="0" borderId="27" xfId="0" applyBorder="1" applyAlignment="1">
      <alignment horizontal="left" indent="2"/>
    </xf>
    <xf numFmtId="0" fontId="16" fillId="0" borderId="28" xfId="0" applyFont="1" applyBorder="1"/>
    <xf numFmtId="0" fontId="15" fillId="0" borderId="11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6" fontId="13" fillId="0" borderId="0" xfId="1" applyNumberFormat="1" applyFont="1"/>
    <xf numFmtId="166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0" fontId="14" fillId="6" borderId="0" xfId="0" applyFont="1" applyFill="1" applyAlignment="1">
      <alignment horizontal="left" wrapText="1"/>
    </xf>
    <xf numFmtId="166" fontId="0" fillId="0" borderId="0" xfId="1" applyNumberFormat="1" applyFont="1" applyFill="1"/>
    <xf numFmtId="164" fontId="0" fillId="7" borderId="0" xfId="3" applyNumberFormat="1" applyFont="1" applyFill="1"/>
    <xf numFmtId="0" fontId="22" fillId="6" borderId="0" xfId="0" applyFont="1" applyFill="1"/>
    <xf numFmtId="166" fontId="16" fillId="0" borderId="0" xfId="0" applyNumberFormat="1" applyFont="1"/>
    <xf numFmtId="164" fontId="16" fillId="0" borderId="0" xfId="3" applyNumberFormat="1" applyFont="1"/>
    <xf numFmtId="0" fontId="14" fillId="0" borderId="0" xfId="0" applyFont="1"/>
    <xf numFmtId="167" fontId="16" fillId="0" borderId="0" xfId="0" applyNumberFormat="1" applyFont="1"/>
    <xf numFmtId="0" fontId="19" fillId="0" borderId="0" xfId="0" applyFont="1" applyAlignment="1">
      <alignment horizontal="left" indent="2"/>
    </xf>
    <xf numFmtId="167" fontId="19" fillId="0" borderId="0" xfId="1" applyNumberFormat="1" applyFont="1" applyFill="1"/>
    <xf numFmtId="167" fontId="19" fillId="0" borderId="0" xfId="0" applyNumberFormat="1" applyFont="1"/>
    <xf numFmtId="164" fontId="18" fillId="0" borderId="0" xfId="3" applyNumberFormat="1" applyFont="1" applyFill="1"/>
    <xf numFmtId="9" fontId="17" fillId="0" borderId="0" xfId="3" applyFont="1" applyFill="1"/>
    <xf numFmtId="166" fontId="16" fillId="0" borderId="0" xfId="3" applyNumberFormat="1" applyFont="1"/>
    <xf numFmtId="167" fontId="18" fillId="0" borderId="0" xfId="1" applyNumberFormat="1" applyFont="1" applyFill="1"/>
    <xf numFmtId="3" fontId="0" fillId="0" borderId="0" xfId="1" applyNumberFormat="1" applyFont="1" applyBorder="1" applyAlignment="1"/>
    <xf numFmtId="3" fontId="16" fillId="0" borderId="0" xfId="1" applyNumberFormat="1" applyFont="1" applyBorder="1" applyAlignment="1"/>
    <xf numFmtId="3" fontId="0" fillId="0" borderId="27" xfId="1" applyNumberFormat="1" applyFont="1" applyBorder="1" applyAlignment="1"/>
    <xf numFmtId="3" fontId="16" fillId="0" borderId="28" xfId="1" applyNumberFormat="1" applyFont="1" applyBorder="1" applyAlignment="1"/>
    <xf numFmtId="0" fontId="14" fillId="6" borderId="0" xfId="0" quotePrefix="1" applyFont="1" applyFill="1" applyAlignment="1">
      <alignment horizontal="left" wrapText="1"/>
    </xf>
    <xf numFmtId="166" fontId="0" fillId="0" borderId="0" xfId="1" applyNumberFormat="1" applyFont="1" applyAlignment="1"/>
    <xf numFmtId="164" fontId="0" fillId="0" borderId="0" xfId="3" applyNumberFormat="1" applyFont="1" applyAlignment="1"/>
    <xf numFmtId="164" fontId="16" fillId="0" borderId="28" xfId="3" applyNumberFormat="1" applyFont="1" applyBorder="1" applyAlignment="1"/>
    <xf numFmtId="0" fontId="14" fillId="8" borderId="29" xfId="0" applyFont="1" applyFill="1" applyBorder="1" applyAlignment="1" applyProtection="1">
      <alignment vertical="center"/>
      <protection hidden="1"/>
    </xf>
    <xf numFmtId="0" fontId="14" fillId="8" borderId="29" xfId="0" applyFont="1" applyFill="1" applyBorder="1" applyAlignment="1" applyProtection="1">
      <alignment vertical="center" wrapText="1"/>
      <protection hidden="1"/>
    </xf>
    <xf numFmtId="0" fontId="16" fillId="0" borderId="29" xfId="0" applyFont="1" applyBorder="1" applyAlignment="1" applyProtection="1">
      <alignment horizontal="center" wrapText="1"/>
      <protection hidden="1"/>
    </xf>
    <xf numFmtId="0" fontId="16" fillId="0" borderId="30" xfId="0" applyFont="1" applyBorder="1" applyAlignment="1" applyProtection="1">
      <alignment horizontal="center" wrapText="1"/>
      <protection hidden="1"/>
    </xf>
    <xf numFmtId="9" fontId="0" fillId="0" borderId="32" xfId="3" applyFont="1" applyFill="1" applyBorder="1" applyAlignment="1" applyProtection="1">
      <alignment horizontal="left" wrapText="1" indent="1"/>
      <protection hidden="1"/>
    </xf>
    <xf numFmtId="0" fontId="0" fillId="0" borderId="35" xfId="0" applyFont="1" applyFill="1" applyBorder="1" applyAlignment="1" applyProtection="1">
      <alignment horizontal="left" wrapText="1" indent="1"/>
      <protection hidden="1"/>
    </xf>
    <xf numFmtId="0" fontId="14" fillId="8" borderId="30" xfId="0" applyFont="1" applyFill="1" applyBorder="1" applyAlignment="1" applyProtection="1">
      <alignment horizontal="centerContinuous" vertical="center" wrapText="1"/>
      <protection hidden="1"/>
    </xf>
    <xf numFmtId="165" fontId="0" fillId="9" borderId="33" xfId="3" applyNumberFormat="1" applyFont="1" applyFill="1" applyBorder="1" applyProtection="1">
      <protection locked="0" hidden="1"/>
    </xf>
    <xf numFmtId="165" fontId="0" fillId="9" borderId="36" xfId="3" applyNumberFormat="1" applyFont="1" applyFill="1" applyBorder="1" applyProtection="1">
      <protection locked="0" hidden="1"/>
    </xf>
    <xf numFmtId="0" fontId="0" fillId="0" borderId="0" xfId="0"/>
    <xf numFmtId="0" fontId="18" fillId="0" borderId="0" xfId="0" applyFont="1"/>
    <xf numFmtId="166" fontId="0" fillId="0" borderId="0" xfId="1" applyNumberFormat="1" applyFont="1"/>
    <xf numFmtId="0" fontId="16" fillId="0" borderId="0" xfId="0" applyFont="1"/>
    <xf numFmtId="166" fontId="16" fillId="0" borderId="0" xfId="1" applyNumberFormat="1" applyFont="1"/>
    <xf numFmtId="166" fontId="0" fillId="0" borderId="0" xfId="0" applyNumberFormat="1"/>
    <xf numFmtId="44" fontId="0" fillId="0" borderId="0" xfId="2" applyFont="1"/>
    <xf numFmtId="0" fontId="21" fillId="0" borderId="0" xfId="0" applyFont="1" applyProtection="1">
      <protection hidden="1"/>
    </xf>
    <xf numFmtId="0" fontId="18" fillId="0" borderId="0" xfId="0" applyFont="1" applyFill="1"/>
    <xf numFmtId="0" fontId="15" fillId="0" borderId="0" xfId="0" applyFont="1"/>
    <xf numFmtId="8" fontId="0" fillId="0" borderId="0" xfId="0" applyNumberFormat="1"/>
    <xf numFmtId="0" fontId="0" fillId="0" borderId="0" xfId="0" applyBorder="1"/>
    <xf numFmtId="164" fontId="0" fillId="0" borderId="0" xfId="3" applyNumberFormat="1" applyFont="1"/>
    <xf numFmtId="9" fontId="0" fillId="0" borderId="0" xfId="3" applyFont="1"/>
    <xf numFmtId="9" fontId="19" fillId="0" borderId="0" xfId="3" applyFont="1" applyFill="1"/>
    <xf numFmtId="0" fontId="16" fillId="0" borderId="11" xfId="0" applyFont="1" applyBorder="1"/>
    <xf numFmtId="164" fontId="19" fillId="0" borderId="0" xfId="3" applyNumberFormat="1" applyFont="1" applyFill="1"/>
    <xf numFmtId="0" fontId="19" fillId="0" borderId="0" xfId="0" applyFont="1"/>
    <xf numFmtId="0" fontId="14" fillId="6" borderId="0" xfId="0" applyFont="1" applyFill="1"/>
    <xf numFmtId="0" fontId="14" fillId="6" borderId="0" xfId="0" quotePrefix="1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0" fontId="0" fillId="0" borderId="0" xfId="0" applyFill="1"/>
    <xf numFmtId="164" fontId="0" fillId="0" borderId="0" xfId="3" applyNumberFormat="1" applyFont="1" applyFill="1"/>
    <xf numFmtId="0" fontId="17" fillId="0" borderId="0" xfId="0" applyFont="1"/>
    <xf numFmtId="164" fontId="17" fillId="0" borderId="0" xfId="3" applyNumberFormat="1" applyFont="1"/>
    <xf numFmtId="8" fontId="17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3" applyNumberFormat="1" applyFont="1"/>
    <xf numFmtId="0" fontId="0" fillId="0" borderId="0" xfId="0" applyFont="1" applyFill="1"/>
    <xf numFmtId="9" fontId="17" fillId="0" borderId="0" xfId="3" applyFont="1"/>
    <xf numFmtId="164" fontId="0" fillId="0" borderId="0" xfId="0" applyNumberFormat="1"/>
    <xf numFmtId="0" fontId="16" fillId="0" borderId="0" xfId="0" applyFont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0" fontId="0" fillId="0" borderId="27" xfId="0" applyBorder="1" applyAlignment="1">
      <alignment horizontal="left" indent="2"/>
    </xf>
    <xf numFmtId="0" fontId="16" fillId="0" borderId="28" xfId="0" applyFont="1" applyBorder="1"/>
    <xf numFmtId="0" fontId="15" fillId="0" borderId="11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6" fontId="13" fillId="0" borderId="0" xfId="1" applyNumberFormat="1" applyFont="1"/>
    <xf numFmtId="166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0" fontId="14" fillId="6" borderId="0" xfId="0" applyFont="1" applyFill="1" applyAlignment="1">
      <alignment horizontal="left" wrapText="1"/>
    </xf>
    <xf numFmtId="166" fontId="0" fillId="0" borderId="0" xfId="1" applyNumberFormat="1" applyFont="1" applyFill="1"/>
    <xf numFmtId="164" fontId="0" fillId="7" borderId="0" xfId="3" applyNumberFormat="1" applyFont="1" applyFill="1"/>
    <xf numFmtId="0" fontId="22" fillId="6" borderId="0" xfId="0" applyFont="1" applyFill="1"/>
    <xf numFmtId="166" fontId="16" fillId="0" borderId="0" xfId="0" applyNumberFormat="1" applyFont="1"/>
    <xf numFmtId="164" fontId="16" fillId="0" borderId="0" xfId="3" applyNumberFormat="1" applyFont="1"/>
    <xf numFmtId="0" fontId="14" fillId="0" borderId="0" xfId="0" applyFont="1"/>
    <xf numFmtId="167" fontId="16" fillId="0" borderId="0" xfId="0" applyNumberFormat="1" applyFont="1"/>
    <xf numFmtId="0" fontId="19" fillId="0" borderId="0" xfId="0" applyFont="1" applyAlignment="1">
      <alignment horizontal="left" indent="2"/>
    </xf>
    <xf numFmtId="167" fontId="19" fillId="0" borderId="0" xfId="1" applyNumberFormat="1" applyFont="1" applyFill="1"/>
    <xf numFmtId="167" fontId="19" fillId="0" borderId="0" xfId="0" applyNumberFormat="1" applyFont="1"/>
    <xf numFmtId="164" fontId="18" fillId="0" borderId="0" xfId="3" applyNumberFormat="1" applyFont="1" applyFill="1"/>
    <xf numFmtId="9" fontId="17" fillId="0" borderId="0" xfId="3" applyFont="1" applyFill="1"/>
    <xf numFmtId="166" fontId="16" fillId="0" borderId="0" xfId="3" applyNumberFormat="1" applyFont="1"/>
    <xf numFmtId="167" fontId="18" fillId="0" borderId="0" xfId="1" applyNumberFormat="1" applyFont="1" applyFill="1"/>
    <xf numFmtId="3" fontId="0" fillId="0" borderId="0" xfId="1" applyNumberFormat="1" applyFont="1" applyBorder="1" applyAlignment="1"/>
    <xf numFmtId="3" fontId="16" fillId="0" borderId="0" xfId="1" applyNumberFormat="1" applyFont="1" applyBorder="1" applyAlignment="1"/>
    <xf numFmtId="3" fontId="0" fillId="0" borderId="27" xfId="1" applyNumberFormat="1" applyFont="1" applyBorder="1" applyAlignment="1"/>
    <xf numFmtId="3" fontId="16" fillId="0" borderId="28" xfId="1" applyNumberFormat="1" applyFont="1" applyBorder="1" applyAlignment="1"/>
    <xf numFmtId="0" fontId="14" fillId="6" borderId="0" xfId="0" quotePrefix="1" applyFont="1" applyFill="1" applyAlignment="1">
      <alignment horizontal="left" wrapText="1"/>
    </xf>
    <xf numFmtId="166" fontId="0" fillId="0" borderId="0" xfId="1" applyNumberFormat="1" applyFont="1" applyAlignment="1"/>
    <xf numFmtId="164" fontId="0" fillId="0" borderId="0" xfId="3" applyNumberFormat="1" applyFont="1" applyAlignment="1"/>
    <xf numFmtId="164" fontId="16" fillId="0" borderId="28" xfId="3" applyNumberFormat="1" applyFont="1" applyBorder="1" applyAlignment="1"/>
  </cellXfs>
  <cellStyles count="7">
    <cellStyle name="Comma" xfId="1" builtinId="3"/>
    <cellStyle name="Currency" xfId="2" builtinId="4"/>
    <cellStyle name="Normal" xfId="0" builtinId="0"/>
    <cellStyle name="Normal 2 18" xfId="6" xr:uid="{30B14235-1060-4795-B3A2-74FD0585564A}"/>
    <cellStyle name="Normal 2 2 2 9" xfId="4" xr:uid="{8E7D7880-9A91-49EE-A600-41F906991DB6}"/>
    <cellStyle name="Normal 4 6" xfId="5" xr:uid="{C256C8D7-E30C-4EFF-A27D-72ED537572EF}"/>
    <cellStyle name="Percent" xfId="3" builtinId="5"/>
  </cellStyles>
  <dxfs count="14"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venir Next LT Pro"/>
        <family val="2"/>
        <scheme val="none"/>
      </font>
      <alignment horizontal="righ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5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B40BBC39-9488-486C-B283-DDA1AEED7C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063" y="2005013"/>
          <a:ext cx="1371600" cy="381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3DC559E5-BB59-453A-B007-0FECC6853E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617" y="2366963"/>
          <a:ext cx="1371600" cy="381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29312263-792B-4237-BAFF-39A481596B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0" y="2366963"/>
          <a:ext cx="1371600" cy="381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</xdr:row>
      <xdr:rowOff>0</xdr:rowOff>
    </xdr:from>
    <xdr:ext cx="1371600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CF198110-8901-4320-89D3-55B896D930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775" y="2928938"/>
          <a:ext cx="1371600" cy="381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0C7DDEB3-4992-4BE6-A176-6A31EAE31C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cy/Policy%20Topics/Cascade%20Care/State%20Subsidy%202020/Wakely/Output%20Tables/Final%20Model%20Tables/WAHBE%20Subsidy%20Analysis%20-%20Flat%20PMPM%20($58)%20-%20Up%20to%2050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s &amp; Limitations"/>
      <sheetName val="Assumptions"/>
      <sheetName val="Inputs =&gt;"/>
      <sheetName val="Inputs"/>
      <sheetName val="Results and Summaries =&gt;"/>
      <sheetName val="Results"/>
      <sheetName val="Metrics - Baseline"/>
      <sheetName val="Metrics - Scenarios"/>
      <sheetName val="Summary - By RA and FPL"/>
      <sheetName val="Summary - By County"/>
      <sheetName val="Summary - By Age"/>
      <sheetName val="Summary - By Race"/>
      <sheetName val="Summary - By Ethnicity"/>
    </sheetNames>
    <sheetDataSet>
      <sheetData sheetId="0" refreshError="1"/>
      <sheetData sheetId="1" refreshError="1"/>
      <sheetData sheetId="2" refreshError="1"/>
      <sheetData sheetId="3">
        <row r="6">
          <cell r="I6" t="str">
            <v>Subsidy Applied As:</v>
          </cell>
          <cell r="J6" t="str">
            <v>Flat PMPM</v>
          </cell>
        </row>
        <row r="7">
          <cell r="I7" t="str">
            <v>Currently Unsubsidized Population Subsidy Includes:</v>
          </cell>
          <cell r="J7" t="str">
            <v>No Subsidy</v>
          </cell>
        </row>
        <row r="9">
          <cell r="J9" t="str">
            <v>Best Estimate</v>
          </cell>
        </row>
      </sheetData>
      <sheetData sheetId="4" refreshError="1"/>
      <sheetData sheetId="5"/>
      <sheetData sheetId="6">
        <row r="20">
          <cell r="B20">
            <v>32.347551336696114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0B5672-DDD7-4F1F-BCD2-64AA8DE46C96}" name="Table4" displayName="Table4" ref="B6:K12" totalsRowShown="0" headerRowDxfId="13" dataDxfId="11" headerRowBorderDxfId="12" tableBorderDxfId="10">
  <autoFilter ref="B6:K12" xr:uid="{5B6FD79C-7A53-47E2-9C31-9960E81CC597}"/>
  <tableColumns count="10">
    <tableColumn id="1" xr3:uid="{15F380FD-F913-4A8C-AEE0-3ADE4B62F6A5}" name="Subsidy Scenario" dataDxfId="9"/>
    <tableColumn id="10" xr3:uid="{31DF1F96-101C-47AA-A3C7-7C071E99D716}" name="Individuals Receiving State Premium Assistance" dataDxfId="8"/>
    <tableColumn id="2" xr3:uid="{A37AECBC-5867-4424-B2F0-B6F085699A76}" name="New HBE Enrollees - Total" dataDxfId="7"/>
    <tableColumn id="3" xr3:uid="{19A78185-D3C7-44C7-B54D-0D02B9DA6BE6}" name="New HBE Enrollees - Uninsured" dataDxfId="6"/>
    <tableColumn id="5" xr3:uid="{0D914CDD-1886-42FB-8ADD-5937A570F667}" name="Avg. Annual State Subsidy Per Federally Subsidized Enrollee Receiving State Subsidies" dataDxfId="5"/>
    <tableColumn id="6" xr3:uid="{88BC8352-68DC-43C2-8F5F-BA20C529F893}" name="Avg. Annual State Subsidy Per Federally Unsubsidized Enrollee Receiving State Subsidies " dataDxfId="4"/>
    <tableColumn id="7" xr3:uid="{2C6BBE99-FBB3-4979-90FB-4276EB1C2831}" name="Annual State Appropriation" dataDxfId="3"/>
    <tableColumn id="8" xr3:uid="{056B7E87-0665-482C-A23A-3F29DF795388}" name="Additional APTC Assistance" dataDxfId="2"/>
    <tableColumn id="9" xr3:uid="{2AE87AC3-AA7A-41A0-BFC6-C8EB9BD20F25}" name="Percent of Individuals Under 500% FPL Eligible to Pay 10% or Less of Income on Premium" dataDxfId="1"/>
    <tableColumn id="4" xr3:uid="{51312D5A-E6F3-49FC-909E-FD8B8415BAD7}" name="Morbidity Impact on Premiu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0FED-2DD0-4903-9712-DB93DDDBC9AE}">
  <dimension ref="A1:K26"/>
  <sheetViews>
    <sheetView tabSelected="1" zoomScale="80" zoomScaleNormal="80" workbookViewId="0">
      <selection activeCell="D9" sqref="D9"/>
    </sheetView>
  </sheetViews>
  <sheetFormatPr defaultRowHeight="14.25" x14ac:dyDescent="0.45"/>
  <cols>
    <col min="1" max="12" width="18.59765625" customWidth="1"/>
  </cols>
  <sheetData>
    <row r="1" spans="1:11" ht="89.65" customHeight="1" x14ac:dyDescent="0.45">
      <c r="B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  <c r="J1" s="4" t="s">
        <v>7</v>
      </c>
    </row>
    <row r="2" spans="1:11" ht="38" customHeight="1" thickBot="1" x14ac:dyDescent="0.5">
      <c r="B2" s="5" t="s">
        <v>8</v>
      </c>
      <c r="C2" s="6">
        <v>209467</v>
      </c>
      <c r="D2" s="7" t="s">
        <v>9</v>
      </c>
      <c r="E2" s="6">
        <v>278176</v>
      </c>
      <c r="F2" s="8">
        <v>5424</v>
      </c>
      <c r="G2" s="8">
        <v>1836</v>
      </c>
      <c r="H2" s="9">
        <v>6311</v>
      </c>
      <c r="I2" s="8">
        <v>701706000</v>
      </c>
      <c r="J2" s="10">
        <v>0.86</v>
      </c>
    </row>
    <row r="3" spans="1:11" ht="38" customHeight="1" thickBot="1" x14ac:dyDescent="0.5">
      <c r="K3" s="11"/>
    </row>
    <row r="4" spans="1:11" ht="38" customHeight="1" x14ac:dyDescent="0.45">
      <c r="B4" s="65" t="s">
        <v>10</v>
      </c>
      <c r="C4" s="66"/>
      <c r="D4" s="66"/>
      <c r="E4" s="66"/>
      <c r="F4" s="66"/>
      <c r="G4" s="66"/>
      <c r="H4" s="66"/>
      <c r="I4" s="66"/>
      <c r="J4" s="66"/>
      <c r="K4" s="67"/>
    </row>
    <row r="5" spans="1:11" ht="38" customHeight="1" thickBot="1" x14ac:dyDescent="0.5">
      <c r="B5" s="68"/>
      <c r="C5" s="69"/>
      <c r="D5" s="69"/>
      <c r="E5" s="69"/>
      <c r="F5" s="69"/>
      <c r="G5" s="69"/>
      <c r="H5" s="69"/>
      <c r="I5" s="69"/>
      <c r="J5" s="69"/>
      <c r="K5" s="70"/>
    </row>
    <row r="6" spans="1:11" ht="109.5" customHeight="1" thickBot="1" x14ac:dyDescent="0.5">
      <c r="B6" s="14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  <c r="H6" s="12" t="s">
        <v>37</v>
      </c>
      <c r="I6" s="12" t="s">
        <v>17</v>
      </c>
      <c r="J6" s="13" t="s">
        <v>7</v>
      </c>
      <c r="K6" s="15" t="s">
        <v>18</v>
      </c>
    </row>
    <row r="7" spans="1:11" ht="45" customHeight="1" thickTop="1" x14ac:dyDescent="0.45">
      <c r="B7" s="46" t="s">
        <v>19</v>
      </c>
      <c r="C7" s="47">
        <v>175389</v>
      </c>
      <c r="D7" s="48">
        <v>23722</v>
      </c>
      <c r="E7" s="48">
        <v>19674</v>
      </c>
      <c r="F7" s="49">
        <v>525.72</v>
      </c>
      <c r="G7" s="49">
        <v>4021.2</v>
      </c>
      <c r="H7" s="58">
        <v>216937000</v>
      </c>
      <c r="I7" s="49">
        <v>48704000</v>
      </c>
      <c r="J7" s="50">
        <v>1</v>
      </c>
      <c r="K7" s="51">
        <v>-2.1000000000000001E-2</v>
      </c>
    </row>
    <row r="8" spans="1:11" ht="45" customHeight="1" thickBot="1" x14ac:dyDescent="0.5">
      <c r="B8" s="52" t="s">
        <v>20</v>
      </c>
      <c r="C8" s="53">
        <v>179766</v>
      </c>
      <c r="D8" s="54">
        <v>26305</v>
      </c>
      <c r="E8" s="54">
        <v>23792</v>
      </c>
      <c r="F8" s="55">
        <v>1126.32</v>
      </c>
      <c r="G8" s="55">
        <v>1593.84</v>
      </c>
      <c r="H8" s="59">
        <v>217059000</v>
      </c>
      <c r="I8" s="55">
        <v>91469000</v>
      </c>
      <c r="J8" s="56">
        <v>0.93</v>
      </c>
      <c r="K8" s="57">
        <v>-2.5000000000000001E-2</v>
      </c>
    </row>
    <row r="9" spans="1:11" ht="45" customHeight="1" x14ac:dyDescent="0.45">
      <c r="B9" s="22" t="s">
        <v>26</v>
      </c>
      <c r="C9" s="23">
        <v>173820</v>
      </c>
      <c r="D9" s="24">
        <v>20360</v>
      </c>
      <c r="E9" s="24">
        <v>18684</v>
      </c>
      <c r="F9" s="25">
        <v>837</v>
      </c>
      <c r="G9" s="25">
        <v>1065</v>
      </c>
      <c r="H9" s="60">
        <v>152142000</v>
      </c>
      <c r="I9" s="25">
        <v>78359000</v>
      </c>
      <c r="J9" s="26">
        <v>0.92</v>
      </c>
      <c r="K9" s="27">
        <v>-0.02</v>
      </c>
    </row>
    <row r="10" spans="1:11" ht="45" customHeight="1" thickBot="1" x14ac:dyDescent="0.5">
      <c r="B10" s="28" t="s">
        <v>21</v>
      </c>
      <c r="C10" s="29">
        <v>174950</v>
      </c>
      <c r="D10" s="30">
        <v>21490</v>
      </c>
      <c r="E10" s="30">
        <v>17788</v>
      </c>
      <c r="F10" s="31">
        <v>505</v>
      </c>
      <c r="G10" s="31">
        <v>2376</v>
      </c>
      <c r="H10" s="61">
        <v>152979000</v>
      </c>
      <c r="I10" s="31">
        <v>56174000</v>
      </c>
      <c r="J10" s="32">
        <v>0.94299999999999995</v>
      </c>
      <c r="K10" s="33">
        <v>-1.9E-2</v>
      </c>
    </row>
    <row r="11" spans="1:11" ht="45" customHeight="1" x14ac:dyDescent="0.45">
      <c r="B11" s="34" t="s">
        <v>32</v>
      </c>
      <c r="C11" s="35">
        <v>168698</v>
      </c>
      <c r="D11" s="36">
        <v>15233</v>
      </c>
      <c r="E11" s="36">
        <v>14153</v>
      </c>
      <c r="F11" s="37">
        <v>579</v>
      </c>
      <c r="G11" s="37">
        <v>688</v>
      </c>
      <c r="H11" s="62">
        <v>100733000</v>
      </c>
      <c r="I11" s="37">
        <v>64396000</v>
      </c>
      <c r="J11" s="38">
        <v>0.91600000000000004</v>
      </c>
      <c r="K11" s="39">
        <v>-1.4999999999999999E-2</v>
      </c>
    </row>
    <row r="12" spans="1:11" ht="45" customHeight="1" x14ac:dyDescent="0.45">
      <c r="B12" s="40" t="s">
        <v>31</v>
      </c>
      <c r="C12" s="41">
        <v>169829</v>
      </c>
      <c r="D12" s="42">
        <v>16368</v>
      </c>
      <c r="E12" s="42">
        <v>14506</v>
      </c>
      <c r="F12" s="43">
        <v>506</v>
      </c>
      <c r="G12" s="43">
        <v>1189</v>
      </c>
      <c r="H12" s="63">
        <v>106117000</v>
      </c>
      <c r="I12" s="43">
        <v>58706000</v>
      </c>
      <c r="J12" s="44">
        <v>0.92</v>
      </c>
      <c r="K12" s="45">
        <v>-1.6E-2</v>
      </c>
    </row>
    <row r="14" spans="1:11" x14ac:dyDescent="0.45">
      <c r="A14" s="73" t="s">
        <v>22</v>
      </c>
      <c r="B14" s="73"/>
      <c r="C14" s="71" t="s">
        <v>23</v>
      </c>
      <c r="D14" s="71"/>
      <c r="E14" s="71"/>
      <c r="F14" s="71"/>
      <c r="G14" s="71"/>
      <c r="H14" s="71"/>
      <c r="I14" s="71"/>
      <c r="J14" s="71"/>
      <c r="K14" s="71"/>
    </row>
    <row r="15" spans="1:11" x14ac:dyDescent="0.45">
      <c r="A15" s="74" t="s">
        <v>28</v>
      </c>
      <c r="B15" s="74"/>
      <c r="C15" s="64" t="s">
        <v>24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45">
      <c r="A16" s="74" t="s">
        <v>27</v>
      </c>
      <c r="B16" s="74"/>
      <c r="C16" s="16" t="s">
        <v>29</v>
      </c>
      <c r="D16" s="17"/>
      <c r="E16" s="17"/>
      <c r="F16" s="17"/>
      <c r="G16" s="17"/>
      <c r="H16" s="17"/>
      <c r="I16" s="17"/>
      <c r="J16" s="17"/>
      <c r="K16" s="17"/>
    </row>
    <row r="17" spans="1:11" ht="14.35" customHeight="1" x14ac:dyDescent="0.45">
      <c r="A17" s="75" t="s">
        <v>30</v>
      </c>
      <c r="B17" s="75"/>
      <c r="C17" s="72" t="s">
        <v>25</v>
      </c>
      <c r="D17" s="72"/>
      <c r="E17" s="72"/>
      <c r="F17" s="72"/>
      <c r="G17" s="72"/>
      <c r="H17" s="72"/>
      <c r="I17" s="72"/>
      <c r="J17" s="72"/>
      <c r="K17" s="72"/>
    </row>
    <row r="18" spans="1:11" x14ac:dyDescent="0.45">
      <c r="A18" s="76" t="s">
        <v>33</v>
      </c>
      <c r="B18" s="76"/>
      <c r="C18" s="64" t="s">
        <v>34</v>
      </c>
      <c r="D18" s="64"/>
      <c r="E18" s="64"/>
      <c r="F18" s="64"/>
      <c r="G18" s="64"/>
      <c r="H18" s="64"/>
      <c r="I18" s="64"/>
      <c r="J18" s="64"/>
      <c r="K18" s="64"/>
    </row>
    <row r="19" spans="1:11" x14ac:dyDescent="0.45">
      <c r="A19" s="75" t="s">
        <v>35</v>
      </c>
      <c r="B19" s="75"/>
      <c r="C19" s="72" t="s">
        <v>36</v>
      </c>
      <c r="D19" s="72"/>
      <c r="E19" s="72"/>
      <c r="F19" s="72"/>
      <c r="G19" s="72"/>
      <c r="H19" s="72"/>
      <c r="I19" s="72"/>
      <c r="J19" s="72"/>
      <c r="K19" s="72"/>
    </row>
    <row r="20" spans="1:11" x14ac:dyDescent="0.45">
      <c r="C20" s="64"/>
      <c r="D20" s="64"/>
      <c r="E20" s="64"/>
      <c r="F20" s="64"/>
      <c r="G20" s="64"/>
      <c r="H20" s="64"/>
      <c r="I20" s="64"/>
      <c r="J20" s="64"/>
      <c r="K20" s="64"/>
    </row>
    <row r="22" spans="1:11" x14ac:dyDescent="0.45">
      <c r="B22" s="21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42.75" customHeight="1" x14ac:dyDescent="0.45">
      <c r="B23" s="18"/>
      <c r="C23" s="64"/>
      <c r="D23" s="64"/>
      <c r="E23" s="64"/>
      <c r="F23" s="64"/>
      <c r="G23" s="64"/>
      <c r="H23" s="64"/>
      <c r="I23" s="64"/>
      <c r="J23" s="19"/>
      <c r="K23" s="19"/>
    </row>
    <row r="24" spans="1:11" ht="14.25" customHeight="1" x14ac:dyDescent="0.45">
      <c r="B24" s="21"/>
      <c r="C24" s="64"/>
      <c r="D24" s="64"/>
      <c r="E24" s="64"/>
      <c r="F24" s="64"/>
      <c r="G24" s="64"/>
      <c r="H24" s="64"/>
      <c r="I24" s="64"/>
      <c r="J24" s="64"/>
      <c r="K24" s="64"/>
    </row>
    <row r="26" spans="1:11" x14ac:dyDescent="0.45">
      <c r="B26" s="20"/>
      <c r="C26" s="64"/>
      <c r="D26" s="64"/>
      <c r="E26" s="64"/>
      <c r="F26" s="64"/>
      <c r="G26" s="64"/>
      <c r="H26" s="64"/>
      <c r="I26" s="64"/>
      <c r="J26" s="64"/>
      <c r="K26" s="64"/>
    </row>
  </sheetData>
  <sheetProtection algorithmName="SHA-512" hashValue="5yBJ0QRKCpHtgBMDT0bHlc0SBnpyCm8UuDu69dFCRY7Y/CFtzspsRFT+pWG1b9WE/Sj4Pi8G2i7ibgcOpsVBgQ==" saltValue="7ZshKNoNjUZ502UuV39MDQ==" spinCount="100000" sheet="1" objects="1" scenarios="1"/>
  <mergeCells count="17">
    <mergeCell ref="C18:K18"/>
    <mergeCell ref="C22:K22"/>
    <mergeCell ref="C26:K26"/>
    <mergeCell ref="C24:K24"/>
    <mergeCell ref="B4:K5"/>
    <mergeCell ref="C14:K14"/>
    <mergeCell ref="C17:K17"/>
    <mergeCell ref="C20:K20"/>
    <mergeCell ref="A14:B14"/>
    <mergeCell ref="A15:B15"/>
    <mergeCell ref="A16:B16"/>
    <mergeCell ref="A17:B17"/>
    <mergeCell ref="C19:K19"/>
    <mergeCell ref="A19:B19"/>
    <mergeCell ref="A18:B18"/>
    <mergeCell ref="C23:I23"/>
    <mergeCell ref="C15:K1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0D8C-E703-4347-AD9B-6BD7ED480202}">
  <dimension ref="A1:N147"/>
  <sheetViews>
    <sheetView workbookViewId="0">
      <selection activeCell="H13" sqref="H13"/>
    </sheetView>
  </sheetViews>
  <sheetFormatPr defaultRowHeight="14.25" x14ac:dyDescent="0.45"/>
  <cols>
    <col min="1" max="1" width="62.796875" customWidth="1"/>
    <col min="2" max="2" width="36.1328125" customWidth="1"/>
    <col min="5" max="5" width="14.33203125" customWidth="1"/>
    <col min="6" max="6" width="13.73046875" customWidth="1"/>
  </cols>
  <sheetData>
    <row r="1" spans="1:14" ht="14.65" thickBot="1" x14ac:dyDescent="0.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4.65" thickBot="1" x14ac:dyDescent="0.5">
      <c r="A2" s="77"/>
      <c r="B2" s="132" t="s">
        <v>38</v>
      </c>
      <c r="C2" s="133"/>
      <c r="D2" s="133"/>
      <c r="E2" s="134" t="s">
        <v>39</v>
      </c>
      <c r="F2" s="135"/>
      <c r="G2" s="77"/>
      <c r="H2" s="77"/>
      <c r="I2" s="77"/>
      <c r="J2" s="77"/>
      <c r="K2" s="77"/>
      <c r="L2" s="77"/>
      <c r="M2" s="77"/>
      <c r="N2" s="77"/>
    </row>
    <row r="3" spans="1:14" ht="43.15" thickBot="1" x14ac:dyDescent="0.5">
      <c r="A3" s="77"/>
      <c r="B3" s="136" t="s">
        <v>40</v>
      </c>
      <c r="C3" s="136" t="s">
        <v>41</v>
      </c>
      <c r="D3" s="136" t="s">
        <v>42</v>
      </c>
      <c r="E3" s="136" t="s">
        <v>43</v>
      </c>
      <c r="F3" s="137" t="s">
        <v>44</v>
      </c>
      <c r="G3" s="77"/>
      <c r="H3" s="77"/>
      <c r="I3" s="77"/>
      <c r="J3" s="77"/>
      <c r="K3" s="77"/>
      <c r="L3" s="77"/>
      <c r="M3" s="77"/>
      <c r="N3" s="77"/>
    </row>
    <row r="4" spans="1:14" x14ac:dyDescent="0.45">
      <c r="A4" s="77"/>
      <c r="B4" s="165" t="s">
        <v>45</v>
      </c>
      <c r="C4" s="165">
        <v>1.39</v>
      </c>
      <c r="D4" s="166">
        <v>2.06E-2</v>
      </c>
      <c r="E4" s="167">
        <v>0</v>
      </c>
      <c r="F4" s="168">
        <v>-2.06E-2</v>
      </c>
      <c r="G4" s="77"/>
      <c r="H4" s="77"/>
      <c r="I4" s="77"/>
      <c r="J4" s="77"/>
      <c r="K4" s="77"/>
      <c r="L4" s="77"/>
      <c r="M4" s="77"/>
      <c r="N4" s="77"/>
    </row>
    <row r="5" spans="1:14" x14ac:dyDescent="0.45">
      <c r="A5" s="77"/>
      <c r="B5" s="165" t="s">
        <v>46</v>
      </c>
      <c r="C5" s="165">
        <v>1.5</v>
      </c>
      <c r="D5" s="166">
        <v>4.1200000000000001E-2</v>
      </c>
      <c r="E5" s="167">
        <v>0.02</v>
      </c>
      <c r="F5" s="168">
        <v>-2.12E-2</v>
      </c>
      <c r="G5" s="77"/>
      <c r="H5" s="77"/>
      <c r="I5" s="77"/>
      <c r="J5" s="77"/>
      <c r="K5" s="77"/>
      <c r="L5" s="77"/>
      <c r="M5" s="77"/>
      <c r="N5" s="77"/>
    </row>
    <row r="6" spans="1:14" x14ac:dyDescent="0.45">
      <c r="A6" s="77"/>
      <c r="B6" s="165" t="s">
        <v>47</v>
      </c>
      <c r="C6" s="165">
        <v>2</v>
      </c>
      <c r="D6" s="166">
        <v>6.4899999999999999E-2</v>
      </c>
      <c r="E6" s="167">
        <v>3.5000000000000003E-2</v>
      </c>
      <c r="F6" s="168">
        <v>-2.9899999999999996E-2</v>
      </c>
      <c r="G6" s="77"/>
      <c r="H6" s="77"/>
      <c r="I6" s="77"/>
      <c r="J6" s="77"/>
      <c r="K6" s="77"/>
      <c r="L6" s="77"/>
      <c r="M6" s="77"/>
      <c r="N6" s="77"/>
    </row>
    <row r="7" spans="1:14" x14ac:dyDescent="0.45">
      <c r="A7" s="77"/>
      <c r="B7" s="165" t="s">
        <v>48</v>
      </c>
      <c r="C7" s="165">
        <v>2.5</v>
      </c>
      <c r="D7" s="166">
        <v>8.2900000000000001E-2</v>
      </c>
      <c r="E7" s="167">
        <v>4.4999999999999998E-2</v>
      </c>
      <c r="F7" s="168">
        <v>-3.7900000000000003E-2</v>
      </c>
      <c r="G7" s="77"/>
      <c r="H7" s="77"/>
      <c r="I7" s="77"/>
      <c r="J7" s="77"/>
      <c r="K7" s="77"/>
      <c r="L7" s="77"/>
      <c r="M7" s="77"/>
      <c r="N7" s="77"/>
    </row>
    <row r="8" spans="1:14" x14ac:dyDescent="0.45">
      <c r="A8" s="77"/>
      <c r="B8" s="165" t="s">
        <v>49</v>
      </c>
      <c r="C8" s="165">
        <v>3</v>
      </c>
      <c r="D8" s="166">
        <v>9.7799999999999998E-2</v>
      </c>
      <c r="E8" s="167">
        <v>0.06</v>
      </c>
      <c r="F8" s="168">
        <v>-3.78E-2</v>
      </c>
      <c r="G8" s="77"/>
      <c r="H8" s="77"/>
      <c r="I8" s="77"/>
      <c r="J8" s="77"/>
      <c r="K8" s="77"/>
      <c r="L8" s="77"/>
      <c r="M8" s="77"/>
      <c r="N8" s="77"/>
    </row>
    <row r="9" spans="1:14" x14ac:dyDescent="0.45">
      <c r="A9" s="77"/>
      <c r="B9" s="165" t="s">
        <v>50</v>
      </c>
      <c r="C9" s="165">
        <v>4</v>
      </c>
      <c r="D9" s="166">
        <v>9.7799999999999998E-2</v>
      </c>
      <c r="E9" s="167">
        <v>7.4999999999999997E-2</v>
      </c>
      <c r="F9" s="143">
        <v>-2.2800000000000001E-2</v>
      </c>
      <c r="G9" s="77"/>
      <c r="H9" s="77"/>
      <c r="I9" s="77"/>
      <c r="J9" s="77"/>
      <c r="K9" s="77"/>
      <c r="L9" s="77"/>
      <c r="M9" s="77"/>
      <c r="N9" s="77"/>
    </row>
    <row r="10" spans="1:14" x14ac:dyDescent="0.45">
      <c r="A10" s="77"/>
      <c r="B10" s="165" t="s">
        <v>51</v>
      </c>
      <c r="C10" s="165">
        <v>5</v>
      </c>
      <c r="D10" s="142" t="s">
        <v>52</v>
      </c>
      <c r="E10" s="169">
        <v>9.7799999999999998E-2</v>
      </c>
      <c r="F10" s="143" t="s">
        <v>52</v>
      </c>
      <c r="G10" s="77"/>
      <c r="H10" s="77"/>
      <c r="I10" s="77"/>
      <c r="J10" s="77"/>
      <c r="K10" s="77"/>
      <c r="L10" s="77"/>
      <c r="M10" s="77"/>
      <c r="N10" s="77"/>
    </row>
    <row r="11" spans="1:14" x14ac:dyDescent="0.45">
      <c r="A11" s="77"/>
      <c r="B11" s="170" t="s">
        <v>53</v>
      </c>
      <c r="C11" s="170">
        <v>6</v>
      </c>
      <c r="D11" s="140" t="s">
        <v>52</v>
      </c>
      <c r="E11" s="171" t="s">
        <v>52</v>
      </c>
      <c r="F11" s="139" t="s">
        <v>52</v>
      </c>
      <c r="G11" s="77"/>
      <c r="H11" s="77"/>
      <c r="I11" s="77"/>
      <c r="J11" s="77"/>
      <c r="K11" s="77"/>
      <c r="L11" s="77"/>
      <c r="M11" s="77"/>
      <c r="N11" s="77"/>
    </row>
    <row r="12" spans="1:14" ht="14.65" thickBot="1" x14ac:dyDescent="0.5">
      <c r="A12" s="77"/>
      <c r="B12" s="161" t="s">
        <v>54</v>
      </c>
      <c r="C12" s="161" t="s">
        <v>54</v>
      </c>
      <c r="D12" s="162" t="s">
        <v>52</v>
      </c>
      <c r="E12" s="163" t="s">
        <v>52</v>
      </c>
      <c r="F12" s="164" t="s">
        <v>52</v>
      </c>
      <c r="G12" s="77"/>
      <c r="H12" s="77"/>
      <c r="I12" s="77"/>
      <c r="J12" s="77"/>
      <c r="K12" s="77"/>
      <c r="L12" s="77"/>
      <c r="M12" s="77"/>
      <c r="N12" s="77"/>
    </row>
    <row r="13" spans="1:14" ht="15.75" x14ac:dyDescent="0.5">
      <c r="A13" s="82" t="s">
        <v>55</v>
      </c>
      <c r="B13" s="8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 x14ac:dyDescent="0.45">
      <c r="A14" s="78" t="s">
        <v>56</v>
      </c>
      <c r="B14" s="80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x14ac:dyDescent="0.45">
      <c r="A15" s="80" t="s">
        <v>57</v>
      </c>
      <c r="B15" s="147" t="s">
        <v>58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x14ac:dyDescent="0.45">
      <c r="A16" s="77"/>
      <c r="B16" s="77"/>
      <c r="C16" s="77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4.65" thickBot="1" x14ac:dyDescent="0.5">
      <c r="A17" s="86" t="s">
        <v>59</v>
      </c>
      <c r="B17" s="86"/>
      <c r="C17" s="86"/>
      <c r="D17" s="86"/>
      <c r="E17" s="86"/>
      <c r="F17" s="86"/>
      <c r="G17" s="86"/>
      <c r="H17" s="86"/>
      <c r="I17" s="86"/>
      <c r="J17" s="114"/>
      <c r="K17" s="114"/>
      <c r="L17" s="86"/>
      <c r="M17" s="86"/>
      <c r="N17" s="77"/>
    </row>
    <row r="18" spans="1:14" x14ac:dyDescent="0.4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x14ac:dyDescent="0.45">
      <c r="A19" s="154">
        <v>216937000</v>
      </c>
      <c r="B19" s="77" t="s">
        <v>60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x14ac:dyDescent="0.45">
      <c r="A20" s="155" t="s">
        <v>61</v>
      </c>
      <c r="B20" s="77" t="s">
        <v>62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x14ac:dyDescent="0.45">
      <c r="A21" s="115">
        <v>19673.649392854786</v>
      </c>
      <c r="B21" s="77" t="s">
        <v>63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x14ac:dyDescent="0.45">
      <c r="A22" s="156">
        <v>175388.83532765089</v>
      </c>
      <c r="B22" s="77" t="s">
        <v>64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x14ac:dyDescent="0.45">
      <c r="A23" s="157">
        <v>1236.9052009893949</v>
      </c>
      <c r="B23" s="158" t="s">
        <v>65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4" x14ac:dyDescent="0.45">
      <c r="A24" s="87">
        <v>1</v>
      </c>
      <c r="B24" s="88" t="s">
        <v>66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4" x14ac:dyDescent="0.45">
      <c r="A25" s="116">
        <v>-2.0688775098882006E-2</v>
      </c>
      <c r="B25" s="77" t="s">
        <v>67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x14ac:dyDescent="0.45">
      <c r="A26" s="11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x14ac:dyDescent="0.4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71.25" x14ac:dyDescent="0.45">
      <c r="A28" s="91" t="s">
        <v>68</v>
      </c>
      <c r="B28" s="91" t="s">
        <v>69</v>
      </c>
      <c r="C28" s="91" t="s">
        <v>70</v>
      </c>
      <c r="D28" s="91" t="s">
        <v>71</v>
      </c>
      <c r="E28" s="91" t="s">
        <v>72</v>
      </c>
      <c r="F28" s="91" t="s">
        <v>73</v>
      </c>
      <c r="G28" s="91" t="s">
        <v>74</v>
      </c>
      <c r="H28" s="77"/>
      <c r="I28" s="77"/>
      <c r="J28" s="77"/>
      <c r="K28" s="77"/>
      <c r="L28" s="77"/>
      <c r="M28" s="77"/>
      <c r="N28" s="77"/>
    </row>
    <row r="29" spans="1:14" x14ac:dyDescent="0.45">
      <c r="A29" s="77" t="s">
        <v>75</v>
      </c>
      <c r="B29" s="79">
        <v>129356.93303623814</v>
      </c>
      <c r="C29" s="79">
        <v>147.31184937520169</v>
      </c>
      <c r="D29" s="79">
        <v>0</v>
      </c>
      <c r="E29" s="79">
        <v>0</v>
      </c>
      <c r="F29" s="79">
        <v>147.31184937520169</v>
      </c>
      <c r="G29" s="79">
        <v>-129209.62118686295</v>
      </c>
      <c r="H29" s="77"/>
      <c r="I29" s="77"/>
      <c r="J29" s="77"/>
      <c r="K29" s="77"/>
      <c r="L29" s="77"/>
      <c r="M29" s="77"/>
      <c r="N29" s="77"/>
    </row>
    <row r="30" spans="1:14" x14ac:dyDescent="0.45">
      <c r="A30" s="77" t="s">
        <v>76</v>
      </c>
      <c r="B30" s="79">
        <v>0</v>
      </c>
      <c r="C30" s="117">
        <v>22456.99048074297</v>
      </c>
      <c r="D30" s="79">
        <v>4048.57426719046</v>
      </c>
      <c r="E30" s="79">
        <v>9179.0636802988593</v>
      </c>
      <c r="F30" s="79">
        <v>35684.628428232289</v>
      </c>
      <c r="G30" s="79">
        <v>35684.628428232289</v>
      </c>
      <c r="H30" s="77"/>
      <c r="I30" s="77"/>
      <c r="J30" s="77"/>
      <c r="K30" s="77"/>
      <c r="L30" s="77"/>
      <c r="M30" s="77"/>
      <c r="N30" s="77"/>
    </row>
    <row r="31" spans="1:14" x14ac:dyDescent="0.45">
      <c r="A31" s="77" t="s">
        <v>77</v>
      </c>
      <c r="B31" s="79">
        <v>0</v>
      </c>
      <c r="C31" s="79">
        <v>129209.62118686293</v>
      </c>
      <c r="D31" s="79">
        <v>0</v>
      </c>
      <c r="E31" s="79">
        <v>10494.585712556296</v>
      </c>
      <c r="F31" s="79">
        <v>139704.20689941922</v>
      </c>
      <c r="G31" s="79">
        <v>139704.20689941922</v>
      </c>
      <c r="H31" s="77"/>
      <c r="I31" s="77"/>
      <c r="J31" s="77"/>
      <c r="K31" s="77"/>
      <c r="L31" s="77"/>
      <c r="M31" s="77"/>
      <c r="N31" s="77"/>
    </row>
    <row r="32" spans="1:14" x14ac:dyDescent="0.45">
      <c r="A32" s="77" t="s">
        <v>78</v>
      </c>
      <c r="B32" s="79">
        <v>80110.463580346652</v>
      </c>
      <c r="C32" s="79">
        <v>57653.473099603681</v>
      </c>
      <c r="D32" s="79">
        <v>0</v>
      </c>
      <c r="E32" s="79">
        <v>0</v>
      </c>
      <c r="F32" s="79">
        <v>57653.473099603681</v>
      </c>
      <c r="G32" s="79">
        <v>-22456.99048074297</v>
      </c>
      <c r="H32" s="77"/>
      <c r="I32" s="77"/>
      <c r="J32" s="77"/>
      <c r="K32" s="77"/>
      <c r="L32" s="77"/>
      <c r="M32" s="77"/>
      <c r="N32" s="77"/>
    </row>
    <row r="33" spans="1:14" x14ac:dyDescent="0.45">
      <c r="A33" s="77" t="s">
        <v>79</v>
      </c>
      <c r="B33" s="79">
        <v>209467.3966165848</v>
      </c>
      <c r="C33" s="79">
        <v>209467.3966165848</v>
      </c>
      <c r="D33" s="79">
        <v>4048.57426719046</v>
      </c>
      <c r="E33" s="79">
        <v>19673.649392855157</v>
      </c>
      <c r="F33" s="79">
        <v>233189.62027663039</v>
      </c>
      <c r="G33" s="79">
        <v>23722.223660045594</v>
      </c>
      <c r="H33" s="77"/>
      <c r="I33" s="77"/>
      <c r="J33" s="77"/>
      <c r="K33" s="77"/>
      <c r="L33" s="77"/>
      <c r="M33" s="77"/>
      <c r="N33" s="77"/>
    </row>
    <row r="34" spans="1:14" x14ac:dyDescent="0.45">
      <c r="A34" s="77" t="s">
        <v>80</v>
      </c>
      <c r="B34" s="118">
        <v>0.61755163393287793</v>
      </c>
      <c r="C34" s="84">
        <v>0.72476159043913513</v>
      </c>
      <c r="D34" s="84">
        <v>1</v>
      </c>
      <c r="E34" s="84">
        <v>1</v>
      </c>
      <c r="F34" s="118">
        <v>0.75276140922906443</v>
      </c>
      <c r="G34" s="84"/>
      <c r="H34" s="77"/>
      <c r="I34" s="77"/>
      <c r="J34" s="77"/>
      <c r="K34" s="77"/>
      <c r="L34" s="77"/>
      <c r="M34" s="77"/>
      <c r="N34" s="77"/>
    </row>
    <row r="35" spans="1:14" x14ac:dyDescent="0.45">
      <c r="A35" s="77"/>
      <c r="B35" s="77"/>
      <c r="C35" s="84"/>
      <c r="D35" s="84"/>
      <c r="E35" s="84"/>
      <c r="F35" s="77"/>
      <c r="G35" s="77"/>
      <c r="H35" s="77"/>
      <c r="I35" s="77"/>
      <c r="J35" s="77"/>
      <c r="K35" s="77"/>
      <c r="L35" s="77"/>
      <c r="M35" s="77"/>
      <c r="N35" s="77"/>
    </row>
    <row r="36" spans="1:14" x14ac:dyDescent="0.45">
      <c r="A36" s="77"/>
      <c r="B36" s="77"/>
      <c r="C36" s="84"/>
      <c r="D36" s="84"/>
      <c r="E36" s="84"/>
      <c r="F36" s="77"/>
      <c r="G36" s="77"/>
      <c r="H36" s="77"/>
      <c r="I36" s="77"/>
      <c r="J36" s="77"/>
      <c r="K36" s="77"/>
      <c r="L36" s="77"/>
      <c r="M36" s="77"/>
      <c r="N36" s="77"/>
    </row>
    <row r="37" spans="1:14" x14ac:dyDescent="0.45">
      <c r="A37" s="77"/>
      <c r="B37" s="111"/>
      <c r="C37" s="84"/>
      <c r="D37" s="84"/>
      <c r="E37" s="84"/>
      <c r="F37" s="77"/>
      <c r="G37" s="77"/>
      <c r="H37" s="77"/>
      <c r="I37" s="77"/>
      <c r="J37" s="77"/>
      <c r="K37" s="77"/>
      <c r="L37" s="77"/>
      <c r="M37" s="77"/>
      <c r="N37" s="77"/>
    </row>
    <row r="38" spans="1:14" x14ac:dyDescent="0.45">
      <c r="A38" s="77"/>
      <c r="B38" s="77"/>
      <c r="C38" s="84"/>
      <c r="D38" s="84"/>
      <c r="E38" s="84"/>
      <c r="F38" s="77"/>
      <c r="G38" s="77"/>
      <c r="H38" s="77"/>
      <c r="I38" s="77"/>
      <c r="J38" s="77"/>
      <c r="K38" s="77"/>
      <c r="L38" s="77"/>
      <c r="M38" s="77"/>
      <c r="N38" s="77"/>
    </row>
    <row r="39" spans="1:14" ht="14.65" thickBot="1" x14ac:dyDescent="0.5">
      <c r="A39" s="86" t="s">
        <v>81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77"/>
    </row>
    <row r="40" spans="1:14" x14ac:dyDescent="0.4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  <row r="41" spans="1:14" ht="28.5" x14ac:dyDescent="0.45">
      <c r="A41" s="102"/>
      <c r="B41" s="90" t="s">
        <v>82</v>
      </c>
      <c r="C41" s="91" t="s">
        <v>83</v>
      </c>
      <c r="D41" s="91" t="s">
        <v>84</v>
      </c>
      <c r="E41" s="91" t="s">
        <v>85</v>
      </c>
      <c r="F41" s="91" t="s">
        <v>86</v>
      </c>
      <c r="G41" s="91" t="s">
        <v>87</v>
      </c>
      <c r="H41" s="91" t="s">
        <v>88</v>
      </c>
      <c r="I41" s="91" t="s">
        <v>89</v>
      </c>
      <c r="J41" s="91" t="s">
        <v>90</v>
      </c>
      <c r="K41" s="91" t="s">
        <v>91</v>
      </c>
      <c r="L41" s="91" t="s">
        <v>79</v>
      </c>
      <c r="M41" s="77"/>
      <c r="N41" s="77"/>
    </row>
    <row r="42" spans="1:14" x14ac:dyDescent="0.45">
      <c r="A42" s="148" t="s">
        <v>92</v>
      </c>
      <c r="B42" s="79">
        <v>15821.327849002553</v>
      </c>
      <c r="C42" s="79">
        <v>14808.602568717764</v>
      </c>
      <c r="D42" s="79">
        <v>44228.832161407678</v>
      </c>
      <c r="E42" s="79">
        <v>31030.262775735457</v>
      </c>
      <c r="F42" s="79">
        <v>22773.828387719976</v>
      </c>
      <c r="G42" s="79">
        <v>31330.416849457906</v>
      </c>
      <c r="H42" s="79">
        <v>17298.016794090046</v>
      </c>
      <c r="I42" s="79">
        <v>4689.3846569069965</v>
      </c>
      <c r="J42" s="79">
        <v>8078.4615385358738</v>
      </c>
      <c r="K42" s="79">
        <v>43130.486695053616</v>
      </c>
      <c r="L42" s="119">
        <v>233189.62027662786</v>
      </c>
      <c r="M42" s="77"/>
      <c r="N42" s="77"/>
    </row>
    <row r="43" spans="1:14" x14ac:dyDescent="0.45">
      <c r="A43" s="149" t="s">
        <v>93</v>
      </c>
      <c r="B43" s="84">
        <v>6.7847478932518065E-2</v>
      </c>
      <c r="C43" s="84">
        <v>6.3504552866240876E-2</v>
      </c>
      <c r="D43" s="84">
        <v>0.18966895743015472</v>
      </c>
      <c r="E43" s="84">
        <v>0.1330687992841221</v>
      </c>
      <c r="F43" s="84">
        <v>9.7662273135059693E-2</v>
      </c>
      <c r="G43" s="84">
        <v>0.13435596666904406</v>
      </c>
      <c r="H43" s="84">
        <v>7.4180046151142709E-2</v>
      </c>
      <c r="I43" s="84">
        <v>2.0109748672961697E-2</v>
      </c>
      <c r="J43" s="84">
        <v>3.4643315294014675E-2</v>
      </c>
      <c r="K43" s="84">
        <v>0.18495886156460561</v>
      </c>
      <c r="L43" s="120">
        <v>1</v>
      </c>
      <c r="M43" s="77"/>
      <c r="N43" s="77"/>
    </row>
    <row r="44" spans="1:14" x14ac:dyDescent="0.45">
      <c r="A44" s="77" t="s">
        <v>94</v>
      </c>
      <c r="B44" s="79">
        <v>15820.238814014885</v>
      </c>
      <c r="C44" s="79">
        <v>14808.602568717764</v>
      </c>
      <c r="D44" s="79">
        <v>44228.832161407685</v>
      </c>
      <c r="E44" s="79">
        <v>31029.173740747789</v>
      </c>
      <c r="F44" s="79">
        <v>22771.597400411563</v>
      </c>
      <c r="G44" s="79">
        <v>31245.61710273166</v>
      </c>
      <c r="H44" s="79">
        <v>15484.773539619562</v>
      </c>
      <c r="I44" s="79"/>
      <c r="J44" s="79"/>
      <c r="K44" s="79"/>
      <c r="L44" s="119">
        <v>175388.83532765089</v>
      </c>
      <c r="M44" s="77"/>
      <c r="N44" s="77"/>
    </row>
    <row r="45" spans="1:14" x14ac:dyDescent="0.45">
      <c r="A45" s="77" t="s">
        <v>95</v>
      </c>
      <c r="B45" s="150">
        <v>0.99993116665060822</v>
      </c>
      <c r="C45" s="150">
        <v>1</v>
      </c>
      <c r="D45" s="150">
        <v>1</v>
      </c>
      <c r="E45" s="150">
        <v>0.99996490410037653</v>
      </c>
      <c r="F45" s="150">
        <v>0.99990203723017379</v>
      </c>
      <c r="G45" s="150">
        <v>0.99729337317362499</v>
      </c>
      <c r="H45" s="150">
        <v>0.89517623459066209</v>
      </c>
      <c r="I45" s="150">
        <v>0</v>
      </c>
      <c r="J45" s="150">
        <v>0</v>
      </c>
      <c r="K45" s="150">
        <v>0</v>
      </c>
      <c r="L45" s="159">
        <v>0.75212968364368393</v>
      </c>
      <c r="M45" s="77"/>
      <c r="N45" s="77"/>
    </row>
    <row r="46" spans="1:14" x14ac:dyDescent="0.45">
      <c r="A46" s="93" t="s">
        <v>96</v>
      </c>
      <c r="B46" s="94">
        <v>0</v>
      </c>
      <c r="C46" s="94">
        <v>0</v>
      </c>
      <c r="D46" s="94">
        <v>0</v>
      </c>
      <c r="E46" s="95">
        <v>0</v>
      </c>
      <c r="F46" s="93">
        <v>0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121"/>
      <c r="M46" s="77"/>
      <c r="N46" s="77"/>
    </row>
    <row r="47" spans="1:14" x14ac:dyDescent="0.45">
      <c r="A47" s="77" t="s">
        <v>97</v>
      </c>
      <c r="B47" s="79">
        <v>1.0890349876699952</v>
      </c>
      <c r="C47" s="79"/>
      <c r="D47" s="79"/>
      <c r="E47" s="79">
        <v>1.0890349876699952</v>
      </c>
      <c r="F47" s="79">
        <v>2.2309873084079928</v>
      </c>
      <c r="G47" s="79">
        <v>84.799746726261773</v>
      </c>
      <c r="H47" s="79">
        <v>1813.2432544705464</v>
      </c>
      <c r="I47" s="79">
        <v>4689.3846569069965</v>
      </c>
      <c r="J47" s="79">
        <v>8078.4615385358738</v>
      </c>
      <c r="K47" s="79">
        <v>42983.174845678426</v>
      </c>
      <c r="L47" s="119">
        <v>57653.473099601848</v>
      </c>
      <c r="M47" s="77"/>
      <c r="N47" s="77"/>
    </row>
    <row r="48" spans="1:14" x14ac:dyDescent="0.45">
      <c r="A48" s="96" t="s">
        <v>98</v>
      </c>
      <c r="B48" s="97">
        <v>0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333.07790505659653</v>
      </c>
      <c r="I48" s="97">
        <v>516.47273329173026</v>
      </c>
      <c r="J48" s="97">
        <v>534.26339907648287</v>
      </c>
      <c r="K48" s="97">
        <v>540.76577737869036</v>
      </c>
      <c r="L48" s="122">
        <v>530.51004929816816</v>
      </c>
      <c r="M48" s="84"/>
      <c r="N48" s="77"/>
    </row>
    <row r="49" spans="1:14" x14ac:dyDescent="0.45">
      <c r="A49" s="123" t="s">
        <v>99</v>
      </c>
      <c r="B49" s="124">
        <v>0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-7.0365514995744887</v>
      </c>
      <c r="I49" s="124">
        <v>-10.910921831683016</v>
      </c>
      <c r="J49" s="124">
        <v>-11.286764642344911</v>
      </c>
      <c r="K49" s="124">
        <v>-11.424132864910666</v>
      </c>
      <c r="L49" s="122">
        <v>-11.207471964536557</v>
      </c>
      <c r="M49" s="125"/>
      <c r="N49" s="77"/>
    </row>
    <row r="50" spans="1:14" x14ac:dyDescent="0.45">
      <c r="A50" s="123" t="s">
        <v>100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-2.068877509889766E-2</v>
      </c>
      <c r="I50" s="116">
        <v>-2.0688775098897882E-2</v>
      </c>
      <c r="J50" s="116">
        <v>-2.0688775098897438E-2</v>
      </c>
      <c r="K50" s="116">
        <v>-2.0688775098898549E-2</v>
      </c>
      <c r="L50" s="126">
        <v>-2.0688775098898327E-2</v>
      </c>
      <c r="M50" s="88"/>
      <c r="N50" s="77"/>
    </row>
    <row r="51" spans="1:14" x14ac:dyDescent="0.45">
      <c r="A51" s="93"/>
      <c r="B51" s="94"/>
      <c r="C51" s="94"/>
      <c r="D51" s="94"/>
      <c r="E51" s="95"/>
      <c r="F51" s="93"/>
      <c r="G51" s="93"/>
      <c r="H51" s="93"/>
      <c r="I51" s="93"/>
      <c r="J51" s="93"/>
      <c r="K51" s="93"/>
      <c r="L51" s="121"/>
      <c r="M51" s="77"/>
      <c r="N51" s="77"/>
    </row>
    <row r="52" spans="1:14" x14ac:dyDescent="0.45">
      <c r="A52" s="77" t="s">
        <v>101</v>
      </c>
      <c r="B52" s="79">
        <v>14766.716651242448</v>
      </c>
      <c r="C52" s="79">
        <v>14180.794324267055</v>
      </c>
      <c r="D52" s="79">
        <v>41539.045756398642</v>
      </c>
      <c r="E52" s="79">
        <v>27825.407585351844</v>
      </c>
      <c r="F52" s="79">
        <v>18795.679809463069</v>
      </c>
      <c r="G52" s="79">
        <v>22596.562772695583</v>
      </c>
      <c r="H52" s="79">
        <v>0</v>
      </c>
      <c r="I52" s="79">
        <v>0</v>
      </c>
      <c r="J52" s="79">
        <v>0</v>
      </c>
      <c r="K52" s="79">
        <v>0</v>
      </c>
      <c r="L52" s="119">
        <v>139704.20689941864</v>
      </c>
      <c r="M52" s="77"/>
      <c r="N52" s="77"/>
    </row>
    <row r="53" spans="1:14" x14ac:dyDescent="0.45">
      <c r="A53" s="96" t="s">
        <v>102</v>
      </c>
      <c r="B53" s="97">
        <v>572.04659205662585</v>
      </c>
      <c r="C53" s="97">
        <v>519.57925612067822</v>
      </c>
      <c r="D53" s="97">
        <v>469.87991904152193</v>
      </c>
      <c r="E53" s="97">
        <v>429.8675886366949</v>
      </c>
      <c r="F53" s="97">
        <v>390.90440915008298</v>
      </c>
      <c r="G53" s="97">
        <v>345.95367207681079</v>
      </c>
      <c r="H53" s="97">
        <v>0</v>
      </c>
      <c r="I53" s="97">
        <v>0</v>
      </c>
      <c r="J53" s="97">
        <v>0</v>
      </c>
      <c r="K53" s="97">
        <v>0</v>
      </c>
      <c r="L53" s="122">
        <v>447.08445210979232</v>
      </c>
      <c r="M53" s="77"/>
      <c r="N53" s="77"/>
    </row>
    <row r="54" spans="1:14" x14ac:dyDescent="0.45">
      <c r="A54" s="96" t="s">
        <v>103</v>
      </c>
      <c r="B54" s="97">
        <v>14.931829543169346</v>
      </c>
      <c r="C54" s="97">
        <v>21.356007198053671</v>
      </c>
      <c r="D54" s="97">
        <v>31.982269082398464</v>
      </c>
      <c r="E54" s="97">
        <v>54.076290406381474</v>
      </c>
      <c r="F54" s="97">
        <v>73.770078589302685</v>
      </c>
      <c r="G54" s="97">
        <v>60.943364407864109</v>
      </c>
      <c r="H54" s="97">
        <v>0</v>
      </c>
      <c r="I54" s="97">
        <v>0</v>
      </c>
      <c r="J54" s="97">
        <v>0</v>
      </c>
      <c r="K54" s="97">
        <v>0</v>
      </c>
      <c r="L54" s="122">
        <v>43.808389694318571</v>
      </c>
      <c r="M54" s="77"/>
      <c r="N54" s="77"/>
    </row>
    <row r="55" spans="1:14" x14ac:dyDescent="0.45">
      <c r="A55" s="96" t="s">
        <v>104</v>
      </c>
      <c r="B55" s="97">
        <v>15.533551515597507</v>
      </c>
      <c r="C55" s="97">
        <v>58.140720368018997</v>
      </c>
      <c r="D55" s="97">
        <v>79.865753043764173</v>
      </c>
      <c r="E55" s="97">
        <v>110.47501401053835</v>
      </c>
      <c r="F55" s="97">
        <v>147.69348939806716</v>
      </c>
      <c r="G55" s="97">
        <v>195.61208213747264</v>
      </c>
      <c r="H55" s="97">
        <v>0</v>
      </c>
      <c r="I55" s="97">
        <v>0</v>
      </c>
      <c r="J55" s="97">
        <v>0</v>
      </c>
      <c r="K55" s="97">
        <v>0</v>
      </c>
      <c r="L55" s="122">
        <v>104.80415134845276</v>
      </c>
      <c r="M55" s="84"/>
      <c r="N55" s="88"/>
    </row>
    <row r="56" spans="1:14" x14ac:dyDescent="0.45">
      <c r="A56" s="123" t="s">
        <v>105</v>
      </c>
      <c r="B56" s="124">
        <v>-15.575436397661043</v>
      </c>
      <c r="C56" s="124">
        <v>-23.035442576606453</v>
      </c>
      <c r="D56" s="124">
        <v>-34.345152827816833</v>
      </c>
      <c r="E56" s="124">
        <v>-57.552575414403947</v>
      </c>
      <c r="F56" s="124">
        <v>-78.448683137262037</v>
      </c>
      <c r="G56" s="124">
        <v>-66.363314469714979</v>
      </c>
      <c r="H56" s="124">
        <v>0</v>
      </c>
      <c r="I56" s="124">
        <v>0</v>
      </c>
      <c r="J56" s="124">
        <v>0</v>
      </c>
      <c r="K56" s="124">
        <v>0</v>
      </c>
      <c r="L56" s="122">
        <v>-46.9479548910925</v>
      </c>
      <c r="M56" s="125"/>
      <c r="N56" s="88"/>
    </row>
    <row r="57" spans="1:14" x14ac:dyDescent="0.45">
      <c r="A57" s="123" t="s">
        <v>106</v>
      </c>
      <c r="B57" s="116">
        <v>-0.50067319583299086</v>
      </c>
      <c r="C57" s="116">
        <v>-0.28377102022326639</v>
      </c>
      <c r="D57" s="116">
        <v>-0.30071692861305777</v>
      </c>
      <c r="E57" s="116">
        <v>-0.34251860430404246</v>
      </c>
      <c r="F57" s="116">
        <v>-0.34689983852970341</v>
      </c>
      <c r="G57" s="116">
        <v>-0.25331888157887428</v>
      </c>
      <c r="H57" s="116">
        <v>0</v>
      </c>
      <c r="I57" s="116">
        <v>0</v>
      </c>
      <c r="J57" s="116">
        <v>0</v>
      </c>
      <c r="K57" s="116">
        <v>0</v>
      </c>
      <c r="L57" s="126">
        <v>-0.30937267399098722</v>
      </c>
      <c r="M57" s="88"/>
      <c r="N57" s="88"/>
    </row>
    <row r="58" spans="1:14" x14ac:dyDescent="0.45">
      <c r="A58" s="123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26"/>
      <c r="M58" s="88"/>
      <c r="N58" s="77"/>
    </row>
    <row r="59" spans="1:14" x14ac:dyDescent="0.45">
      <c r="A59" s="77" t="s">
        <v>107</v>
      </c>
      <c r="B59" s="79">
        <v>1053.5221627724345</v>
      </c>
      <c r="C59" s="79">
        <v>627.80824445070664</v>
      </c>
      <c r="D59" s="79">
        <v>2689.7864050090716</v>
      </c>
      <c r="E59" s="79">
        <v>3203.7661553959429</v>
      </c>
      <c r="F59" s="79">
        <v>3975.9175909484925</v>
      </c>
      <c r="G59" s="79">
        <v>8649.054330036075</v>
      </c>
      <c r="H59" s="79">
        <v>15484.773539619566</v>
      </c>
      <c r="I59" s="79">
        <v>0</v>
      </c>
      <c r="J59" s="79">
        <v>0</v>
      </c>
      <c r="K59" s="79">
        <v>0</v>
      </c>
      <c r="L59" s="119">
        <v>35684.628428232289</v>
      </c>
      <c r="M59" s="77"/>
      <c r="N59" s="77"/>
    </row>
    <row r="60" spans="1:14" x14ac:dyDescent="0.45">
      <c r="A60" s="96" t="s">
        <v>108</v>
      </c>
      <c r="B60" s="97">
        <v>438.91694321041996</v>
      </c>
      <c r="C60" s="97">
        <v>478.12908211453907</v>
      </c>
      <c r="D60" s="97">
        <v>430.28447418109874</v>
      </c>
      <c r="E60" s="97">
        <v>381.09708836314087</v>
      </c>
      <c r="F60" s="97">
        <v>327.55816475572573</v>
      </c>
      <c r="G60" s="97">
        <v>246.27327945562845</v>
      </c>
      <c r="H60" s="97">
        <v>347.74723913504494</v>
      </c>
      <c r="I60" s="97">
        <v>0</v>
      </c>
      <c r="J60" s="97">
        <v>0</v>
      </c>
      <c r="K60" s="97">
        <v>0</v>
      </c>
      <c r="L60" s="122">
        <v>335.1040603925851</v>
      </c>
      <c r="M60" s="111"/>
      <c r="N60" s="77"/>
    </row>
    <row r="61" spans="1:14" x14ac:dyDescent="0.45">
      <c r="A61" s="96" t="s">
        <v>109</v>
      </c>
      <c r="B61" s="97">
        <v>187.70897427898095</v>
      </c>
      <c r="C61" s="97">
        <v>61.714063287162389</v>
      </c>
      <c r="D61" s="97">
        <v>69.283672607044196</v>
      </c>
      <c r="E61" s="97">
        <v>90.866755045952402</v>
      </c>
      <c r="F61" s="97">
        <v>127.96748829930499</v>
      </c>
      <c r="G61" s="97">
        <v>194.69589162059137</v>
      </c>
      <c r="H61" s="97">
        <v>269.69262970873757</v>
      </c>
      <c r="I61" s="97">
        <v>0</v>
      </c>
      <c r="J61" s="97">
        <v>0</v>
      </c>
      <c r="K61" s="97">
        <v>0</v>
      </c>
      <c r="L61" s="122">
        <v>198.4839808621758</v>
      </c>
      <c r="M61" s="111"/>
      <c r="N61" s="88"/>
    </row>
    <row r="62" spans="1:14" x14ac:dyDescent="0.45">
      <c r="A62" s="123" t="s">
        <v>110</v>
      </c>
      <c r="B62" s="124">
        <v>-452.15494390768299</v>
      </c>
      <c r="C62" s="124">
        <v>-489.53372360123831</v>
      </c>
      <c r="D62" s="124">
        <v>-440.83827237382002</v>
      </c>
      <c r="E62" s="124">
        <v>-391.06772237899003</v>
      </c>
      <c r="F62" s="124">
        <v>-337.18152814440282</v>
      </c>
      <c r="G62" s="124">
        <v>-255.5891248926747</v>
      </c>
      <c r="H62" s="124">
        <v>-360.79117681164178</v>
      </c>
      <c r="I62" s="124">
        <v>0</v>
      </c>
      <c r="J62" s="124">
        <v>0</v>
      </c>
      <c r="K62" s="124">
        <v>0</v>
      </c>
      <c r="L62" s="122">
        <v>-346.37655753167968</v>
      </c>
      <c r="M62" s="88"/>
      <c r="N62" s="88"/>
    </row>
    <row r="63" spans="1:14" x14ac:dyDescent="0.45">
      <c r="A63" s="123" t="s">
        <v>111</v>
      </c>
      <c r="B63" s="116">
        <v>-0.70664235168793876</v>
      </c>
      <c r="C63" s="116">
        <v>-0.88804660126525581</v>
      </c>
      <c r="D63" s="116">
        <v>-0.86418213666608057</v>
      </c>
      <c r="E63" s="116">
        <v>-0.81145413058748384</v>
      </c>
      <c r="F63" s="116">
        <v>-0.72488926392303443</v>
      </c>
      <c r="G63" s="116">
        <v>-0.56761632192827971</v>
      </c>
      <c r="H63" s="116">
        <v>-0.57224495392330077</v>
      </c>
      <c r="I63" s="116">
        <v>0</v>
      </c>
      <c r="J63" s="116">
        <v>0</v>
      </c>
      <c r="K63" s="116">
        <v>0</v>
      </c>
      <c r="L63" s="126">
        <v>-0.63571599175218574</v>
      </c>
      <c r="M63" s="88"/>
      <c r="N63" s="77"/>
    </row>
    <row r="64" spans="1:14" x14ac:dyDescent="0.4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111"/>
      <c r="N64" s="77"/>
    </row>
    <row r="65" spans="1:14" ht="28.5" x14ac:dyDescent="0.45">
      <c r="A65" s="89" t="s">
        <v>112</v>
      </c>
      <c r="B65" s="90" t="s">
        <v>82</v>
      </c>
      <c r="C65" s="91" t="s">
        <v>83</v>
      </c>
      <c r="D65" s="91" t="s">
        <v>84</v>
      </c>
      <c r="E65" s="91" t="s">
        <v>85</v>
      </c>
      <c r="F65" s="91" t="s">
        <v>86</v>
      </c>
      <c r="G65" s="91" t="s">
        <v>87</v>
      </c>
      <c r="H65" s="91" t="s">
        <v>88</v>
      </c>
      <c r="I65" s="91" t="s">
        <v>89</v>
      </c>
      <c r="J65" s="91" t="s">
        <v>90</v>
      </c>
      <c r="K65" s="91" t="s">
        <v>91</v>
      </c>
      <c r="L65" s="91" t="s">
        <v>79</v>
      </c>
      <c r="M65" s="77"/>
      <c r="N65" s="77"/>
    </row>
    <row r="66" spans="1:14" x14ac:dyDescent="0.45">
      <c r="A66" s="77" t="s">
        <v>113</v>
      </c>
      <c r="B66" s="79">
        <v>2146.4037427994654</v>
      </c>
      <c r="C66" s="79">
        <v>420.64197825183322</v>
      </c>
      <c r="D66" s="79">
        <v>1636.210164404308</v>
      </c>
      <c r="E66" s="79">
        <v>2420.7812992278596</v>
      </c>
      <c r="F66" s="79">
        <v>2878.7517519773073</v>
      </c>
      <c r="G66" s="79">
        <v>3385.9962643118847</v>
      </c>
      <c r="H66" s="79">
        <v>6784.864191882114</v>
      </c>
      <c r="I66" s="79">
        <v>0</v>
      </c>
      <c r="J66" s="79">
        <v>0</v>
      </c>
      <c r="K66" s="79">
        <v>0</v>
      </c>
      <c r="L66" s="119">
        <v>19673.649392854772</v>
      </c>
      <c r="M66" s="77"/>
      <c r="N66" s="77"/>
    </row>
    <row r="67" spans="1:14" x14ac:dyDescent="0.45">
      <c r="A67" s="77" t="s">
        <v>114</v>
      </c>
      <c r="B67" s="92">
        <v>3.6008289475710623E-2</v>
      </c>
      <c r="C67" s="92">
        <v>4.2698307138420849E-2</v>
      </c>
      <c r="D67" s="92">
        <v>5.4516782008262654E-2</v>
      </c>
      <c r="E67" s="85">
        <v>8.1809913191090752E-2</v>
      </c>
      <c r="F67" s="85">
        <v>0.10582013735611763</v>
      </c>
      <c r="G67" s="85">
        <v>0.10290851953716722</v>
      </c>
      <c r="H67" s="85">
        <v>0.17630784884660258</v>
      </c>
      <c r="I67" s="85">
        <v>0</v>
      </c>
      <c r="J67" s="85">
        <v>0</v>
      </c>
      <c r="K67" s="85">
        <v>0</v>
      </c>
      <c r="L67" s="159">
        <v>7.0586681273266616E-2</v>
      </c>
      <c r="M67" s="77"/>
      <c r="N67" s="77"/>
    </row>
    <row r="68" spans="1:14" x14ac:dyDescent="0.45">
      <c r="A68" s="93" t="s">
        <v>96</v>
      </c>
      <c r="B68" s="127">
        <v>0</v>
      </c>
      <c r="C68" s="127">
        <v>0</v>
      </c>
      <c r="D68" s="127">
        <v>0</v>
      </c>
      <c r="E68" s="98">
        <v>0</v>
      </c>
      <c r="F68" s="98">
        <v>0</v>
      </c>
      <c r="G68" s="98">
        <v>0</v>
      </c>
      <c r="H68" s="93">
        <v>0</v>
      </c>
      <c r="I68" s="93">
        <v>0</v>
      </c>
      <c r="J68" s="93">
        <v>0</v>
      </c>
      <c r="K68" s="93">
        <v>0</v>
      </c>
      <c r="L68" s="121"/>
      <c r="M68" s="77"/>
      <c r="N68" s="77"/>
    </row>
    <row r="69" spans="1:14" x14ac:dyDescent="0.45">
      <c r="A69" s="77" t="s">
        <v>115</v>
      </c>
      <c r="B69" s="79">
        <v>182.37127059261459</v>
      </c>
      <c r="C69" s="79">
        <v>125.08095157831673</v>
      </c>
      <c r="D69" s="79">
        <v>517.89704395921456</v>
      </c>
      <c r="E69" s="79">
        <v>588.74897756227915</v>
      </c>
      <c r="F69" s="79">
        <v>614.90443989054484</v>
      </c>
      <c r="G69" s="79">
        <v>948.35232449832768</v>
      </c>
      <c r="H69" s="79">
        <v>1071.2192591091477</v>
      </c>
      <c r="I69" s="79">
        <v>0</v>
      </c>
      <c r="J69" s="79">
        <v>0</v>
      </c>
      <c r="K69" s="79">
        <v>0</v>
      </c>
      <c r="L69" s="119">
        <v>4048.5742671904454</v>
      </c>
      <c r="M69" s="77"/>
      <c r="N69" s="77"/>
    </row>
    <row r="70" spans="1:14" x14ac:dyDescent="0.45">
      <c r="A70" s="77" t="s">
        <v>116</v>
      </c>
      <c r="B70" s="85">
        <v>0.3041337522501148</v>
      </c>
      <c r="C70" s="85">
        <v>0.36355510688219594</v>
      </c>
      <c r="D70" s="85">
        <v>0.34874410268297362</v>
      </c>
      <c r="E70" s="85">
        <v>0.32415622221224405</v>
      </c>
      <c r="F70" s="85">
        <v>0.27677475742182006</v>
      </c>
      <c r="G70" s="85">
        <v>0.19063419618972036</v>
      </c>
      <c r="H70" s="85">
        <v>0.15164949928326971</v>
      </c>
      <c r="I70" s="85">
        <v>0</v>
      </c>
      <c r="J70" s="85">
        <v>0</v>
      </c>
      <c r="K70" s="85">
        <v>0</v>
      </c>
      <c r="L70" s="128">
        <v>0.14662903434104591</v>
      </c>
      <c r="M70" s="77"/>
      <c r="N70" s="77"/>
    </row>
    <row r="71" spans="1:14" ht="14.65" thickBot="1" x14ac:dyDescent="0.5">
      <c r="A71" s="86"/>
      <c r="B71" s="86"/>
      <c r="C71" s="86"/>
      <c r="D71" s="86"/>
      <c r="E71" s="86"/>
      <c r="F71" s="86"/>
      <c r="G71" s="77"/>
      <c r="H71" s="77"/>
      <c r="I71" s="77"/>
      <c r="J71" s="77"/>
      <c r="K71" s="77"/>
      <c r="L71" s="77"/>
      <c r="M71" s="77"/>
      <c r="N71" s="77"/>
    </row>
    <row r="72" spans="1:14" ht="14.65" thickBot="1" x14ac:dyDescent="0.5">
      <c r="A72" s="86" t="s">
        <v>117</v>
      </c>
      <c r="B72" s="86"/>
      <c r="C72" s="86"/>
      <c r="D72" s="86"/>
      <c r="E72" s="86"/>
      <c r="F72" s="86"/>
      <c r="G72" s="77"/>
      <c r="H72" s="77"/>
      <c r="I72" s="77"/>
      <c r="J72" s="77"/>
      <c r="K72" s="77"/>
      <c r="L72" s="77"/>
      <c r="M72" s="77"/>
      <c r="N72" s="77"/>
    </row>
    <row r="73" spans="1:14" x14ac:dyDescent="0.45">
      <c r="A73" s="102"/>
      <c r="B73" s="90"/>
      <c r="C73" s="91"/>
      <c r="D73" s="91"/>
      <c r="E73" s="91"/>
      <c r="F73" s="91"/>
      <c r="G73" s="77"/>
      <c r="H73" s="77"/>
      <c r="I73" s="77"/>
      <c r="J73" s="77"/>
      <c r="K73" s="77"/>
      <c r="L73" s="77"/>
      <c r="M73" s="77"/>
      <c r="N73" s="77"/>
    </row>
    <row r="74" spans="1:14" ht="28.5" x14ac:dyDescent="0.45">
      <c r="A74" s="102"/>
      <c r="B74" s="90" t="s">
        <v>118</v>
      </c>
      <c r="C74" s="91" t="s">
        <v>119</v>
      </c>
      <c r="D74" s="91" t="s">
        <v>120</v>
      </c>
      <c r="E74" s="91" t="s">
        <v>121</v>
      </c>
      <c r="F74" s="91" t="s">
        <v>79</v>
      </c>
      <c r="G74" s="77"/>
      <c r="H74" s="77"/>
      <c r="I74" s="77"/>
      <c r="J74" s="77"/>
      <c r="K74" s="77"/>
      <c r="L74" s="77"/>
      <c r="M74" s="77"/>
      <c r="N74" s="77"/>
    </row>
    <row r="75" spans="1:14" x14ac:dyDescent="0.45">
      <c r="A75" s="148" t="s">
        <v>92</v>
      </c>
      <c r="B75" s="79">
        <v>15847.338165582465</v>
      </c>
      <c r="C75" s="79">
        <v>53840.624870691347</v>
      </c>
      <c r="D75" s="79">
        <v>83201.654364321119</v>
      </c>
      <c r="E75" s="79">
        <v>80300.002876031926</v>
      </c>
      <c r="F75" s="119">
        <v>233189.62027662684</v>
      </c>
      <c r="G75" s="77"/>
      <c r="H75" s="77"/>
      <c r="I75" s="77"/>
      <c r="J75" s="77"/>
      <c r="K75" s="77"/>
      <c r="L75" s="77"/>
      <c r="M75" s="77"/>
      <c r="N75" s="77"/>
    </row>
    <row r="76" spans="1:14" x14ac:dyDescent="0.45">
      <c r="A76" s="149" t="s">
        <v>93</v>
      </c>
      <c r="B76" s="84">
        <v>6.7959020417722518E-2</v>
      </c>
      <c r="C76" s="84">
        <v>0.23088774194500625</v>
      </c>
      <c r="D76" s="84">
        <v>0.3567982754361429</v>
      </c>
      <c r="E76" s="84">
        <v>0.34435496220098866</v>
      </c>
      <c r="F76" s="120">
        <v>1</v>
      </c>
      <c r="G76" s="77"/>
      <c r="H76" s="77"/>
      <c r="I76" s="77"/>
      <c r="J76" s="77"/>
      <c r="K76" s="77"/>
      <c r="L76" s="77"/>
      <c r="M76" s="77"/>
      <c r="N76" s="77"/>
    </row>
    <row r="77" spans="1:14" x14ac:dyDescent="0.45">
      <c r="A77" s="77" t="s">
        <v>94</v>
      </c>
      <c r="B77" s="79">
        <v>6028.4653427095454</v>
      </c>
      <c r="C77" s="79">
        <v>42294.283281076343</v>
      </c>
      <c r="D77" s="79">
        <v>63311.655872509531</v>
      </c>
      <c r="E77" s="79">
        <v>63754.430831354883</v>
      </c>
      <c r="F77" s="119">
        <v>175388.8353276503</v>
      </c>
      <c r="G77" s="77"/>
      <c r="H77" s="77"/>
      <c r="I77" s="77"/>
      <c r="J77" s="77"/>
      <c r="K77" s="77"/>
      <c r="L77" s="77"/>
      <c r="M77" s="77"/>
      <c r="N77" s="77"/>
    </row>
    <row r="78" spans="1:14" x14ac:dyDescent="0.45">
      <c r="A78" s="77" t="s">
        <v>95</v>
      </c>
      <c r="B78" s="150">
        <v>0.38040870206217198</v>
      </c>
      <c r="C78" s="150">
        <v>0.78554592155373748</v>
      </c>
      <c r="D78" s="150">
        <v>0.76094227159573391</v>
      </c>
      <c r="E78" s="150">
        <v>0.79395303297534858</v>
      </c>
      <c r="F78" s="159">
        <v>0.75212968364368471</v>
      </c>
      <c r="G78" s="84"/>
      <c r="H78" s="84"/>
      <c r="I78" s="84"/>
      <c r="J78" s="85"/>
      <c r="K78" s="85"/>
      <c r="L78" s="77"/>
      <c r="M78" s="77"/>
      <c r="N78" s="77"/>
    </row>
    <row r="79" spans="1:14" x14ac:dyDescent="0.45">
      <c r="A79" s="77" t="s">
        <v>97</v>
      </c>
      <c r="B79" s="79">
        <v>9743.5039697042957</v>
      </c>
      <c r="C79" s="79">
        <v>11515.508876955295</v>
      </c>
      <c r="D79" s="79">
        <v>19869.443350038397</v>
      </c>
      <c r="E79" s="79">
        <v>16525.016902903986</v>
      </c>
      <c r="F79" s="129">
        <v>57653.473099601979</v>
      </c>
      <c r="G79" s="84"/>
      <c r="H79" s="84"/>
      <c r="I79" s="84"/>
      <c r="J79" s="85"/>
      <c r="K79" s="85"/>
      <c r="L79" s="77"/>
      <c r="M79" s="77"/>
      <c r="N79" s="77"/>
    </row>
    <row r="80" spans="1:14" x14ac:dyDescent="0.45">
      <c r="A80" s="93" t="s">
        <v>96</v>
      </c>
      <c r="B80" s="93">
        <v>0</v>
      </c>
      <c r="C80" s="93">
        <v>0</v>
      </c>
      <c r="D80" s="93">
        <v>0</v>
      </c>
      <c r="E80" s="93">
        <v>0</v>
      </c>
      <c r="F80" s="121"/>
      <c r="G80" s="77"/>
      <c r="H80" s="77"/>
      <c r="I80" s="77"/>
      <c r="J80" s="77"/>
      <c r="K80" s="77"/>
      <c r="L80" s="77"/>
      <c r="M80" s="77"/>
      <c r="N80" s="77"/>
    </row>
    <row r="81" spans="1:14" x14ac:dyDescent="0.45">
      <c r="A81" s="77" t="s">
        <v>101</v>
      </c>
      <c r="B81" s="79">
        <v>2691.1767396974315</v>
      </c>
      <c r="C81" s="79">
        <v>33399.144422852863</v>
      </c>
      <c r="D81" s="79">
        <v>50918.070333189055</v>
      </c>
      <c r="E81" s="79">
        <v>52695.815403678855</v>
      </c>
      <c r="F81" s="119">
        <v>139704.2068994182</v>
      </c>
      <c r="G81" s="77"/>
      <c r="H81" s="77"/>
      <c r="I81" s="77"/>
      <c r="J81" s="77"/>
      <c r="K81" s="77"/>
      <c r="L81" s="77"/>
      <c r="M81" s="77"/>
      <c r="N81" s="77"/>
    </row>
    <row r="82" spans="1:14" x14ac:dyDescent="0.45">
      <c r="A82" s="96" t="s">
        <v>102</v>
      </c>
      <c r="B82" s="97">
        <v>116.78299830659523</v>
      </c>
      <c r="C82" s="97">
        <v>225.70776972405264</v>
      </c>
      <c r="D82" s="97">
        <v>348.55210447384491</v>
      </c>
      <c r="E82" s="97">
        <v>699.47201422558487</v>
      </c>
      <c r="F82" s="122">
        <v>447.08445210979357</v>
      </c>
      <c r="G82" s="77"/>
      <c r="H82" s="77"/>
      <c r="I82" s="77"/>
      <c r="J82" s="77"/>
      <c r="K82" s="77"/>
      <c r="L82" s="77"/>
      <c r="M82" s="77"/>
      <c r="N82" s="77"/>
    </row>
    <row r="83" spans="1:14" x14ac:dyDescent="0.45">
      <c r="A83" s="96" t="s">
        <v>103</v>
      </c>
      <c r="B83" s="97">
        <v>13.704343366400932</v>
      </c>
      <c r="C83" s="97">
        <v>42.974128448693548</v>
      </c>
      <c r="D83" s="97">
        <v>40.354753465917831</v>
      </c>
      <c r="E83" s="97">
        <v>49.211691859381602</v>
      </c>
      <c r="F83" s="122">
        <v>43.808389694318684</v>
      </c>
      <c r="G83" s="77"/>
      <c r="H83" s="77"/>
      <c r="I83" s="77"/>
      <c r="J83" s="77"/>
      <c r="K83" s="77"/>
      <c r="L83" s="88"/>
      <c r="M83" s="88"/>
      <c r="N83" s="88"/>
    </row>
    <row r="84" spans="1:14" x14ac:dyDescent="0.45">
      <c r="A84" s="96" t="s">
        <v>104</v>
      </c>
      <c r="B84" s="97">
        <v>118.10177465922725</v>
      </c>
      <c r="C84" s="97">
        <v>77.223852562065957</v>
      </c>
      <c r="D84" s="97">
        <v>109.3697886077022</v>
      </c>
      <c r="E84" s="97">
        <v>117.19410458783125</v>
      </c>
      <c r="F84" s="122">
        <v>104.80415134845305</v>
      </c>
      <c r="G84" s="77"/>
      <c r="H84" s="77"/>
      <c r="I84" s="77"/>
      <c r="J84" s="77"/>
      <c r="K84" s="77"/>
      <c r="L84" s="88"/>
      <c r="M84" s="88"/>
      <c r="N84" s="88"/>
    </row>
    <row r="85" spans="1:14" x14ac:dyDescent="0.45">
      <c r="A85" s="123" t="s">
        <v>105</v>
      </c>
      <c r="B85" s="124">
        <v>-16.488858710607648</v>
      </c>
      <c r="C85" s="124">
        <v>-45.513412113826696</v>
      </c>
      <c r="D85" s="124">
        <v>-43.517810621787092</v>
      </c>
      <c r="E85" s="124">
        <v>-52.727154574716842</v>
      </c>
      <c r="F85" s="130">
        <v>-46.9479548910925</v>
      </c>
      <c r="G85" s="88"/>
      <c r="H85" s="88"/>
      <c r="I85" s="88"/>
      <c r="J85" s="88"/>
      <c r="K85" s="88"/>
      <c r="L85" s="88"/>
      <c r="M85" s="88"/>
      <c r="N85" s="88"/>
    </row>
    <row r="86" spans="1:14" x14ac:dyDescent="0.45">
      <c r="A86" s="123" t="s">
        <v>106</v>
      </c>
      <c r="B86" s="116">
        <v>-0.12251119039835967</v>
      </c>
      <c r="C86" s="116">
        <v>-0.37081983400894702</v>
      </c>
      <c r="D86" s="116">
        <v>-0.28463924373922189</v>
      </c>
      <c r="E86" s="116">
        <v>-0.31030345958228622</v>
      </c>
      <c r="F86" s="126">
        <v>-0.309372673990987</v>
      </c>
      <c r="G86" s="88"/>
      <c r="H86" s="88"/>
      <c r="I86" s="88"/>
      <c r="J86" s="88"/>
      <c r="K86" s="88"/>
      <c r="L86" s="77"/>
      <c r="M86" s="77"/>
      <c r="N86" s="77"/>
    </row>
    <row r="87" spans="1:14" x14ac:dyDescent="0.45">
      <c r="A87" s="123"/>
      <c r="B87" s="116"/>
      <c r="C87" s="116"/>
      <c r="D87" s="116"/>
      <c r="E87" s="116"/>
      <c r="F87" s="126"/>
      <c r="G87" s="88"/>
      <c r="H87" s="88"/>
      <c r="I87" s="88"/>
      <c r="J87" s="88"/>
      <c r="K87" s="88"/>
      <c r="L87" s="77"/>
      <c r="M87" s="77"/>
      <c r="N87" s="77"/>
    </row>
    <row r="88" spans="1:14" x14ac:dyDescent="0.45">
      <c r="A88" s="77" t="s">
        <v>107</v>
      </c>
      <c r="B88" s="79">
        <v>3337.2886030121126</v>
      </c>
      <c r="C88" s="79">
        <v>8895.1388582235559</v>
      </c>
      <c r="D88" s="79">
        <v>12393.585539320507</v>
      </c>
      <c r="E88" s="79">
        <v>11058.615427676114</v>
      </c>
      <c r="F88" s="119">
        <v>35684.628428232289</v>
      </c>
      <c r="G88" s="77"/>
      <c r="H88" s="77"/>
      <c r="I88" s="77"/>
      <c r="J88" s="77"/>
      <c r="K88" s="77"/>
      <c r="L88" s="77"/>
      <c r="M88" s="77"/>
      <c r="N88" s="77"/>
    </row>
    <row r="89" spans="1:14" x14ac:dyDescent="0.45">
      <c r="A89" s="96" t="s">
        <v>108</v>
      </c>
      <c r="B89" s="97">
        <v>115.96374236983343</v>
      </c>
      <c r="C89" s="97">
        <v>177.61302990129542</v>
      </c>
      <c r="D89" s="97">
        <v>280.25718671848682</v>
      </c>
      <c r="E89" s="97">
        <v>589.3844004385254</v>
      </c>
      <c r="F89" s="122">
        <v>335.1040603925851</v>
      </c>
      <c r="G89" s="77"/>
      <c r="H89" s="77"/>
      <c r="I89" s="77"/>
      <c r="J89" s="77"/>
      <c r="K89" s="77"/>
      <c r="L89" s="88"/>
      <c r="M89" s="88"/>
      <c r="N89" s="88"/>
    </row>
    <row r="90" spans="1:14" x14ac:dyDescent="0.45">
      <c r="A90" s="96" t="s">
        <v>109</v>
      </c>
      <c r="B90" s="97">
        <v>157.20176753196699</v>
      </c>
      <c r="C90" s="97">
        <v>151.73267296170508</v>
      </c>
      <c r="D90" s="97">
        <v>207.87968396547885</v>
      </c>
      <c r="E90" s="97">
        <v>238.01728305345173</v>
      </c>
      <c r="F90" s="122">
        <v>198.4839808621758</v>
      </c>
      <c r="G90" s="77"/>
      <c r="H90" s="77"/>
      <c r="I90" s="77"/>
      <c r="J90" s="77"/>
      <c r="K90" s="77"/>
      <c r="L90" s="88"/>
      <c r="M90" s="88"/>
      <c r="N90" s="88"/>
    </row>
    <row r="91" spans="1:14" x14ac:dyDescent="0.45">
      <c r="A91" s="123" t="s">
        <v>110</v>
      </c>
      <c r="B91" s="124">
        <v>-121.73459402090539</v>
      </c>
      <c r="C91" s="124">
        <v>-184.57073548361313</v>
      </c>
      <c r="D91" s="124">
        <v>-290.56948956795082</v>
      </c>
      <c r="E91" s="124">
        <v>-606.86395842882951</v>
      </c>
      <c r="F91" s="130">
        <v>-346.37655753167957</v>
      </c>
      <c r="G91" s="124"/>
      <c r="H91" s="124"/>
      <c r="I91" s="124"/>
      <c r="J91" s="124"/>
      <c r="K91" s="124"/>
      <c r="L91" s="77"/>
      <c r="M91" s="77"/>
      <c r="N91" s="77"/>
    </row>
    <row r="92" spans="1:14" x14ac:dyDescent="0.45">
      <c r="A92" s="123" t="s">
        <v>111</v>
      </c>
      <c r="B92" s="116">
        <v>-0.43642425585246092</v>
      </c>
      <c r="C92" s="116">
        <v>-0.54882207806592531</v>
      </c>
      <c r="D92" s="116">
        <v>-0.58294707865226936</v>
      </c>
      <c r="E92" s="116">
        <v>-0.71828314872292798</v>
      </c>
      <c r="F92" s="126">
        <v>-0.63571599175218552</v>
      </c>
      <c r="G92" s="116"/>
      <c r="H92" s="116"/>
      <c r="I92" s="116"/>
      <c r="J92" s="116"/>
      <c r="K92" s="116"/>
      <c r="L92" s="77"/>
      <c r="M92" s="77"/>
      <c r="N92" s="77"/>
    </row>
    <row r="93" spans="1:14" x14ac:dyDescent="0.45">
      <c r="A93" s="77"/>
      <c r="B93" s="83"/>
      <c r="C93" s="83"/>
      <c r="D93" s="83"/>
      <c r="E93" s="110"/>
      <c r="F93" s="77"/>
      <c r="G93" s="77"/>
      <c r="H93" s="77"/>
      <c r="I93" s="77"/>
      <c r="J93" s="77"/>
      <c r="K93" s="77"/>
      <c r="L93" s="77"/>
      <c r="M93" s="77"/>
      <c r="N93" s="77"/>
    </row>
    <row r="94" spans="1:14" ht="28.5" x14ac:dyDescent="0.45">
      <c r="A94" s="89" t="s">
        <v>112</v>
      </c>
      <c r="B94" s="90" t="s">
        <v>118</v>
      </c>
      <c r="C94" s="91" t="s">
        <v>119</v>
      </c>
      <c r="D94" s="91" t="s">
        <v>120</v>
      </c>
      <c r="E94" s="91" t="s">
        <v>121</v>
      </c>
      <c r="F94" s="91" t="s">
        <v>79</v>
      </c>
      <c r="G94" s="77"/>
      <c r="H94" s="77"/>
      <c r="I94" s="77"/>
      <c r="J94" s="77"/>
      <c r="K94" s="77"/>
      <c r="L94" s="77"/>
      <c r="M94" s="77"/>
      <c r="N94" s="77"/>
    </row>
    <row r="95" spans="1:14" x14ac:dyDescent="0.45">
      <c r="A95" s="77" t="s">
        <v>113</v>
      </c>
      <c r="B95" s="79">
        <v>210.33583170925723</v>
      </c>
      <c r="C95" s="79">
        <v>1992.3889225944463</v>
      </c>
      <c r="D95" s="79">
        <v>6560.366962283043</v>
      </c>
      <c r="E95" s="79">
        <v>10910.557676267994</v>
      </c>
      <c r="F95" s="119">
        <v>19673.649392854742</v>
      </c>
      <c r="G95" s="77"/>
      <c r="H95" s="77"/>
      <c r="I95" s="77"/>
      <c r="J95" s="77"/>
      <c r="K95" s="77"/>
      <c r="L95" s="77"/>
      <c r="M95" s="77"/>
      <c r="N95" s="77"/>
    </row>
    <row r="96" spans="1:14" x14ac:dyDescent="0.45">
      <c r="A96" s="77" t="s">
        <v>114</v>
      </c>
      <c r="B96" s="85">
        <v>9.8580121805131159E-3</v>
      </c>
      <c r="C96" s="85">
        <v>1.9008719439350875E-2</v>
      </c>
      <c r="D96" s="85">
        <v>6.0225288934001503E-2</v>
      </c>
      <c r="E96" s="85">
        <v>0.25004301006413271</v>
      </c>
      <c r="F96" s="159">
        <v>7.0586681273266505E-2</v>
      </c>
      <c r="G96" s="77"/>
      <c r="H96" s="77"/>
      <c r="I96" s="77"/>
      <c r="J96" s="77"/>
      <c r="K96" s="77"/>
      <c r="L96" s="77"/>
      <c r="M96" s="77"/>
      <c r="N96" s="77"/>
    </row>
    <row r="97" spans="1:14" x14ac:dyDescent="0.45">
      <c r="A97" s="93" t="s">
        <v>96</v>
      </c>
      <c r="B97" s="93">
        <v>0</v>
      </c>
      <c r="C97" s="93">
        <v>0</v>
      </c>
      <c r="D97" s="93">
        <v>0</v>
      </c>
      <c r="E97" s="93">
        <v>0</v>
      </c>
      <c r="F97" s="121"/>
      <c r="G97" s="77"/>
      <c r="H97" s="77"/>
      <c r="I97" s="77"/>
      <c r="J97" s="77"/>
      <c r="K97" s="77"/>
      <c r="L97" s="77"/>
      <c r="M97" s="77"/>
      <c r="N97" s="77"/>
    </row>
    <row r="98" spans="1:14" x14ac:dyDescent="0.45">
      <c r="A98" s="77" t="s">
        <v>115</v>
      </c>
      <c r="B98" s="79">
        <v>402.43112955451966</v>
      </c>
      <c r="C98" s="79">
        <v>1211.2990977440154</v>
      </c>
      <c r="D98" s="79">
        <v>1404.8807843576217</v>
      </c>
      <c r="E98" s="79">
        <v>1029.9632555342871</v>
      </c>
      <c r="F98" s="109">
        <v>4048.5742671904436</v>
      </c>
      <c r="G98" s="79"/>
      <c r="H98" s="81"/>
      <c r="I98" s="77"/>
      <c r="J98" s="77"/>
      <c r="K98" s="77"/>
      <c r="L98" s="77"/>
      <c r="M98" s="77"/>
      <c r="N98" s="77"/>
    </row>
    <row r="99" spans="1:14" x14ac:dyDescent="0.45">
      <c r="A99" s="77" t="s">
        <v>116</v>
      </c>
      <c r="B99" s="85">
        <v>0.10354986589818849</v>
      </c>
      <c r="C99" s="85">
        <v>0.15456400454410785</v>
      </c>
      <c r="D99" s="85">
        <v>0.14470518405135069</v>
      </c>
      <c r="E99" s="85">
        <v>0.16668231620699661</v>
      </c>
      <c r="F99" s="128">
        <v>0.14662903434104582</v>
      </c>
      <c r="G99" s="79"/>
      <c r="H99" s="81"/>
      <c r="I99" s="77"/>
      <c r="J99" s="77"/>
      <c r="K99" s="77"/>
      <c r="L99" s="77"/>
      <c r="M99" s="77"/>
      <c r="N99" s="77"/>
    </row>
    <row r="100" spans="1:14" x14ac:dyDescent="0.45">
      <c r="A100" s="77"/>
      <c r="B100" s="77"/>
      <c r="C100" s="77"/>
      <c r="D100" s="79"/>
      <c r="E100" s="79"/>
      <c r="F100" s="79"/>
      <c r="G100" s="79"/>
      <c r="H100" s="79"/>
      <c r="I100" s="79"/>
      <c r="J100" s="81"/>
      <c r="K100" s="81"/>
      <c r="L100" s="77"/>
      <c r="M100" s="77"/>
      <c r="N100" s="77"/>
    </row>
    <row r="101" spans="1:14" ht="14.65" thickBot="1" x14ac:dyDescent="0.5">
      <c r="A101" s="86" t="s">
        <v>122</v>
      </c>
      <c r="B101" s="86"/>
      <c r="C101" s="86"/>
      <c r="D101" s="86"/>
      <c r="E101" s="86"/>
      <c r="F101" s="86"/>
      <c r="G101" s="77"/>
      <c r="H101" s="77"/>
      <c r="I101" s="77"/>
      <c r="J101" s="77"/>
      <c r="K101" s="77"/>
      <c r="L101" s="77"/>
      <c r="M101" s="77"/>
      <c r="N101" s="77"/>
    </row>
    <row r="102" spans="1:14" x14ac:dyDescent="0.45">
      <c r="A102" s="151"/>
      <c r="B102" s="151"/>
      <c r="C102" s="151"/>
      <c r="D102" s="151"/>
      <c r="E102" s="151"/>
      <c r="F102" s="151"/>
      <c r="G102" s="77"/>
      <c r="H102" s="77"/>
      <c r="I102" s="77"/>
      <c r="J102" s="77"/>
      <c r="K102" s="77"/>
      <c r="L102" s="77"/>
      <c r="M102" s="77"/>
      <c r="N102" s="77"/>
    </row>
    <row r="103" spans="1:14" ht="28.5" x14ac:dyDescent="0.45">
      <c r="A103" s="160" t="s">
        <v>123</v>
      </c>
      <c r="B103" s="90" t="s">
        <v>118</v>
      </c>
      <c r="C103" s="91" t="s">
        <v>119</v>
      </c>
      <c r="D103" s="91" t="s">
        <v>120</v>
      </c>
      <c r="E103" s="91" t="s">
        <v>121</v>
      </c>
      <c r="F103" s="152" t="s">
        <v>79</v>
      </c>
      <c r="G103" s="77"/>
      <c r="H103" s="77"/>
      <c r="I103" s="77"/>
      <c r="J103" s="77"/>
      <c r="K103" s="77"/>
      <c r="L103" s="77"/>
      <c r="M103" s="77"/>
      <c r="N103" s="77"/>
    </row>
    <row r="104" spans="1:14" x14ac:dyDescent="0.45">
      <c r="A104" s="153" t="s">
        <v>82</v>
      </c>
      <c r="B104" s="103">
        <v>305.7548475710953</v>
      </c>
      <c r="C104" s="103">
        <v>4138.3961610896386</v>
      </c>
      <c r="D104" s="103">
        <v>5792.292831486634</v>
      </c>
      <c r="E104" s="103">
        <v>5584.8840088548623</v>
      </c>
      <c r="F104" s="104">
        <v>15821.327849002229</v>
      </c>
      <c r="G104" s="77"/>
      <c r="H104" s="77"/>
      <c r="I104" s="77"/>
      <c r="J104" s="77"/>
      <c r="K104" s="77"/>
      <c r="L104" s="77"/>
      <c r="M104" s="77"/>
      <c r="N104" s="77"/>
    </row>
    <row r="105" spans="1:14" x14ac:dyDescent="0.45">
      <c r="A105" s="153" t="s">
        <v>83</v>
      </c>
      <c r="B105" s="103">
        <v>8.8627418337103876</v>
      </c>
      <c r="C105" s="103">
        <v>4104.8157981420727</v>
      </c>
      <c r="D105" s="103">
        <v>5807.6366926912024</v>
      </c>
      <c r="E105" s="103">
        <v>4887.2873360507101</v>
      </c>
      <c r="F105" s="104">
        <v>14808.602568717695</v>
      </c>
      <c r="G105" s="77"/>
      <c r="H105" s="77"/>
      <c r="I105" s="77"/>
      <c r="J105" s="77"/>
      <c r="K105" s="77"/>
      <c r="L105" s="77"/>
      <c r="M105" s="77"/>
      <c r="N105" s="77"/>
    </row>
    <row r="106" spans="1:14" x14ac:dyDescent="0.45">
      <c r="A106" s="153" t="s">
        <v>84</v>
      </c>
      <c r="B106" s="103">
        <v>60.599628877103399</v>
      </c>
      <c r="C106" s="103">
        <v>13446.122218617982</v>
      </c>
      <c r="D106" s="103">
        <v>16664.982560793149</v>
      </c>
      <c r="E106" s="103">
        <v>14057.127753119492</v>
      </c>
      <c r="F106" s="104">
        <v>44228.832161407729</v>
      </c>
      <c r="G106" s="77"/>
      <c r="H106" s="77"/>
      <c r="I106" s="77"/>
      <c r="J106" s="77"/>
      <c r="K106" s="77"/>
      <c r="L106" s="77"/>
      <c r="M106" s="77"/>
      <c r="N106" s="77"/>
    </row>
    <row r="107" spans="1:14" x14ac:dyDescent="0.45">
      <c r="A107" s="153" t="s">
        <v>85</v>
      </c>
      <c r="B107" s="103">
        <v>135.22881505430459</v>
      </c>
      <c r="C107" s="103">
        <v>8414.6057430862384</v>
      </c>
      <c r="D107" s="103">
        <v>11392.186188467074</v>
      </c>
      <c r="E107" s="103">
        <v>11088.242029127679</v>
      </c>
      <c r="F107" s="104">
        <v>31030.262775735297</v>
      </c>
      <c r="G107" s="77"/>
      <c r="H107" s="77"/>
      <c r="I107" s="77"/>
      <c r="J107" s="77"/>
      <c r="K107" s="77"/>
      <c r="L107" s="77"/>
      <c r="M107" s="77"/>
      <c r="N107" s="77"/>
    </row>
    <row r="108" spans="1:14" x14ac:dyDescent="0.45">
      <c r="A108" s="153" t="s">
        <v>86</v>
      </c>
      <c r="B108" s="103">
        <v>133.55087007534968</v>
      </c>
      <c r="C108" s="103">
        <v>5292.5834832690452</v>
      </c>
      <c r="D108" s="103">
        <v>8455.6148467369821</v>
      </c>
      <c r="E108" s="103">
        <v>8892.0791876385192</v>
      </c>
      <c r="F108" s="104">
        <v>22773.828387719896</v>
      </c>
      <c r="G108" s="77"/>
      <c r="H108" s="77"/>
      <c r="I108" s="77"/>
      <c r="J108" s="77"/>
      <c r="K108" s="77"/>
      <c r="L108" s="77"/>
      <c r="M108" s="77"/>
      <c r="N108" s="77"/>
    </row>
    <row r="109" spans="1:14" x14ac:dyDescent="0.45">
      <c r="A109" s="153" t="s">
        <v>87</v>
      </c>
      <c r="B109" s="103">
        <v>3918.3205513755238</v>
      </c>
      <c r="C109" s="103">
        <v>5650.2559273207798</v>
      </c>
      <c r="D109" s="103">
        <v>9968.1880226547546</v>
      </c>
      <c r="E109" s="103">
        <v>11793.65234810676</v>
      </c>
      <c r="F109" s="104">
        <v>31330.416849457819</v>
      </c>
      <c r="G109" s="77"/>
      <c r="H109" s="77"/>
      <c r="I109" s="77"/>
      <c r="J109" s="77"/>
      <c r="K109" s="77"/>
      <c r="L109" s="77"/>
      <c r="M109" s="77"/>
      <c r="N109" s="77"/>
    </row>
    <row r="110" spans="1:14" x14ac:dyDescent="0.45">
      <c r="A110" s="153" t="s">
        <v>88</v>
      </c>
      <c r="B110" s="103">
        <v>1856.9664661839649</v>
      </c>
      <c r="C110" s="103">
        <v>2258.1813354413603</v>
      </c>
      <c r="D110" s="103">
        <v>5731.710824007856</v>
      </c>
      <c r="E110" s="103">
        <v>7451.1581684568509</v>
      </c>
      <c r="F110" s="104">
        <v>17298.016794090032</v>
      </c>
      <c r="G110" s="77"/>
      <c r="H110" s="77"/>
      <c r="I110" s="77"/>
      <c r="J110" s="77"/>
      <c r="K110" s="77"/>
      <c r="L110" s="77"/>
      <c r="M110" s="77"/>
      <c r="N110" s="77"/>
    </row>
    <row r="111" spans="1:14" x14ac:dyDescent="0.45">
      <c r="A111" s="153" t="s">
        <v>89</v>
      </c>
      <c r="B111" s="103">
        <v>715.49598689918082</v>
      </c>
      <c r="C111" s="103">
        <v>928.94684448249052</v>
      </c>
      <c r="D111" s="103">
        <v>1682.5590559500943</v>
      </c>
      <c r="E111" s="103">
        <v>1362.3827695751297</v>
      </c>
      <c r="F111" s="104">
        <v>4689.3846569068955</v>
      </c>
      <c r="G111" s="77"/>
      <c r="H111" s="77"/>
      <c r="I111" s="77"/>
      <c r="J111" s="77"/>
      <c r="K111" s="77"/>
      <c r="L111" s="77"/>
      <c r="M111" s="77"/>
      <c r="N111" s="77"/>
    </row>
    <row r="112" spans="1:14" x14ac:dyDescent="0.45">
      <c r="A112" s="153" t="s">
        <v>124</v>
      </c>
      <c r="B112" s="103">
        <v>1234.9656760177459</v>
      </c>
      <c r="C112" s="103">
        <v>1477.8204782681441</v>
      </c>
      <c r="D112" s="103">
        <v>3040.5856855745187</v>
      </c>
      <c r="E112" s="103">
        <v>2325.0896986753633</v>
      </c>
      <c r="F112" s="104">
        <v>8078.461538535772</v>
      </c>
      <c r="G112" s="77"/>
      <c r="H112" s="77"/>
      <c r="I112" s="77"/>
      <c r="J112" s="77"/>
      <c r="K112" s="77"/>
      <c r="L112" s="77"/>
      <c r="M112" s="77"/>
      <c r="N112" s="77"/>
    </row>
    <row r="113" spans="1:14" ht="14.65" thickBot="1" x14ac:dyDescent="0.5">
      <c r="A113" s="105" t="s">
        <v>125</v>
      </c>
      <c r="B113" s="106">
        <v>7477.5925816944236</v>
      </c>
      <c r="C113" s="106">
        <v>8128.8968809736771</v>
      </c>
      <c r="D113" s="106">
        <v>14665.89765595877</v>
      </c>
      <c r="E113" s="106">
        <v>12858.099576426657</v>
      </c>
      <c r="F113" s="104">
        <v>43130.486695053529</v>
      </c>
      <c r="G113" s="77"/>
      <c r="H113" s="77"/>
      <c r="I113" s="77"/>
      <c r="J113" s="77"/>
      <c r="K113" s="77"/>
      <c r="L113" s="77"/>
      <c r="M113" s="77"/>
      <c r="N113" s="77"/>
    </row>
    <row r="114" spans="1:14" ht="14.65" thickTop="1" x14ac:dyDescent="0.45">
      <c r="A114" s="107" t="s">
        <v>79</v>
      </c>
      <c r="B114" s="108">
        <v>15847.338165582403</v>
      </c>
      <c r="C114" s="108">
        <v>53840.624870691419</v>
      </c>
      <c r="D114" s="108">
        <v>83201.654364321032</v>
      </c>
      <c r="E114" s="108">
        <v>80300.002876032013</v>
      </c>
      <c r="F114" s="108">
        <v>233189.6202766269</v>
      </c>
      <c r="G114" s="77"/>
      <c r="H114" s="77"/>
      <c r="I114" s="77"/>
      <c r="J114" s="77"/>
      <c r="K114" s="77"/>
      <c r="L114" s="77"/>
      <c r="M114" s="77"/>
      <c r="N114" s="77"/>
    </row>
    <row r="115" spans="1:14" x14ac:dyDescent="0.4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1:14" ht="14.65" thickBot="1" x14ac:dyDescent="0.5">
      <c r="A116" s="86" t="s">
        <v>126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77"/>
      <c r="L116" s="77"/>
      <c r="M116" s="77"/>
      <c r="N116" s="77"/>
    </row>
    <row r="117" spans="1:14" x14ac:dyDescent="0.45">
      <c r="A117" s="77"/>
      <c r="B117" s="77"/>
      <c r="C117" s="77"/>
      <c r="D117" s="77"/>
      <c r="E117" s="77"/>
      <c r="F117" s="113"/>
      <c r="G117" s="77"/>
      <c r="H117" s="77"/>
      <c r="I117" s="77"/>
      <c r="J117" s="77"/>
      <c r="K117" s="77"/>
      <c r="L117" s="77"/>
      <c r="M117" s="77"/>
      <c r="N117" s="77"/>
    </row>
    <row r="118" spans="1:14" ht="85.5" x14ac:dyDescent="0.45">
      <c r="A118" s="90" t="s">
        <v>127</v>
      </c>
      <c r="B118" s="90" t="s">
        <v>128</v>
      </c>
      <c r="C118" s="91" t="s">
        <v>129</v>
      </c>
      <c r="D118" s="91" t="s">
        <v>130</v>
      </c>
      <c r="E118" s="91" t="s">
        <v>131</v>
      </c>
      <c r="F118" s="152" t="s">
        <v>132</v>
      </c>
      <c r="G118" s="90" t="s">
        <v>133</v>
      </c>
      <c r="H118" s="91" t="s">
        <v>134</v>
      </c>
      <c r="I118" s="91" t="s">
        <v>135</v>
      </c>
      <c r="J118" s="91" t="s">
        <v>136</v>
      </c>
      <c r="K118" s="77"/>
      <c r="L118" s="77"/>
      <c r="M118" s="77"/>
      <c r="N118" s="77"/>
    </row>
    <row r="119" spans="1:14" x14ac:dyDescent="0.45">
      <c r="A119" s="77" t="s">
        <v>137</v>
      </c>
      <c r="B119" s="79">
        <v>0</v>
      </c>
      <c r="C119" s="79">
        <v>0</v>
      </c>
      <c r="D119" s="85">
        <v>0</v>
      </c>
      <c r="E119" s="79">
        <v>0</v>
      </c>
      <c r="F119" s="79">
        <v>0</v>
      </c>
      <c r="G119" s="85">
        <v>0</v>
      </c>
      <c r="H119" s="79">
        <v>0</v>
      </c>
      <c r="I119" s="79">
        <v>0</v>
      </c>
      <c r="J119" s="85">
        <v>0</v>
      </c>
      <c r="K119" s="77"/>
      <c r="L119" s="77"/>
      <c r="M119" s="77"/>
      <c r="N119" s="77"/>
    </row>
    <row r="120" spans="1:14" x14ac:dyDescent="0.45">
      <c r="A120" s="77" t="s">
        <v>138</v>
      </c>
      <c r="B120" s="79">
        <v>60515.303609138726</v>
      </c>
      <c r="C120" s="79">
        <v>3380.2745105120389</v>
      </c>
      <c r="D120" s="85">
        <v>5.5858176509281633E-2</v>
      </c>
      <c r="E120" s="79">
        <v>32544.978365279221</v>
      </c>
      <c r="F120" s="79">
        <v>2445.6542618097151</v>
      </c>
      <c r="G120" s="85">
        <v>7.5146900832445296E-2</v>
      </c>
      <c r="H120" s="79">
        <v>8554.0524402102019</v>
      </c>
      <c r="I120" s="79">
        <v>1300.445362989055</v>
      </c>
      <c r="J120" s="85">
        <v>0.15202681677236698</v>
      </c>
      <c r="K120" s="77"/>
      <c r="L120" s="77"/>
      <c r="M120" s="77"/>
      <c r="N120" s="77"/>
    </row>
    <row r="121" spans="1:14" ht="14.65" thickBot="1" x14ac:dyDescent="0.5">
      <c r="A121" s="77" t="s">
        <v>139</v>
      </c>
      <c r="B121" s="79">
        <v>113100.6844190487</v>
      </c>
      <c r="C121" s="79">
        <v>7114.3112020438348</v>
      </c>
      <c r="D121" s="85">
        <v>6.2902459331586724E-2</v>
      </c>
      <c r="E121" s="79">
        <v>72555.202690775302</v>
      </c>
      <c r="F121" s="79">
        <v>6733.4094184891464</v>
      </c>
      <c r="G121" s="85">
        <v>9.2803950216863426E-2</v>
      </c>
      <c r="H121" s="79">
        <v>19056.947559791661</v>
      </c>
      <c r="I121" s="79">
        <v>2748.12890420141</v>
      </c>
      <c r="J121" s="85">
        <v>0.14420614296067538</v>
      </c>
      <c r="K121" s="77"/>
      <c r="L121" s="77"/>
      <c r="M121" s="77"/>
      <c r="N121" s="77"/>
    </row>
    <row r="122" spans="1:14" ht="14.65" thickTop="1" x14ac:dyDescent="0.45">
      <c r="A122" s="107" t="s">
        <v>79</v>
      </c>
      <c r="B122" s="108">
        <v>173615.98802818742</v>
      </c>
      <c r="C122" s="108">
        <v>10494.585712555874</v>
      </c>
      <c r="D122" s="131">
        <v>6.0447115681834702E-2</v>
      </c>
      <c r="E122" s="108">
        <v>105100.18105605453</v>
      </c>
      <c r="F122" s="108">
        <v>9179.0636802988611</v>
      </c>
      <c r="G122" s="131">
        <v>8.7336326046891052E-2</v>
      </c>
      <c r="H122" s="108">
        <v>27611.000000001863</v>
      </c>
      <c r="I122" s="108">
        <v>4048.574267190465</v>
      </c>
      <c r="J122" s="131">
        <v>0.14662903434103045</v>
      </c>
      <c r="K122" s="77"/>
      <c r="L122" s="77"/>
      <c r="M122" s="77"/>
      <c r="N122" s="77"/>
    </row>
    <row r="123" spans="1:14" x14ac:dyDescent="0.45">
      <c r="A123" s="77"/>
      <c r="B123" s="77"/>
      <c r="C123" s="77"/>
      <c r="D123" s="77"/>
      <c r="E123" s="77"/>
      <c r="F123" s="77"/>
      <c r="G123" s="77"/>
      <c r="H123" s="77"/>
      <c r="I123" s="79"/>
      <c r="J123" s="79"/>
      <c r="K123" s="77"/>
      <c r="L123" s="77"/>
      <c r="M123" s="77"/>
      <c r="N123" s="77"/>
    </row>
    <row r="124" spans="1:14" ht="85.5" x14ac:dyDescent="0.45">
      <c r="A124" s="90" t="s">
        <v>140</v>
      </c>
      <c r="B124" s="90" t="s">
        <v>128</v>
      </c>
      <c r="C124" s="91" t="s">
        <v>129</v>
      </c>
      <c r="D124" s="91" t="s">
        <v>130</v>
      </c>
      <c r="E124" s="91" t="s">
        <v>131</v>
      </c>
      <c r="F124" s="152" t="s">
        <v>132</v>
      </c>
      <c r="G124" s="90" t="s">
        <v>133</v>
      </c>
      <c r="H124" s="91" t="s">
        <v>134</v>
      </c>
      <c r="I124" s="91" t="s">
        <v>135</v>
      </c>
      <c r="J124" s="91" t="s">
        <v>136</v>
      </c>
      <c r="K124" s="77"/>
      <c r="L124" s="77"/>
      <c r="M124" s="77"/>
      <c r="N124" s="77"/>
    </row>
    <row r="125" spans="1:14" x14ac:dyDescent="0.45">
      <c r="A125" s="77" t="s">
        <v>141</v>
      </c>
      <c r="B125" s="79">
        <v>1358.2761551020153</v>
      </c>
      <c r="C125" s="79">
        <v>113.96134145934957</v>
      </c>
      <c r="D125" s="85">
        <v>8.3901451874335772E-2</v>
      </c>
      <c r="E125" s="79">
        <v>956.94547963992306</v>
      </c>
      <c r="F125" s="79">
        <v>83.445207154495435</v>
      </c>
      <c r="G125" s="85">
        <v>8.7199541593418653E-2</v>
      </c>
      <c r="H125" s="79">
        <v>257.10545598140936</v>
      </c>
      <c r="I125" s="79">
        <v>45.728668754713098</v>
      </c>
      <c r="J125" s="85">
        <v>0.1778595813152235</v>
      </c>
      <c r="K125" s="77"/>
      <c r="L125" s="77"/>
      <c r="M125" s="77"/>
      <c r="N125" s="77"/>
    </row>
    <row r="126" spans="1:14" x14ac:dyDescent="0.45">
      <c r="A126" s="77" t="s">
        <v>142</v>
      </c>
      <c r="B126" s="79">
        <v>6645.5131922373366</v>
      </c>
      <c r="C126" s="79">
        <v>269.69494060692739</v>
      </c>
      <c r="D126" s="85">
        <v>4.0583011846543268E-2</v>
      </c>
      <c r="E126" s="79">
        <v>2632.8684227789217</v>
      </c>
      <c r="F126" s="79">
        <v>139.71853811441096</v>
      </c>
      <c r="G126" s="85">
        <v>5.3067041598281545E-2</v>
      </c>
      <c r="H126" s="79">
        <v>591.44215530153349</v>
      </c>
      <c r="I126" s="79">
        <v>73.192265474956244</v>
      </c>
      <c r="J126" s="85">
        <v>0.12375219591447757</v>
      </c>
      <c r="K126" s="77"/>
      <c r="L126" s="77"/>
      <c r="M126" s="77"/>
      <c r="N126" s="77"/>
    </row>
    <row r="127" spans="1:14" x14ac:dyDescent="0.45">
      <c r="A127" s="77" t="s">
        <v>143</v>
      </c>
      <c r="B127" s="79">
        <v>3807.2466993337671</v>
      </c>
      <c r="C127" s="79">
        <v>187.87566029567282</v>
      </c>
      <c r="D127" s="85">
        <v>4.9346857488522959E-2</v>
      </c>
      <c r="E127" s="79">
        <v>1680.6943938103082</v>
      </c>
      <c r="F127" s="79">
        <v>83.436142388538258</v>
      </c>
      <c r="G127" s="85">
        <v>4.9643851193779426E-2</v>
      </c>
      <c r="H127" s="79">
        <v>414.50176002084055</v>
      </c>
      <c r="I127" s="79">
        <v>72.165802704674945</v>
      </c>
      <c r="J127" s="85">
        <v>0.17410252419928579</v>
      </c>
      <c r="K127" s="77"/>
      <c r="L127" s="77"/>
      <c r="M127" s="77"/>
      <c r="N127" s="77"/>
    </row>
    <row r="128" spans="1:14" x14ac:dyDescent="0.45">
      <c r="A128" s="77" t="s">
        <v>144</v>
      </c>
      <c r="B128" s="79">
        <v>557.80620157543399</v>
      </c>
      <c r="C128" s="79">
        <v>35.823470432445802</v>
      </c>
      <c r="D128" s="85">
        <v>6.4222072704226252E-2</v>
      </c>
      <c r="E128" s="79">
        <v>181.75263406590744</v>
      </c>
      <c r="F128" s="79">
        <v>12.045363071061601</v>
      </c>
      <c r="G128" s="85">
        <v>6.627338928520668E-2</v>
      </c>
      <c r="H128" s="79">
        <v>44.898070502560167</v>
      </c>
      <c r="I128" s="79">
        <v>6.3228903463672452</v>
      </c>
      <c r="J128" s="85">
        <v>0.14082766309538186</v>
      </c>
      <c r="K128" s="77"/>
      <c r="L128" s="77"/>
      <c r="M128" s="77"/>
      <c r="N128" s="77"/>
    </row>
    <row r="129" spans="1:14" x14ac:dyDescent="0.45">
      <c r="A129" s="77" t="s">
        <v>145</v>
      </c>
      <c r="B129" s="79">
        <v>7665.1964711879673</v>
      </c>
      <c r="C129" s="79">
        <v>445.87264477246742</v>
      </c>
      <c r="D129" s="85">
        <v>5.8168456144394851E-2</v>
      </c>
      <c r="E129" s="79">
        <v>2942.7572091502111</v>
      </c>
      <c r="F129" s="79">
        <v>188.51018798898758</v>
      </c>
      <c r="G129" s="85">
        <v>6.4059035316550716E-2</v>
      </c>
      <c r="H129" s="79">
        <v>744.51101905177643</v>
      </c>
      <c r="I129" s="79">
        <v>96.448743273279277</v>
      </c>
      <c r="J129" s="85">
        <v>0.12954642819943518</v>
      </c>
      <c r="K129" s="77"/>
      <c r="L129" s="77"/>
      <c r="M129" s="77"/>
      <c r="N129" s="77"/>
    </row>
    <row r="130" spans="1:14" x14ac:dyDescent="0.45">
      <c r="A130" s="77" t="s">
        <v>146</v>
      </c>
      <c r="B130" s="79">
        <v>2800.7353581546904</v>
      </c>
      <c r="C130" s="79">
        <v>144.60635890880044</v>
      </c>
      <c r="D130" s="85">
        <v>5.163156829072086E-2</v>
      </c>
      <c r="E130" s="79">
        <v>939.17187099472881</v>
      </c>
      <c r="F130" s="79">
        <v>71.130213409140921</v>
      </c>
      <c r="G130" s="85">
        <v>7.5737163352010306E-2</v>
      </c>
      <c r="H130" s="79">
        <v>240.84825795193257</v>
      </c>
      <c r="I130" s="79">
        <v>41.11912455050313</v>
      </c>
      <c r="J130" s="85">
        <v>0.17072626931231324</v>
      </c>
      <c r="K130" s="77"/>
      <c r="L130" s="77"/>
      <c r="M130" s="77"/>
      <c r="N130" s="77"/>
    </row>
    <row r="131" spans="1:14" x14ac:dyDescent="0.45">
      <c r="A131" s="77" t="s">
        <v>147</v>
      </c>
      <c r="B131" s="79">
        <v>59.730457986050681</v>
      </c>
      <c r="C131" s="79">
        <v>3.9048607786803746</v>
      </c>
      <c r="D131" s="85">
        <v>6.5374700116853396E-2</v>
      </c>
      <c r="E131" s="79">
        <v>49.560265869450518</v>
      </c>
      <c r="F131" s="79">
        <v>2.9252043121998823</v>
      </c>
      <c r="G131" s="85">
        <v>5.9023176346658983E-2</v>
      </c>
      <c r="H131" s="79">
        <v>12.196293449299459</v>
      </c>
      <c r="I131" s="79">
        <v>1.6138262154476859</v>
      </c>
      <c r="J131" s="85">
        <v>0.13232103853161897</v>
      </c>
      <c r="K131" s="77"/>
      <c r="L131" s="77"/>
      <c r="M131" s="77"/>
      <c r="N131" s="77"/>
    </row>
    <row r="132" spans="1:14" x14ac:dyDescent="0.45">
      <c r="A132" s="77" t="s">
        <v>148</v>
      </c>
      <c r="B132" s="79">
        <v>151.18058491398187</v>
      </c>
      <c r="C132" s="79">
        <v>8.1345366938607793</v>
      </c>
      <c r="D132" s="85">
        <v>5.3806755004216548E-2</v>
      </c>
      <c r="E132" s="79">
        <v>144.21669671378268</v>
      </c>
      <c r="F132" s="79">
        <v>9.4806139142515988</v>
      </c>
      <c r="G132" s="85">
        <v>6.5738670558147264E-2</v>
      </c>
      <c r="H132" s="79">
        <v>34.330287685137321</v>
      </c>
      <c r="I132" s="79">
        <v>7.472834732615814</v>
      </c>
      <c r="J132" s="85">
        <v>0.21767469009154394</v>
      </c>
      <c r="K132" s="77"/>
      <c r="L132" s="77"/>
      <c r="M132" s="77"/>
      <c r="N132" s="77"/>
    </row>
    <row r="133" spans="1:14" x14ac:dyDescent="0.45">
      <c r="A133" s="77" t="s">
        <v>149</v>
      </c>
      <c r="B133" s="79">
        <v>654.75945464121673</v>
      </c>
      <c r="C133" s="79">
        <v>47.360726334739276</v>
      </c>
      <c r="D133" s="85">
        <v>7.2333016345202908E-2</v>
      </c>
      <c r="E133" s="79">
        <v>766.2215828954387</v>
      </c>
      <c r="F133" s="79">
        <v>69.766931331481956</v>
      </c>
      <c r="G133" s="85">
        <v>9.1053205611675653E-2</v>
      </c>
      <c r="H133" s="79">
        <v>177.86139376074883</v>
      </c>
      <c r="I133" s="79">
        <v>27.532550349854095</v>
      </c>
      <c r="J133" s="85">
        <v>0.15479778814108275</v>
      </c>
      <c r="K133" s="77"/>
      <c r="L133" s="77"/>
      <c r="M133" s="77"/>
      <c r="N133" s="77"/>
    </row>
    <row r="134" spans="1:14" x14ac:dyDescent="0.45">
      <c r="A134" s="77" t="s">
        <v>150</v>
      </c>
      <c r="B134" s="79">
        <v>2827.9327339485731</v>
      </c>
      <c r="C134" s="79">
        <v>178.20325817706754</v>
      </c>
      <c r="D134" s="85">
        <v>6.3015380824934505E-2</v>
      </c>
      <c r="E134" s="79">
        <v>1696.291859250802</v>
      </c>
      <c r="F134" s="79">
        <v>105.45759928775523</v>
      </c>
      <c r="G134" s="85">
        <v>6.2169489709354903E-2</v>
      </c>
      <c r="H134" s="79">
        <v>362.43303634411353</v>
      </c>
      <c r="I134" s="79">
        <v>37.879621021528266</v>
      </c>
      <c r="J134" s="85">
        <v>0.10451481300828025</v>
      </c>
      <c r="K134" s="77"/>
      <c r="L134" s="77"/>
      <c r="M134" s="77"/>
      <c r="N134" s="77"/>
    </row>
    <row r="135" spans="1:14" x14ac:dyDescent="0.45">
      <c r="A135" s="77" t="s">
        <v>151</v>
      </c>
      <c r="B135" s="79">
        <v>161.28549924903652</v>
      </c>
      <c r="C135" s="79">
        <v>7.8207964456383552</v>
      </c>
      <c r="D135" s="85">
        <v>4.8490388051330505E-2</v>
      </c>
      <c r="E135" s="79">
        <v>52.180048622567291</v>
      </c>
      <c r="F135" s="79">
        <v>4.0119122258128117</v>
      </c>
      <c r="G135" s="85">
        <v>7.6885942648924718E-2</v>
      </c>
      <c r="H135" s="79">
        <v>20.112332266845179</v>
      </c>
      <c r="I135" s="79">
        <v>3.0442450876667566</v>
      </c>
      <c r="J135" s="85">
        <v>0.15136211192598187</v>
      </c>
      <c r="K135" s="77"/>
      <c r="L135" s="77"/>
      <c r="M135" s="77"/>
      <c r="N135" s="77"/>
    </row>
    <row r="136" spans="1:14" x14ac:dyDescent="0.45">
      <c r="A136" s="77" t="s">
        <v>152</v>
      </c>
      <c r="B136" s="79">
        <v>7836.6486925997988</v>
      </c>
      <c r="C136" s="79">
        <v>327.68394763460191</v>
      </c>
      <c r="D136" s="85">
        <v>4.1814295943116107E-2</v>
      </c>
      <c r="E136" s="79">
        <v>737.9562030104828</v>
      </c>
      <c r="F136" s="79">
        <v>47.202051185393195</v>
      </c>
      <c r="G136" s="85">
        <v>6.3963214880277494E-2</v>
      </c>
      <c r="H136" s="79">
        <v>219.87711187754658</v>
      </c>
      <c r="I136" s="79">
        <v>38.803528793662188</v>
      </c>
      <c r="J136" s="85">
        <v>0.17647825397703309</v>
      </c>
      <c r="K136" s="77"/>
      <c r="L136" s="77"/>
      <c r="M136" s="77"/>
      <c r="N136" s="77"/>
    </row>
    <row r="137" spans="1:14" x14ac:dyDescent="0.45">
      <c r="A137" s="77" t="s">
        <v>153</v>
      </c>
      <c r="B137" s="79">
        <v>10182.011798729856</v>
      </c>
      <c r="C137" s="79">
        <v>393.65248881412145</v>
      </c>
      <c r="D137" s="85">
        <v>3.8661562822312499E-2</v>
      </c>
      <c r="E137" s="79">
        <v>2776.0483661160988</v>
      </c>
      <c r="F137" s="79">
        <v>142.7874602749327</v>
      </c>
      <c r="G137" s="85">
        <v>5.143550883974804E-2</v>
      </c>
      <c r="H137" s="79">
        <v>715.80540919148893</v>
      </c>
      <c r="I137" s="79">
        <v>106.96397548443812</v>
      </c>
      <c r="J137" s="85">
        <v>0.14943163897749145</v>
      </c>
      <c r="K137" s="77"/>
      <c r="L137" s="77"/>
      <c r="M137" s="77"/>
      <c r="N137" s="77"/>
    </row>
    <row r="138" spans="1:14" x14ac:dyDescent="0.45">
      <c r="A138" s="77" t="s">
        <v>154</v>
      </c>
      <c r="B138" s="79">
        <v>70.726212482649018</v>
      </c>
      <c r="C138" s="79">
        <v>3.4986273795308382</v>
      </c>
      <c r="D138" s="85">
        <v>4.9467195495434491E-2</v>
      </c>
      <c r="E138" s="79">
        <v>13.437668690410016</v>
      </c>
      <c r="F138" s="79">
        <v>0.28222825623927938</v>
      </c>
      <c r="G138" s="85">
        <v>2.1002769359888714E-2</v>
      </c>
      <c r="H138" s="79">
        <v>5.063680660464569</v>
      </c>
      <c r="I138" s="79">
        <v>0.83428840313243924</v>
      </c>
      <c r="J138" s="85">
        <v>0.16475928461410858</v>
      </c>
      <c r="K138" s="77"/>
      <c r="L138" s="77"/>
      <c r="M138" s="77"/>
      <c r="N138" s="77"/>
    </row>
    <row r="139" spans="1:14" x14ac:dyDescent="0.45">
      <c r="A139" s="77" t="s">
        <v>155</v>
      </c>
      <c r="B139" s="79">
        <v>507.96944787273759</v>
      </c>
      <c r="C139" s="79">
        <v>23.72808872856622</v>
      </c>
      <c r="D139" s="85">
        <v>4.6711645410829623E-2</v>
      </c>
      <c r="E139" s="79">
        <v>301.51136910863897</v>
      </c>
      <c r="F139" s="79">
        <v>12.075756442806432</v>
      </c>
      <c r="G139" s="85">
        <v>4.0050749921988378E-2</v>
      </c>
      <c r="H139" s="79">
        <v>68.454595013701663</v>
      </c>
      <c r="I139" s="79">
        <v>6.7769991031375767</v>
      </c>
      <c r="J139" s="85">
        <v>9.8999915225283466E-2</v>
      </c>
      <c r="K139" s="77"/>
      <c r="L139" s="77"/>
      <c r="M139" s="77"/>
      <c r="N139" s="77"/>
    </row>
    <row r="140" spans="1:14" x14ac:dyDescent="0.45">
      <c r="A140" s="77" t="s">
        <v>156</v>
      </c>
      <c r="B140" s="79">
        <v>42015.189098448725</v>
      </c>
      <c r="C140" s="79">
        <v>2490.5228268302553</v>
      </c>
      <c r="D140" s="85">
        <v>5.9276725400296007E-2</v>
      </c>
      <c r="E140" s="79">
        <v>25591.402671843174</v>
      </c>
      <c r="F140" s="79">
        <v>2429.4512710861045</v>
      </c>
      <c r="G140" s="85">
        <v>9.4932321695641059E-2</v>
      </c>
      <c r="H140" s="79">
        <v>6737.1297962393219</v>
      </c>
      <c r="I140" s="79">
        <v>955.67221425301238</v>
      </c>
      <c r="J140" s="85">
        <v>0.14185153665682237</v>
      </c>
      <c r="K140" s="77"/>
      <c r="L140" s="77"/>
      <c r="M140" s="77"/>
      <c r="N140" s="77"/>
    </row>
    <row r="141" spans="1:14" x14ac:dyDescent="0.45">
      <c r="A141" s="77" t="s">
        <v>157</v>
      </c>
      <c r="B141" s="79">
        <v>9014.3019909733284</v>
      </c>
      <c r="C141" s="79">
        <v>408.21654181303842</v>
      </c>
      <c r="D141" s="85">
        <v>4.5285430000216891E-2</v>
      </c>
      <c r="E141" s="79">
        <v>1942.1803247395737</v>
      </c>
      <c r="F141" s="79">
        <v>90.957294717151626</v>
      </c>
      <c r="G141" s="85">
        <v>4.6832569333822315E-2</v>
      </c>
      <c r="H141" s="79">
        <v>435.35455347116317</v>
      </c>
      <c r="I141" s="79">
        <v>59.223531718831225</v>
      </c>
      <c r="J141" s="85">
        <v>0.13603517235924362</v>
      </c>
      <c r="K141" s="77"/>
      <c r="L141" s="77"/>
      <c r="M141" s="77"/>
      <c r="N141" s="77"/>
    </row>
    <row r="142" spans="1:14" ht="14.65" thickBot="1" x14ac:dyDescent="0.5">
      <c r="A142" s="77" t="s">
        <v>158</v>
      </c>
      <c r="B142" s="79">
        <v>77299.477978751805</v>
      </c>
      <c r="C142" s="79">
        <v>5404.0245964501055</v>
      </c>
      <c r="D142" s="85">
        <v>6.9910234037228194E-2</v>
      </c>
      <c r="E142" s="79">
        <v>61694.983988754961</v>
      </c>
      <c r="F142" s="79">
        <v>5686.379705138077</v>
      </c>
      <c r="G142" s="85">
        <v>9.2169238688424387E-2</v>
      </c>
      <c r="H142" s="79">
        <v>16529.074791231498</v>
      </c>
      <c r="I142" s="79">
        <v>2467.7791569226374</v>
      </c>
      <c r="J142" s="85">
        <v>0.14929929158719571</v>
      </c>
      <c r="K142" s="77"/>
      <c r="L142" s="77"/>
      <c r="M142" s="77"/>
      <c r="N142" s="77"/>
    </row>
    <row r="143" spans="1:14" ht="14.65" thickTop="1" x14ac:dyDescent="0.45">
      <c r="A143" s="107" t="s">
        <v>79</v>
      </c>
      <c r="B143" s="108">
        <v>173615.98802818899</v>
      </c>
      <c r="C143" s="108">
        <v>10494.585712555869</v>
      </c>
      <c r="D143" s="131">
        <v>6.0447115681834127E-2</v>
      </c>
      <c r="E143" s="108">
        <v>105100.18105605539</v>
      </c>
      <c r="F143" s="108">
        <v>9179.0636802988411</v>
      </c>
      <c r="G143" s="131">
        <v>8.733632604689015E-2</v>
      </c>
      <c r="H143" s="108">
        <v>27611.000000001382</v>
      </c>
      <c r="I143" s="108">
        <v>4048.5742671904582</v>
      </c>
      <c r="J143" s="131">
        <v>0.14662903434103275</v>
      </c>
      <c r="K143" s="77"/>
      <c r="L143" s="77"/>
      <c r="M143" s="77"/>
      <c r="N143" s="77"/>
    </row>
    <row r="144" spans="1:14" x14ac:dyDescent="0.4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</row>
    <row r="145" spans="1:14" x14ac:dyDescent="0.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</row>
    <row r="146" spans="1:14" x14ac:dyDescent="0.4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</row>
    <row r="147" spans="1:14" x14ac:dyDescent="0.4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</row>
  </sheetData>
  <sheetProtection algorithmName="SHA-512" hashValue="sc93KXhnFIc0ft6F8xdT7/nMvujsLXi4SrUZ6XhYABMerPLnpO8RaxFu8PWF+lm0mRoqxDAQKBoGdqFhmXRNrw==" saltValue="DRoLpEbB/J/O0zr/E0TxW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5791-2F26-4478-A858-3F41068D8753}">
  <dimension ref="A1:M147"/>
  <sheetViews>
    <sheetView topLeftCell="A48" workbookViewId="0">
      <selection activeCell="H11" sqref="H11"/>
    </sheetView>
  </sheetViews>
  <sheetFormatPr defaultRowHeight="14.25" x14ac:dyDescent="0.45"/>
  <cols>
    <col min="1" max="1" width="67.06640625" customWidth="1"/>
    <col min="2" max="2" width="11.9296875" customWidth="1"/>
    <col min="3" max="3" width="12.59765625" customWidth="1"/>
    <col min="5" max="5" width="12.59765625" customWidth="1"/>
    <col min="6" max="6" width="13.53125" customWidth="1"/>
  </cols>
  <sheetData>
    <row r="1" spans="1:13" ht="14.65" thickBot="1" x14ac:dyDescent="0.5">
      <c r="A1" s="77"/>
      <c r="B1" s="132" t="s">
        <v>159</v>
      </c>
      <c r="C1" s="133"/>
      <c r="D1" s="144" t="s">
        <v>39</v>
      </c>
      <c r="E1" s="144"/>
      <c r="F1" s="77"/>
      <c r="G1" s="77"/>
      <c r="H1" s="77"/>
      <c r="I1" s="77"/>
      <c r="J1" s="77"/>
      <c r="K1" s="77"/>
      <c r="L1" s="77"/>
      <c r="M1" s="77"/>
    </row>
    <row r="2" spans="1:13" ht="28.9" thickBot="1" x14ac:dyDescent="0.5">
      <c r="A2" s="77"/>
      <c r="B2" s="136" t="s">
        <v>40</v>
      </c>
      <c r="C2" s="136" t="s">
        <v>41</v>
      </c>
      <c r="D2" s="137" t="s">
        <v>160</v>
      </c>
      <c r="E2" s="137" t="s">
        <v>161</v>
      </c>
      <c r="F2" s="77"/>
      <c r="G2" s="77"/>
      <c r="H2" s="77"/>
      <c r="I2" s="77"/>
      <c r="J2" s="77"/>
      <c r="K2" s="77"/>
      <c r="L2" s="77"/>
      <c r="M2" s="77"/>
    </row>
    <row r="3" spans="1:13" ht="28.5" x14ac:dyDescent="0.45">
      <c r="A3" s="77"/>
      <c r="B3" s="165" t="s">
        <v>45</v>
      </c>
      <c r="C3" s="165">
        <v>1.39</v>
      </c>
      <c r="D3" s="172">
        <v>135</v>
      </c>
      <c r="E3" s="172">
        <v>135</v>
      </c>
      <c r="F3" s="77"/>
      <c r="G3" s="77"/>
      <c r="H3" s="77"/>
      <c r="I3" s="77"/>
      <c r="J3" s="77"/>
      <c r="K3" s="77"/>
      <c r="L3" s="77"/>
      <c r="M3" s="77"/>
    </row>
    <row r="4" spans="1:13" x14ac:dyDescent="0.45">
      <c r="A4" s="77"/>
      <c r="B4" s="165" t="s">
        <v>46</v>
      </c>
      <c r="C4" s="165">
        <v>1.5</v>
      </c>
      <c r="D4" s="172">
        <v>135</v>
      </c>
      <c r="E4" s="172">
        <v>135</v>
      </c>
      <c r="F4" s="77"/>
      <c r="G4" s="77"/>
      <c r="H4" s="77"/>
      <c r="I4" s="77"/>
      <c r="J4" s="77"/>
      <c r="K4" s="77"/>
      <c r="L4" s="77"/>
      <c r="M4" s="77"/>
    </row>
    <row r="5" spans="1:13" x14ac:dyDescent="0.45">
      <c r="A5" s="77"/>
      <c r="B5" s="165" t="s">
        <v>47</v>
      </c>
      <c r="C5" s="165">
        <v>2</v>
      </c>
      <c r="D5" s="172">
        <v>135</v>
      </c>
      <c r="E5" s="172">
        <v>135</v>
      </c>
      <c r="F5" s="77"/>
      <c r="G5" s="77"/>
      <c r="H5" s="77"/>
      <c r="I5" s="77"/>
      <c r="J5" s="77"/>
      <c r="K5" s="77"/>
      <c r="L5" s="77"/>
      <c r="M5" s="77"/>
    </row>
    <row r="6" spans="1:13" x14ac:dyDescent="0.45">
      <c r="A6" s="77"/>
      <c r="B6" s="165" t="s">
        <v>48</v>
      </c>
      <c r="C6" s="165">
        <v>2.5</v>
      </c>
      <c r="D6" s="172">
        <v>135</v>
      </c>
      <c r="E6" s="172">
        <v>135</v>
      </c>
      <c r="F6" s="77"/>
      <c r="G6" s="77"/>
      <c r="H6" s="77"/>
      <c r="I6" s="77"/>
      <c r="J6" s="77"/>
      <c r="K6" s="77"/>
      <c r="L6" s="77"/>
      <c r="M6" s="77"/>
    </row>
    <row r="7" spans="1:13" x14ac:dyDescent="0.45">
      <c r="A7" s="77"/>
      <c r="B7" s="165" t="s">
        <v>49</v>
      </c>
      <c r="C7" s="165">
        <v>3</v>
      </c>
      <c r="D7" s="172">
        <v>135</v>
      </c>
      <c r="E7" s="172">
        <v>135</v>
      </c>
      <c r="F7" s="77"/>
      <c r="G7" s="77"/>
      <c r="H7" s="77"/>
      <c r="I7" s="77"/>
      <c r="J7" s="77"/>
      <c r="K7" s="77"/>
      <c r="L7" s="77"/>
      <c r="M7" s="77"/>
    </row>
    <row r="8" spans="1:13" x14ac:dyDescent="0.45">
      <c r="A8" s="77"/>
      <c r="B8" s="165" t="s">
        <v>50</v>
      </c>
      <c r="C8" s="165">
        <v>4</v>
      </c>
      <c r="D8" s="172">
        <v>135</v>
      </c>
      <c r="E8" s="172">
        <v>135</v>
      </c>
      <c r="F8" s="77"/>
      <c r="G8" s="77"/>
      <c r="H8" s="77"/>
      <c r="I8" s="77"/>
      <c r="J8" s="77"/>
      <c r="K8" s="77"/>
      <c r="L8" s="77"/>
      <c r="M8" s="77"/>
    </row>
    <row r="9" spans="1:13" x14ac:dyDescent="0.45">
      <c r="A9" s="77"/>
      <c r="B9" s="165" t="s">
        <v>51</v>
      </c>
      <c r="C9" s="165">
        <v>5</v>
      </c>
      <c r="D9" s="172">
        <v>135</v>
      </c>
      <c r="E9" s="172">
        <v>135</v>
      </c>
      <c r="F9" s="77"/>
      <c r="G9" s="77"/>
      <c r="H9" s="77"/>
      <c r="I9" s="77"/>
      <c r="J9" s="77"/>
      <c r="K9" s="77"/>
      <c r="L9" s="77"/>
      <c r="M9" s="77"/>
    </row>
    <row r="10" spans="1:13" x14ac:dyDescent="0.45">
      <c r="A10" s="77"/>
      <c r="B10" s="170" t="s">
        <v>53</v>
      </c>
      <c r="C10" s="170">
        <v>6</v>
      </c>
      <c r="D10" s="173">
        <v>0</v>
      </c>
      <c r="E10" s="173">
        <v>0</v>
      </c>
      <c r="F10" s="77"/>
      <c r="G10" s="77"/>
      <c r="H10" s="77"/>
      <c r="I10" s="77"/>
      <c r="J10" s="77"/>
      <c r="K10" s="77"/>
      <c r="L10" s="77"/>
      <c r="M10" s="77"/>
    </row>
    <row r="11" spans="1:13" ht="14.65" thickBot="1" x14ac:dyDescent="0.5">
      <c r="A11" s="77"/>
      <c r="B11" s="174" t="s">
        <v>54</v>
      </c>
      <c r="C11" s="174" t="s">
        <v>54</v>
      </c>
      <c r="D11" s="175">
        <v>0</v>
      </c>
      <c r="E11" s="175">
        <v>0</v>
      </c>
      <c r="F11" s="77"/>
      <c r="G11" s="77"/>
      <c r="H11" s="77"/>
      <c r="I11" s="77"/>
      <c r="J11" s="77"/>
      <c r="K11" s="77"/>
      <c r="L11" s="77"/>
      <c r="M11" s="77"/>
    </row>
    <row r="12" spans="1:13" x14ac:dyDescent="0.4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 ht="15.75" x14ac:dyDescent="0.5">
      <c r="A13" s="82" t="s">
        <v>55</v>
      </c>
      <c r="B13" s="8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x14ac:dyDescent="0.45">
      <c r="A14" s="78" t="s">
        <v>56</v>
      </c>
      <c r="B14" s="80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13" x14ac:dyDescent="0.45">
      <c r="A15" s="80" t="s">
        <v>57</v>
      </c>
      <c r="B15" s="78" t="s">
        <v>162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x14ac:dyDescent="0.45">
      <c r="A16" s="77"/>
      <c r="B16" s="77"/>
      <c r="C16" s="77"/>
      <c r="D16" s="87"/>
      <c r="E16" s="77"/>
      <c r="F16" s="77"/>
      <c r="G16" s="77"/>
      <c r="H16" s="77"/>
      <c r="I16" s="77"/>
      <c r="J16" s="77"/>
      <c r="K16" s="77"/>
      <c r="L16" s="77"/>
      <c r="M16" s="77"/>
    </row>
    <row r="17" spans="1:13" ht="14.65" thickBot="1" x14ac:dyDescent="0.5">
      <c r="A17" s="86" t="s">
        <v>59</v>
      </c>
      <c r="B17" s="86"/>
      <c r="C17" s="86"/>
      <c r="D17" s="86"/>
      <c r="E17" s="86"/>
      <c r="F17" s="86"/>
      <c r="G17" s="86"/>
      <c r="H17" s="86"/>
      <c r="I17" s="86"/>
      <c r="J17" s="114"/>
      <c r="K17" s="114"/>
      <c r="L17" s="86"/>
      <c r="M17" s="86"/>
    </row>
    <row r="18" spans="1:13" x14ac:dyDescent="0.4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x14ac:dyDescent="0.45">
      <c r="A19" s="112">
        <v>217059000</v>
      </c>
      <c r="B19" s="77" t="s">
        <v>60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x14ac:dyDescent="0.45">
      <c r="A20" s="100" t="s">
        <v>163</v>
      </c>
      <c r="B20" s="77" t="s">
        <v>164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x14ac:dyDescent="0.45">
      <c r="A21" s="115">
        <v>23792.096544005261</v>
      </c>
      <c r="B21" s="77" t="s">
        <v>63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x14ac:dyDescent="0.45">
      <c r="A22" s="81">
        <v>179765.69909603798</v>
      </c>
      <c r="B22" s="77" t="s">
        <v>64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1:13" x14ac:dyDescent="0.45">
      <c r="A23" s="101">
        <v>1207.449443172778</v>
      </c>
      <c r="B23" s="77" t="s">
        <v>65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x14ac:dyDescent="0.45">
      <c r="A24" s="87">
        <v>0.93341941340080115</v>
      </c>
      <c r="B24" s="88" t="s">
        <v>66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1:13" x14ac:dyDescent="0.45">
      <c r="A25" s="116">
        <v>-2.4624732329984966E-2</v>
      </c>
      <c r="B25" s="77" t="s">
        <v>67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 x14ac:dyDescent="0.45">
      <c r="A26" s="11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x14ac:dyDescent="0.4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13" ht="71.25" x14ac:dyDescent="0.45">
      <c r="A28" s="91" t="s">
        <v>68</v>
      </c>
      <c r="B28" s="91" t="s">
        <v>69</v>
      </c>
      <c r="C28" s="91" t="s">
        <v>70</v>
      </c>
      <c r="D28" s="91" t="s">
        <v>71</v>
      </c>
      <c r="E28" s="91" t="s">
        <v>72</v>
      </c>
      <c r="F28" s="91" t="s">
        <v>73</v>
      </c>
      <c r="G28" s="91" t="s">
        <v>74</v>
      </c>
      <c r="H28" s="77"/>
      <c r="I28" s="77"/>
      <c r="J28" s="77"/>
      <c r="K28" s="77"/>
      <c r="L28" s="77"/>
      <c r="M28" s="77"/>
    </row>
    <row r="29" spans="1:13" x14ac:dyDescent="0.45">
      <c r="A29" s="77" t="s">
        <v>75</v>
      </c>
      <c r="B29" s="79">
        <v>129356.93303623814</v>
      </c>
      <c r="C29" s="79">
        <v>147.31184937520169</v>
      </c>
      <c r="D29" s="79">
        <v>0</v>
      </c>
      <c r="E29" s="79">
        <v>0</v>
      </c>
      <c r="F29" s="79">
        <v>147.31184937520169</v>
      </c>
      <c r="G29" s="79">
        <v>-129209.62118686295</v>
      </c>
      <c r="H29" s="77"/>
      <c r="I29" s="77"/>
      <c r="J29" s="77"/>
      <c r="K29" s="77"/>
      <c r="L29" s="77"/>
      <c r="M29" s="77"/>
    </row>
    <row r="30" spans="1:13" x14ac:dyDescent="0.45">
      <c r="A30" s="77" t="s">
        <v>76</v>
      </c>
      <c r="B30" s="79">
        <v>0</v>
      </c>
      <c r="C30" s="117">
        <v>24250.631105435452</v>
      </c>
      <c r="D30" s="79">
        <v>2513.3502597344236</v>
      </c>
      <c r="E30" s="79">
        <v>4437.9467792260766</v>
      </c>
      <c r="F30" s="79">
        <v>31201.928144395952</v>
      </c>
      <c r="G30" s="79">
        <v>31201.928144395952</v>
      </c>
      <c r="H30" s="77"/>
      <c r="I30" s="77"/>
      <c r="J30" s="77"/>
      <c r="K30" s="77"/>
      <c r="L30" s="77"/>
      <c r="M30" s="77"/>
    </row>
    <row r="31" spans="1:13" x14ac:dyDescent="0.45">
      <c r="A31" s="77" t="s">
        <v>77</v>
      </c>
      <c r="B31" s="79">
        <v>0</v>
      </c>
      <c r="C31" s="79">
        <v>129209.62118686293</v>
      </c>
      <c r="D31" s="79">
        <v>0</v>
      </c>
      <c r="E31" s="79">
        <v>19354.149764781854</v>
      </c>
      <c r="F31" s="79">
        <v>148563.77095164478</v>
      </c>
      <c r="G31" s="79">
        <v>148563.77095164478</v>
      </c>
      <c r="H31" s="77"/>
      <c r="I31" s="77"/>
      <c r="J31" s="77"/>
      <c r="K31" s="77"/>
      <c r="L31" s="77"/>
      <c r="M31" s="77"/>
    </row>
    <row r="32" spans="1:13" x14ac:dyDescent="0.45">
      <c r="A32" s="77" t="s">
        <v>78</v>
      </c>
      <c r="B32" s="79">
        <v>80110.463580346652</v>
      </c>
      <c r="C32" s="79">
        <v>55859.8324749112</v>
      </c>
      <c r="D32" s="79">
        <v>0</v>
      </c>
      <c r="E32" s="79">
        <v>0</v>
      </c>
      <c r="F32" s="79">
        <v>55859.8324749112</v>
      </c>
      <c r="G32" s="79">
        <v>-24250.631105435452</v>
      </c>
      <c r="H32" s="77"/>
      <c r="I32" s="77"/>
      <c r="J32" s="77"/>
      <c r="K32" s="77"/>
      <c r="L32" s="77"/>
      <c r="M32" s="77"/>
    </row>
    <row r="33" spans="1:13" x14ac:dyDescent="0.45">
      <c r="A33" s="77" t="s">
        <v>79</v>
      </c>
      <c r="B33" s="79">
        <v>209467.3966165848</v>
      </c>
      <c r="C33" s="79">
        <v>209467.3966165848</v>
      </c>
      <c r="D33" s="79">
        <v>2513.3502597344236</v>
      </c>
      <c r="E33" s="79">
        <v>23792.096544007931</v>
      </c>
      <c r="F33" s="79">
        <v>235772.84342032715</v>
      </c>
      <c r="G33" s="79">
        <v>26305.44680374235</v>
      </c>
      <c r="H33" s="77"/>
      <c r="I33" s="77"/>
      <c r="J33" s="77"/>
      <c r="K33" s="77"/>
      <c r="L33" s="77"/>
      <c r="M33" s="77"/>
    </row>
    <row r="34" spans="1:13" x14ac:dyDescent="0.45">
      <c r="A34" s="77" t="s">
        <v>80</v>
      </c>
      <c r="B34" s="118">
        <v>0.61755163393287793</v>
      </c>
      <c r="C34" s="84">
        <v>0.73332445346060871</v>
      </c>
      <c r="D34" s="84">
        <v>1</v>
      </c>
      <c r="E34" s="84">
        <v>1</v>
      </c>
      <c r="F34" s="118">
        <v>0.76307775032713865</v>
      </c>
      <c r="G34" s="84"/>
      <c r="H34" s="77"/>
      <c r="I34" s="77"/>
      <c r="J34" s="77"/>
      <c r="K34" s="77"/>
      <c r="L34" s="77"/>
      <c r="M34" s="77"/>
    </row>
    <row r="35" spans="1:13" x14ac:dyDescent="0.45">
      <c r="A35" s="77"/>
      <c r="B35" s="77"/>
      <c r="C35" s="84"/>
      <c r="D35" s="84"/>
      <c r="E35" s="84"/>
      <c r="F35" s="77"/>
      <c r="G35" s="77"/>
      <c r="H35" s="77"/>
      <c r="I35" s="77"/>
      <c r="J35" s="77"/>
      <c r="K35" s="77"/>
      <c r="L35" s="77"/>
      <c r="M35" s="77"/>
    </row>
    <row r="36" spans="1:13" x14ac:dyDescent="0.45">
      <c r="A36" s="77"/>
      <c r="B36" s="77"/>
      <c r="C36" s="84"/>
      <c r="D36" s="84"/>
      <c r="E36" s="84"/>
      <c r="F36" s="77"/>
      <c r="G36" s="77"/>
      <c r="H36" s="77"/>
      <c r="I36" s="77"/>
      <c r="J36" s="77"/>
      <c r="K36" s="77"/>
      <c r="L36" s="77"/>
      <c r="M36" s="77"/>
    </row>
    <row r="37" spans="1:13" x14ac:dyDescent="0.45">
      <c r="A37" s="77"/>
      <c r="B37" s="111"/>
      <c r="C37" s="84"/>
      <c r="D37" s="84"/>
      <c r="E37" s="84"/>
      <c r="F37" s="77"/>
      <c r="G37" s="77"/>
      <c r="H37" s="77"/>
      <c r="I37" s="77"/>
      <c r="J37" s="77"/>
      <c r="K37" s="77"/>
      <c r="L37" s="77"/>
      <c r="M37" s="77"/>
    </row>
    <row r="38" spans="1:13" x14ac:dyDescent="0.45">
      <c r="A38" s="77"/>
      <c r="B38" s="77"/>
      <c r="C38" s="84"/>
      <c r="D38" s="84"/>
      <c r="E38" s="84"/>
      <c r="F38" s="77"/>
      <c r="G38" s="77"/>
      <c r="H38" s="77"/>
      <c r="I38" s="77"/>
      <c r="J38" s="77"/>
      <c r="K38" s="77"/>
      <c r="L38" s="77"/>
      <c r="M38" s="77"/>
    </row>
    <row r="39" spans="1:13" ht="14.65" thickBot="1" x14ac:dyDescent="0.5">
      <c r="A39" s="86" t="s">
        <v>81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</row>
    <row r="40" spans="1:13" x14ac:dyDescent="0.4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13" ht="28.5" x14ac:dyDescent="0.45">
      <c r="A41" s="102"/>
      <c r="B41" s="90" t="s">
        <v>82</v>
      </c>
      <c r="C41" s="91" t="s">
        <v>83</v>
      </c>
      <c r="D41" s="91" t="s">
        <v>84</v>
      </c>
      <c r="E41" s="91" t="s">
        <v>85</v>
      </c>
      <c r="F41" s="91" t="s">
        <v>86</v>
      </c>
      <c r="G41" s="91" t="s">
        <v>87</v>
      </c>
      <c r="H41" s="91" t="s">
        <v>88</v>
      </c>
      <c r="I41" s="91" t="s">
        <v>89</v>
      </c>
      <c r="J41" s="91" t="s">
        <v>90</v>
      </c>
      <c r="K41" s="91" t="s">
        <v>91</v>
      </c>
      <c r="L41" s="91" t="s">
        <v>79</v>
      </c>
      <c r="M41" s="77"/>
    </row>
    <row r="42" spans="1:13" x14ac:dyDescent="0.45">
      <c r="A42" s="77" t="s">
        <v>92</v>
      </c>
      <c r="B42" s="79">
        <v>16560.16972565461</v>
      </c>
      <c r="C42" s="79">
        <v>15216.57259536014</v>
      </c>
      <c r="D42" s="79">
        <v>45426.781858295959</v>
      </c>
      <c r="E42" s="79">
        <v>32171.832653508616</v>
      </c>
      <c r="F42" s="79">
        <v>23587.815708061418</v>
      </c>
      <c r="G42" s="79">
        <v>33012.159840912667</v>
      </c>
      <c r="H42" s="79">
        <v>13899.178148032604</v>
      </c>
      <c r="I42" s="79">
        <v>4689.384656906981</v>
      </c>
      <c r="J42" s="79">
        <v>8078.4615385358647</v>
      </c>
      <c r="K42" s="79">
        <v>43130.486695053616</v>
      </c>
      <c r="L42" s="119">
        <v>235772.84342032246</v>
      </c>
      <c r="M42" s="77"/>
    </row>
    <row r="43" spans="1:13" x14ac:dyDescent="0.45">
      <c r="A43" s="77" t="s">
        <v>93</v>
      </c>
      <c r="B43" s="84">
        <v>7.02378165585818E-2</v>
      </c>
      <c r="C43" s="84">
        <v>6.4539123228158995E-2</v>
      </c>
      <c r="D43" s="84">
        <v>0.19267181580070358</v>
      </c>
      <c r="E43" s="84">
        <v>0.13645266429666425</v>
      </c>
      <c r="F43" s="84">
        <v>0.10004466742595314</v>
      </c>
      <c r="G43" s="84">
        <v>0.14001680330102703</v>
      </c>
      <c r="H43" s="84">
        <v>5.8951565186206083E-2</v>
      </c>
      <c r="I43" s="84">
        <v>1.9889418089369337E-2</v>
      </c>
      <c r="J43" s="84">
        <v>3.4263749044807099E-2</v>
      </c>
      <c r="K43" s="84">
        <v>0.18293237706836254</v>
      </c>
      <c r="L43" s="120">
        <v>1</v>
      </c>
      <c r="M43" s="77"/>
    </row>
    <row r="44" spans="1:13" x14ac:dyDescent="0.45">
      <c r="A44" s="77" t="s">
        <v>94</v>
      </c>
      <c r="B44" s="79">
        <v>16559.080690666928</v>
      </c>
      <c r="C44" s="79">
        <v>15216.572595360147</v>
      </c>
      <c r="D44" s="79">
        <v>45426.781858296046</v>
      </c>
      <c r="E44" s="79">
        <v>32170.743618520919</v>
      </c>
      <c r="F44" s="79">
        <v>23585.584720753002</v>
      </c>
      <c r="G44" s="79">
        <v>32927.360094186392</v>
      </c>
      <c r="H44" s="79">
        <v>13879.575518254551</v>
      </c>
      <c r="I44" s="79"/>
      <c r="J44" s="79"/>
      <c r="K44" s="79"/>
      <c r="L44" s="119">
        <v>179765.69909603798</v>
      </c>
      <c r="M44" s="77"/>
    </row>
    <row r="45" spans="1:13" x14ac:dyDescent="0.45">
      <c r="A45" s="77" t="s">
        <v>95</v>
      </c>
      <c r="B45" s="85">
        <v>0.99993423769165934</v>
      </c>
      <c r="C45" s="85">
        <v>1</v>
      </c>
      <c r="D45" s="85">
        <v>1</v>
      </c>
      <c r="E45" s="85">
        <v>0.99996614942644391</v>
      </c>
      <c r="F45" s="85">
        <v>0.99990541780824382</v>
      </c>
      <c r="G45" s="85">
        <v>0.99743125723566983</v>
      </c>
      <c r="H45" s="85">
        <v>0.99858965547680001</v>
      </c>
      <c r="I45" s="85">
        <v>0</v>
      </c>
      <c r="J45" s="85">
        <v>0</v>
      </c>
      <c r="K45" s="85">
        <v>0</v>
      </c>
      <c r="L45" s="128">
        <v>0.76245294618414505</v>
      </c>
      <c r="M45" s="77"/>
    </row>
    <row r="46" spans="1:13" x14ac:dyDescent="0.45">
      <c r="A46" s="93" t="s">
        <v>96</v>
      </c>
      <c r="B46" s="94">
        <v>0</v>
      </c>
      <c r="C46" s="94">
        <v>0</v>
      </c>
      <c r="D46" s="94">
        <v>0</v>
      </c>
      <c r="E46" s="95">
        <v>0</v>
      </c>
      <c r="F46" s="93">
        <v>0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121"/>
      <c r="M46" s="77"/>
    </row>
    <row r="47" spans="1:13" x14ac:dyDescent="0.45">
      <c r="A47" s="77" t="s">
        <v>97</v>
      </c>
      <c r="B47" s="79">
        <v>1.0890349876699952</v>
      </c>
      <c r="C47" s="79"/>
      <c r="D47" s="79"/>
      <c r="E47" s="79">
        <v>1.0890349876699952</v>
      </c>
      <c r="F47" s="79">
        <v>2.2309873084079928</v>
      </c>
      <c r="G47" s="79">
        <v>84.799746726261787</v>
      </c>
      <c r="H47" s="79">
        <v>19.602629778059914</v>
      </c>
      <c r="I47" s="79">
        <v>4689.3846569069965</v>
      </c>
      <c r="J47" s="79">
        <v>8078.4615385358738</v>
      </c>
      <c r="K47" s="79">
        <v>42983.174845678426</v>
      </c>
      <c r="L47" s="119">
        <v>55859.832474909366</v>
      </c>
      <c r="M47" s="77"/>
    </row>
    <row r="48" spans="1:13" x14ac:dyDescent="0.45">
      <c r="A48" s="96" t="s">
        <v>98</v>
      </c>
      <c r="B48" s="97">
        <v>0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0</v>
      </c>
      <c r="I48" s="97">
        <v>514.39697378076846</v>
      </c>
      <c r="J48" s="97">
        <v>532.1161369646494</v>
      </c>
      <c r="K48" s="97">
        <v>538.59238150850877</v>
      </c>
      <c r="L48" s="122">
        <v>534.57545797785087</v>
      </c>
      <c r="M48" s="84"/>
    </row>
    <row r="49" spans="1:13" x14ac:dyDescent="0.45">
      <c r="A49" s="123" t="s">
        <v>99</v>
      </c>
      <c r="B49" s="124">
        <v>0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-12.986681342646083</v>
      </c>
      <c r="J49" s="124">
        <v>-13.434026754179369</v>
      </c>
      <c r="K49" s="124">
        <v>-13.597528735092586</v>
      </c>
      <c r="L49" s="122">
        <v>-13.496115802028088</v>
      </c>
      <c r="M49" s="125"/>
    </row>
    <row r="50" spans="1:13" x14ac:dyDescent="0.45">
      <c r="A50" s="123" t="s">
        <v>100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-2.4624732330028598E-2</v>
      </c>
      <c r="J50" s="116">
        <v>-2.4624732330028487E-2</v>
      </c>
      <c r="K50" s="116">
        <v>-2.4624732330032484E-2</v>
      </c>
      <c r="L50" s="126">
        <v>-2.4624732330031596E-2</v>
      </c>
      <c r="M50" s="88"/>
    </row>
    <row r="51" spans="1:13" x14ac:dyDescent="0.45">
      <c r="A51" s="93"/>
      <c r="B51" s="94"/>
      <c r="C51" s="94"/>
      <c r="D51" s="94"/>
      <c r="E51" s="95"/>
      <c r="F51" s="93"/>
      <c r="G51" s="93"/>
      <c r="H51" s="93"/>
      <c r="I51" s="93"/>
      <c r="J51" s="93"/>
      <c r="K51" s="93"/>
      <c r="L51" s="121"/>
      <c r="M51" s="77"/>
    </row>
    <row r="52" spans="1:13" x14ac:dyDescent="0.45">
      <c r="A52" s="77" t="s">
        <v>101</v>
      </c>
      <c r="B52" s="79">
        <v>15662.481313216253</v>
      </c>
      <c r="C52" s="79">
        <v>14712.470100746299</v>
      </c>
      <c r="D52" s="79">
        <v>43263.645710900724</v>
      </c>
      <c r="E52" s="79">
        <v>29550.267516902575</v>
      </c>
      <c r="F52" s="79">
        <v>20259.844437704574</v>
      </c>
      <c r="G52" s="79">
        <v>25115.061872171729</v>
      </c>
      <c r="H52" s="79">
        <v>0</v>
      </c>
      <c r="I52" s="79">
        <v>0</v>
      </c>
      <c r="J52" s="79">
        <v>0</v>
      </c>
      <c r="K52" s="79">
        <v>0</v>
      </c>
      <c r="L52" s="119">
        <v>148563.77095164216</v>
      </c>
      <c r="M52" s="77"/>
    </row>
    <row r="53" spans="1:13" x14ac:dyDescent="0.45">
      <c r="A53" s="96" t="s">
        <v>102</v>
      </c>
      <c r="B53" s="97">
        <v>569.81078946655862</v>
      </c>
      <c r="C53" s="97">
        <v>518.60903613160474</v>
      </c>
      <c r="D53" s="97">
        <v>469.55347681563347</v>
      </c>
      <c r="E53" s="97">
        <v>428.55293695454816</v>
      </c>
      <c r="F53" s="97">
        <v>388.68272905658176</v>
      </c>
      <c r="G53" s="97">
        <v>343.05491293231552</v>
      </c>
      <c r="H53" s="97">
        <v>0</v>
      </c>
      <c r="I53" s="97">
        <v>0</v>
      </c>
      <c r="J53" s="97">
        <v>0</v>
      </c>
      <c r="K53" s="97">
        <v>0</v>
      </c>
      <c r="L53" s="122">
        <v>444.4126353472389</v>
      </c>
      <c r="M53" s="77"/>
    </row>
    <row r="54" spans="1:13" x14ac:dyDescent="0.45">
      <c r="A54" s="96" t="s">
        <v>103</v>
      </c>
      <c r="B54" s="97">
        <v>27.670074777693486</v>
      </c>
      <c r="C54" s="97">
        <v>68.31051525805448</v>
      </c>
      <c r="D54" s="97">
        <v>89.898116381338056</v>
      </c>
      <c r="E54" s="97">
        <v>107.14006077264669</v>
      </c>
      <c r="F54" s="97">
        <v>116.8879549238786</v>
      </c>
      <c r="G54" s="97">
        <v>122.71444215791475</v>
      </c>
      <c r="H54" s="97">
        <v>0</v>
      </c>
      <c r="I54" s="97">
        <v>0</v>
      </c>
      <c r="J54" s="97">
        <v>0</v>
      </c>
      <c r="K54" s="97">
        <v>0</v>
      </c>
      <c r="L54" s="122">
        <v>93.857665692890151</v>
      </c>
      <c r="M54" s="77"/>
    </row>
    <row r="55" spans="1:13" x14ac:dyDescent="0.45">
      <c r="A55" s="96" t="s">
        <v>104</v>
      </c>
      <c r="B55" s="97">
        <v>3.5521034045303757</v>
      </c>
      <c r="C55" s="97">
        <v>11.080876979049707</v>
      </c>
      <c r="D55" s="97">
        <v>21.757144528535012</v>
      </c>
      <c r="E55" s="97">
        <v>56.598092475076271</v>
      </c>
      <c r="F55" s="97">
        <v>101.71958874631959</v>
      </c>
      <c r="G55" s="97">
        <v>128.43966141026971</v>
      </c>
      <c r="H55" s="97">
        <v>0</v>
      </c>
      <c r="I55" s="97">
        <v>0</v>
      </c>
      <c r="J55" s="97">
        <v>0</v>
      </c>
      <c r="K55" s="97">
        <v>0</v>
      </c>
      <c r="L55" s="122">
        <v>54.650181709906086</v>
      </c>
      <c r="M55" s="84"/>
    </row>
    <row r="56" spans="1:13" x14ac:dyDescent="0.45">
      <c r="A56" s="123" t="s">
        <v>105</v>
      </c>
      <c r="B56" s="124">
        <v>-28.458322958656968</v>
      </c>
      <c r="C56" s="124">
        <v>-70.3148635821792</v>
      </c>
      <c r="D56" s="124">
        <v>-92.717011840634555</v>
      </c>
      <c r="E56" s="124">
        <v>-111.27386273542362</v>
      </c>
      <c r="F56" s="124">
        <v>-122.40701248729518</v>
      </c>
      <c r="G56" s="124">
        <v>-129.05518379751868</v>
      </c>
      <c r="H56" s="124">
        <v>0</v>
      </c>
      <c r="I56" s="124">
        <v>0</v>
      </c>
      <c r="J56" s="124">
        <v>0</v>
      </c>
      <c r="K56" s="124">
        <v>0</v>
      </c>
      <c r="L56" s="122">
        <v>-97.60695697842624</v>
      </c>
      <c r="M56" s="125"/>
    </row>
    <row r="57" spans="1:13" x14ac:dyDescent="0.45">
      <c r="A57" s="123" t="s">
        <v>106</v>
      </c>
      <c r="B57" s="116">
        <v>-0.88903292432820036</v>
      </c>
      <c r="C57" s="116">
        <v>-0.86386416656883591</v>
      </c>
      <c r="D57" s="116">
        <v>-0.80993837195558771</v>
      </c>
      <c r="E57" s="116">
        <v>-0.66284962604917474</v>
      </c>
      <c r="F57" s="116">
        <v>-0.54615120121197158</v>
      </c>
      <c r="G57" s="116">
        <v>-0.50119521302795844</v>
      </c>
      <c r="H57" s="116">
        <v>0</v>
      </c>
      <c r="I57" s="116">
        <v>0</v>
      </c>
      <c r="J57" s="116">
        <v>0</v>
      </c>
      <c r="K57" s="116">
        <v>0</v>
      </c>
      <c r="L57" s="126">
        <v>-0.64106653927226342</v>
      </c>
      <c r="M57" s="88"/>
    </row>
    <row r="58" spans="1:13" x14ac:dyDescent="0.45">
      <c r="A58" s="123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26"/>
      <c r="M58" s="88"/>
    </row>
    <row r="59" spans="1:13" x14ac:dyDescent="0.45">
      <c r="A59" s="77" t="s">
        <v>107</v>
      </c>
      <c r="B59" s="79">
        <v>896.59937745069908</v>
      </c>
      <c r="C59" s="79">
        <v>504.10249461384592</v>
      </c>
      <c r="D59" s="79">
        <v>2163.1361473954116</v>
      </c>
      <c r="E59" s="79">
        <v>2620.4761016183361</v>
      </c>
      <c r="F59" s="79">
        <v>3325.740283048427</v>
      </c>
      <c r="G59" s="79">
        <v>7812.2982220146841</v>
      </c>
      <c r="H59" s="79">
        <v>13879.575518254547</v>
      </c>
      <c r="I59" s="79">
        <v>0</v>
      </c>
      <c r="J59" s="79">
        <v>0</v>
      </c>
      <c r="K59" s="79">
        <v>0</v>
      </c>
      <c r="L59" s="119">
        <v>31201.928144395952</v>
      </c>
      <c r="M59" s="77"/>
    </row>
    <row r="60" spans="1:13" x14ac:dyDescent="0.45">
      <c r="A60" s="96" t="s">
        <v>108</v>
      </c>
      <c r="B60" s="97">
        <v>131.71098102380731</v>
      </c>
      <c r="C60" s="97">
        <v>131.69089873239301</v>
      </c>
      <c r="D60" s="97">
        <v>131.67205530772696</v>
      </c>
      <c r="E60" s="97">
        <v>131.73233633314481</v>
      </c>
      <c r="F60" s="97">
        <v>131.78398430329835</v>
      </c>
      <c r="G60" s="97">
        <v>132.02154743538037</v>
      </c>
      <c r="H60" s="97">
        <v>134.02013875950655</v>
      </c>
      <c r="I60" s="97">
        <v>0</v>
      </c>
      <c r="J60" s="97">
        <v>0</v>
      </c>
      <c r="K60" s="97">
        <v>0</v>
      </c>
      <c r="L60" s="122">
        <v>132.8224761951665</v>
      </c>
      <c r="M60" s="111"/>
    </row>
    <row r="61" spans="1:13" x14ac:dyDescent="0.45">
      <c r="A61" s="96" t="s">
        <v>109</v>
      </c>
      <c r="B61" s="97">
        <v>491.23243749711077</v>
      </c>
      <c r="C61" s="97">
        <v>387.98234641717994</v>
      </c>
      <c r="D61" s="97">
        <v>348.51509213147392</v>
      </c>
      <c r="E61" s="97">
        <v>317.71973484392538</v>
      </c>
      <c r="F61" s="97">
        <v>294.0300604424242</v>
      </c>
      <c r="G61" s="97">
        <v>270.58461292042909</v>
      </c>
      <c r="H61" s="97">
        <v>373.43743705789916</v>
      </c>
      <c r="I61" s="97">
        <v>0</v>
      </c>
      <c r="J61" s="97">
        <v>0</v>
      </c>
      <c r="K61" s="97">
        <v>0</v>
      </c>
      <c r="L61" s="122">
        <v>336.43409790203157</v>
      </c>
      <c r="M61" s="111"/>
    </row>
    <row r="62" spans="1:13" x14ac:dyDescent="0.45">
      <c r="A62" s="123" t="s">
        <v>110</v>
      </c>
      <c r="B62" s="124">
        <v>-147.43807135128182</v>
      </c>
      <c r="C62" s="124">
        <v>-144.81078703082721</v>
      </c>
      <c r="D62" s="124">
        <v>-143.79506105325615</v>
      </c>
      <c r="E62" s="124">
        <v>-143.07939147670143</v>
      </c>
      <c r="F62" s="124">
        <v>-142.53426393595564</v>
      </c>
      <c r="G62" s="124">
        <v>-142.18591110318752</v>
      </c>
      <c r="H62" s="124">
        <v>-146.83162515612196</v>
      </c>
      <c r="I62" s="124">
        <v>0</v>
      </c>
      <c r="J62" s="124">
        <v>0</v>
      </c>
      <c r="K62" s="124">
        <v>0</v>
      </c>
      <c r="L62" s="122">
        <v>-144.66952411022561</v>
      </c>
      <c r="M62" s="88"/>
    </row>
    <row r="63" spans="1:13" x14ac:dyDescent="0.45">
      <c r="A63" s="123" t="s">
        <v>111</v>
      </c>
      <c r="B63" s="116">
        <v>-0.23085154130121399</v>
      </c>
      <c r="C63" s="116">
        <v>-0.27179552051220013</v>
      </c>
      <c r="D63" s="116">
        <v>-0.29208225774555541</v>
      </c>
      <c r="E63" s="116">
        <v>-0.3105027403570767</v>
      </c>
      <c r="F63" s="116">
        <v>-0.32649086509510139</v>
      </c>
      <c r="G63" s="116">
        <v>-0.34446721078138898</v>
      </c>
      <c r="H63" s="116">
        <v>-0.28222248028986219</v>
      </c>
      <c r="I63" s="116">
        <v>0</v>
      </c>
      <c r="J63" s="116">
        <v>0</v>
      </c>
      <c r="K63" s="116">
        <v>0</v>
      </c>
      <c r="L63" s="126">
        <v>-0.3007034607329141</v>
      </c>
      <c r="M63" s="88"/>
    </row>
    <row r="64" spans="1:13" x14ac:dyDescent="0.4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111"/>
    </row>
    <row r="65" spans="1:13" ht="28.5" x14ac:dyDescent="0.45">
      <c r="A65" s="89" t="s">
        <v>112</v>
      </c>
      <c r="B65" s="90" t="s">
        <v>82</v>
      </c>
      <c r="C65" s="91" t="s">
        <v>83</v>
      </c>
      <c r="D65" s="91" t="s">
        <v>84</v>
      </c>
      <c r="E65" s="91" t="s">
        <v>85</v>
      </c>
      <c r="F65" s="91" t="s">
        <v>86</v>
      </c>
      <c r="G65" s="91" t="s">
        <v>87</v>
      </c>
      <c r="H65" s="91" t="s">
        <v>88</v>
      </c>
      <c r="I65" s="91" t="s">
        <v>89</v>
      </c>
      <c r="J65" s="91" t="s">
        <v>90</v>
      </c>
      <c r="K65" s="91" t="s">
        <v>91</v>
      </c>
      <c r="L65" s="91" t="s">
        <v>79</v>
      </c>
      <c r="M65" s="77"/>
    </row>
    <row r="66" spans="1:13" x14ac:dyDescent="0.45">
      <c r="A66" s="77" t="s">
        <v>113</v>
      </c>
      <c r="B66" s="79">
        <v>3000.3521865747616</v>
      </c>
      <c r="C66" s="79">
        <v>912.38067241899682</v>
      </c>
      <c r="D66" s="79">
        <v>3161.5283975296188</v>
      </c>
      <c r="E66" s="79">
        <v>3903.7092241680093</v>
      </c>
      <c r="F66" s="79">
        <v>3991.5654274072072</v>
      </c>
      <c r="G66" s="79">
        <v>5252.6584215391958</v>
      </c>
      <c r="H66" s="79">
        <v>3569.9022143677189</v>
      </c>
      <c r="I66" s="79">
        <v>0</v>
      </c>
      <c r="J66" s="79">
        <v>0</v>
      </c>
      <c r="K66" s="79">
        <v>0</v>
      </c>
      <c r="L66" s="119">
        <v>23792.096544005508</v>
      </c>
      <c r="M66" s="77"/>
    </row>
    <row r="67" spans="1:13" x14ac:dyDescent="0.45">
      <c r="A67" s="77" t="s">
        <v>114</v>
      </c>
      <c r="B67" s="92">
        <v>5.0334216209647765E-2</v>
      </c>
      <c r="C67" s="92">
        <v>9.2613462736194446E-2</v>
      </c>
      <c r="D67" s="92">
        <v>0.10533876283784524</v>
      </c>
      <c r="E67" s="85">
        <v>0.13192522300726245</v>
      </c>
      <c r="F67" s="85">
        <v>0.14672609456652105</v>
      </c>
      <c r="G67" s="85">
        <v>0.15964084411205995</v>
      </c>
      <c r="H67" s="85">
        <v>9.2765567918213637E-2</v>
      </c>
      <c r="I67" s="85">
        <v>0</v>
      </c>
      <c r="J67" s="85">
        <v>0</v>
      </c>
      <c r="K67" s="85">
        <v>0</v>
      </c>
      <c r="L67" s="128">
        <v>8.5363172944642352E-2</v>
      </c>
      <c r="M67" s="77"/>
    </row>
    <row r="68" spans="1:13" x14ac:dyDescent="0.45">
      <c r="A68" s="93" t="s">
        <v>96</v>
      </c>
      <c r="B68" s="127">
        <v>0</v>
      </c>
      <c r="C68" s="127">
        <v>0</v>
      </c>
      <c r="D68" s="127">
        <v>0</v>
      </c>
      <c r="E68" s="98">
        <v>0</v>
      </c>
      <c r="F68" s="98">
        <v>0</v>
      </c>
      <c r="G68" s="98">
        <v>0</v>
      </c>
      <c r="H68" s="93">
        <v>0</v>
      </c>
      <c r="I68" s="93">
        <v>0</v>
      </c>
      <c r="J68" s="93">
        <v>0</v>
      </c>
      <c r="K68" s="93">
        <v>0</v>
      </c>
      <c r="L68" s="121"/>
      <c r="M68" s="77"/>
    </row>
    <row r="69" spans="1:13" x14ac:dyDescent="0.45">
      <c r="A69" s="77" t="s">
        <v>115</v>
      </c>
      <c r="B69" s="79">
        <v>67.264703469410804</v>
      </c>
      <c r="C69" s="79">
        <v>41.312284053420605</v>
      </c>
      <c r="D69" s="79">
        <v>190.52850772241788</v>
      </c>
      <c r="E69" s="79">
        <v>247.39093039520046</v>
      </c>
      <c r="F69" s="79">
        <v>316.07808480210582</v>
      </c>
      <c r="G69" s="79">
        <v>763.43315872583742</v>
      </c>
      <c r="H69" s="79">
        <v>887.34259056603366</v>
      </c>
      <c r="I69" s="79">
        <v>0</v>
      </c>
      <c r="J69" s="79">
        <v>0</v>
      </c>
      <c r="K69" s="79">
        <v>0</v>
      </c>
      <c r="L69" s="119">
        <v>2513.3502597344268</v>
      </c>
      <c r="M69" s="77"/>
    </row>
    <row r="70" spans="1:13" x14ac:dyDescent="0.45">
      <c r="A70" s="77" t="s">
        <v>116</v>
      </c>
      <c r="B70" s="85">
        <v>0.11217483210851564</v>
      </c>
      <c r="C70" s="85">
        <v>0.12007657165275849</v>
      </c>
      <c r="D70" s="85">
        <v>0.12829903981149843</v>
      </c>
      <c r="E70" s="85">
        <v>0.13620967927370603</v>
      </c>
      <c r="F70" s="85">
        <v>0.14226996842473347</v>
      </c>
      <c r="G70" s="85">
        <v>0.15346244512583149</v>
      </c>
      <c r="H70" s="85">
        <v>0.12561859620033897</v>
      </c>
      <c r="I70" s="85">
        <v>0</v>
      </c>
      <c r="J70" s="85">
        <v>0</v>
      </c>
      <c r="K70" s="85">
        <v>0</v>
      </c>
      <c r="L70" s="128">
        <v>9.1027136276647602E-2</v>
      </c>
      <c r="M70" s="77"/>
    </row>
    <row r="71" spans="1:13" ht="14.65" thickBot="1" x14ac:dyDescent="0.5">
      <c r="A71" s="86"/>
      <c r="B71" s="86"/>
      <c r="C71" s="86"/>
      <c r="D71" s="86"/>
      <c r="E71" s="86"/>
      <c r="F71" s="86"/>
      <c r="G71" s="77"/>
      <c r="H71" s="77"/>
      <c r="I71" s="77"/>
      <c r="J71" s="77"/>
      <c r="K71" s="77"/>
      <c r="L71" s="77"/>
      <c r="M71" s="77"/>
    </row>
    <row r="72" spans="1:13" ht="14.65" thickBot="1" x14ac:dyDescent="0.5">
      <c r="A72" s="86" t="s">
        <v>117</v>
      </c>
      <c r="B72" s="86"/>
      <c r="C72" s="86"/>
      <c r="D72" s="86"/>
      <c r="E72" s="86"/>
      <c r="F72" s="86"/>
      <c r="G72" s="77"/>
      <c r="H72" s="77"/>
      <c r="I72" s="77"/>
      <c r="J72" s="77"/>
      <c r="K72" s="77"/>
      <c r="L72" s="77"/>
      <c r="M72" s="77"/>
    </row>
    <row r="73" spans="1:13" x14ac:dyDescent="0.45">
      <c r="A73" s="102"/>
      <c r="B73" s="90"/>
      <c r="C73" s="91"/>
      <c r="D73" s="91"/>
      <c r="E73" s="91"/>
      <c r="F73" s="91"/>
      <c r="G73" s="77"/>
      <c r="H73" s="77"/>
      <c r="I73" s="77"/>
      <c r="J73" s="77"/>
      <c r="K73" s="77"/>
      <c r="L73" s="77"/>
      <c r="M73" s="77"/>
    </row>
    <row r="74" spans="1:13" ht="28.5" x14ac:dyDescent="0.45">
      <c r="A74" s="102"/>
      <c r="B74" s="90" t="s">
        <v>118</v>
      </c>
      <c r="C74" s="91" t="s">
        <v>119</v>
      </c>
      <c r="D74" s="91" t="s">
        <v>120</v>
      </c>
      <c r="E74" s="91" t="s">
        <v>121</v>
      </c>
      <c r="F74" s="91" t="s">
        <v>79</v>
      </c>
      <c r="G74" s="77"/>
      <c r="H74" s="77"/>
      <c r="I74" s="77"/>
      <c r="J74" s="77"/>
      <c r="K74" s="77"/>
      <c r="L74" s="77"/>
      <c r="M74" s="77"/>
    </row>
    <row r="75" spans="1:13" x14ac:dyDescent="0.45">
      <c r="A75" s="77" t="s">
        <v>92</v>
      </c>
      <c r="B75" s="79">
        <v>16252.321366019365</v>
      </c>
      <c r="C75" s="79">
        <v>55345.895898291164</v>
      </c>
      <c r="D75" s="79">
        <v>85656.291636226859</v>
      </c>
      <c r="E75" s="79">
        <v>78518.334519783864</v>
      </c>
      <c r="F75" s="119">
        <v>235772.84342032124</v>
      </c>
      <c r="G75" s="77"/>
      <c r="H75" s="77"/>
      <c r="I75" s="77"/>
      <c r="J75" s="77"/>
      <c r="K75" s="77"/>
      <c r="L75" s="77"/>
      <c r="M75" s="77"/>
    </row>
    <row r="76" spans="1:13" x14ac:dyDescent="0.45">
      <c r="A76" s="77" t="s">
        <v>93</v>
      </c>
      <c r="B76" s="84">
        <v>6.8932117585073005E-2</v>
      </c>
      <c r="C76" s="84">
        <v>0.23474245420035278</v>
      </c>
      <c r="D76" s="84">
        <v>0.36330007473977632</v>
      </c>
      <c r="E76" s="84">
        <v>0.33302535347462792</v>
      </c>
      <c r="F76" s="120">
        <v>1</v>
      </c>
      <c r="G76" s="77"/>
      <c r="H76" s="77"/>
      <c r="I76" s="77"/>
      <c r="J76" s="77"/>
      <c r="K76" s="77"/>
      <c r="L76" s="77"/>
      <c r="M76" s="77"/>
    </row>
    <row r="77" spans="1:13" x14ac:dyDescent="0.45">
      <c r="A77" s="77" t="s">
        <v>94</v>
      </c>
      <c r="B77" s="79">
        <v>6718.7757099159935</v>
      </c>
      <c r="C77" s="79">
        <v>44806.91167227093</v>
      </c>
      <c r="D77" s="79">
        <v>66267.249238743534</v>
      </c>
      <c r="E77" s="79">
        <v>61972.762475106727</v>
      </c>
      <c r="F77" s="119">
        <v>179765.69909603719</v>
      </c>
      <c r="G77" s="77"/>
      <c r="H77" s="77"/>
      <c r="I77" s="77"/>
      <c r="J77" s="77"/>
      <c r="K77" s="77"/>
      <c r="L77" s="77"/>
      <c r="M77" s="77"/>
    </row>
    <row r="78" spans="1:13" x14ac:dyDescent="0.45">
      <c r="A78" s="77" t="s">
        <v>95</v>
      </c>
      <c r="B78" s="85">
        <v>0.4134040644780585</v>
      </c>
      <c r="C78" s="85">
        <v>0.80957966159970263</v>
      </c>
      <c r="D78" s="85">
        <v>0.77364135164960812</v>
      </c>
      <c r="E78" s="85">
        <v>0.78927759808114506</v>
      </c>
      <c r="F78" s="128">
        <v>0.76245294618414572</v>
      </c>
      <c r="G78" s="84"/>
      <c r="H78" s="84"/>
      <c r="I78" s="84"/>
      <c r="J78" s="85"/>
      <c r="K78" s="85"/>
      <c r="L78" s="77"/>
      <c r="M78" s="77"/>
    </row>
    <row r="79" spans="1:13" x14ac:dyDescent="0.45">
      <c r="A79" s="77" t="s">
        <v>97</v>
      </c>
      <c r="B79" s="79">
        <v>9458.1768029347695</v>
      </c>
      <c r="C79" s="79">
        <v>10508.151513360595</v>
      </c>
      <c r="D79" s="79">
        <v>19368.487255710221</v>
      </c>
      <c r="E79" s="79">
        <v>16525.016902903986</v>
      </c>
      <c r="F79" s="129">
        <v>55859.832474909577</v>
      </c>
      <c r="G79" s="84"/>
      <c r="H79" s="84"/>
      <c r="I79" s="84"/>
      <c r="J79" s="85"/>
      <c r="K79" s="85"/>
      <c r="L79" s="77"/>
      <c r="M79" s="77"/>
    </row>
    <row r="80" spans="1:13" x14ac:dyDescent="0.45">
      <c r="A80" s="93" t="s">
        <v>96</v>
      </c>
      <c r="B80" s="93">
        <v>0</v>
      </c>
      <c r="C80" s="93">
        <v>0</v>
      </c>
      <c r="D80" s="93">
        <v>0</v>
      </c>
      <c r="E80" s="93">
        <v>0</v>
      </c>
      <c r="F80" s="121"/>
      <c r="G80" s="77"/>
      <c r="H80" s="77"/>
      <c r="I80" s="77"/>
      <c r="J80" s="77"/>
      <c r="K80" s="77"/>
      <c r="L80" s="77"/>
      <c r="M80" s="77"/>
    </row>
    <row r="81" spans="1:13" x14ac:dyDescent="0.45">
      <c r="A81" s="77" t="s">
        <v>101</v>
      </c>
      <c r="B81" s="79">
        <v>3010.9391052448746</v>
      </c>
      <c r="C81" s="79">
        <v>34767.829700583112</v>
      </c>
      <c r="D81" s="79">
        <v>54913.320484548261</v>
      </c>
      <c r="E81" s="79">
        <v>55871.68166126508</v>
      </c>
      <c r="F81" s="119">
        <v>148563.77095164135</v>
      </c>
      <c r="G81" s="77"/>
      <c r="H81" s="77"/>
      <c r="I81" s="77"/>
      <c r="J81" s="77"/>
      <c r="K81" s="77"/>
      <c r="L81" s="77"/>
      <c r="M81" s="77"/>
    </row>
    <row r="82" spans="1:13" x14ac:dyDescent="0.45">
      <c r="A82" s="96" t="s">
        <v>102</v>
      </c>
      <c r="B82" s="97">
        <v>116.9070271307848</v>
      </c>
      <c r="C82" s="97">
        <v>223.84244891362636</v>
      </c>
      <c r="D82" s="97">
        <v>346.52494383381867</v>
      </c>
      <c r="E82" s="97">
        <v>695.52704394059765</v>
      </c>
      <c r="F82" s="122">
        <v>444.41263534724095</v>
      </c>
      <c r="G82" s="77"/>
      <c r="H82" s="77"/>
      <c r="I82" s="77"/>
      <c r="J82" s="77"/>
      <c r="K82" s="77"/>
      <c r="L82" s="77"/>
      <c r="M82" s="77"/>
    </row>
    <row r="83" spans="1:13" x14ac:dyDescent="0.45">
      <c r="A83" s="96" t="s">
        <v>103</v>
      </c>
      <c r="B83" s="97">
        <v>86.904762783201349</v>
      </c>
      <c r="C83" s="97">
        <v>87.837335845198851</v>
      </c>
      <c r="D83" s="97">
        <v>97.849083068069817</v>
      </c>
      <c r="E83" s="97">
        <v>94.055737208044263</v>
      </c>
      <c r="F83" s="122">
        <v>93.857665692890606</v>
      </c>
      <c r="G83" s="77"/>
      <c r="H83" s="77"/>
      <c r="I83" s="77"/>
      <c r="J83" s="77"/>
      <c r="K83" s="77"/>
      <c r="L83" s="88"/>
      <c r="M83" s="88"/>
    </row>
    <row r="84" spans="1:13" x14ac:dyDescent="0.45">
      <c r="A84" s="96" t="s">
        <v>104</v>
      </c>
      <c r="B84" s="97">
        <v>42.112496382878042</v>
      </c>
      <c r="C84" s="97">
        <v>32.469866120576292</v>
      </c>
      <c r="D84" s="97">
        <v>51.967232394699437</v>
      </c>
      <c r="E84" s="97">
        <v>71.765136357998301</v>
      </c>
      <c r="F84" s="122">
        <v>54.650181709906377</v>
      </c>
      <c r="G84" s="77"/>
      <c r="H84" s="77"/>
      <c r="I84" s="77"/>
      <c r="J84" s="77"/>
      <c r="K84" s="77"/>
      <c r="L84" s="88"/>
      <c r="M84" s="88"/>
    </row>
    <row r="85" spans="1:13" x14ac:dyDescent="0.45">
      <c r="A85" s="123" t="s">
        <v>105</v>
      </c>
      <c r="B85" s="124">
        <v>-90.161986518746815</v>
      </c>
      <c r="C85" s="124">
        <v>-90.874661830364246</v>
      </c>
      <c r="D85" s="124">
        <v>-101.63140848601358</v>
      </c>
      <c r="E85" s="124">
        <v>-98.242120399869279</v>
      </c>
      <c r="F85" s="130">
        <v>-97.606956978426837</v>
      </c>
      <c r="G85" s="88"/>
      <c r="H85" s="88"/>
      <c r="I85" s="88"/>
      <c r="J85" s="88"/>
      <c r="K85" s="88"/>
      <c r="L85" s="88"/>
      <c r="M85" s="88"/>
    </row>
    <row r="86" spans="1:13" x14ac:dyDescent="0.45">
      <c r="A86" s="123" t="s">
        <v>106</v>
      </c>
      <c r="B86" s="116">
        <v>-0.68162796437315931</v>
      </c>
      <c r="C86" s="116">
        <v>-0.73675470926857045</v>
      </c>
      <c r="D86" s="116">
        <v>-0.66166867039495525</v>
      </c>
      <c r="E86" s="116">
        <v>-0.57787015844735623</v>
      </c>
      <c r="F86" s="126">
        <v>-0.64106653927226365</v>
      </c>
      <c r="G86" s="88"/>
      <c r="H86" s="88"/>
      <c r="I86" s="88"/>
      <c r="J86" s="88"/>
      <c r="K86" s="88"/>
      <c r="L86" s="77"/>
      <c r="M86" s="77"/>
    </row>
    <row r="87" spans="1:13" x14ac:dyDescent="0.45">
      <c r="A87" s="123"/>
      <c r="B87" s="116"/>
      <c r="C87" s="116"/>
      <c r="D87" s="116"/>
      <c r="E87" s="116"/>
      <c r="F87" s="126"/>
      <c r="G87" s="88"/>
      <c r="H87" s="88"/>
      <c r="I87" s="88"/>
      <c r="J87" s="88"/>
      <c r="K87" s="88"/>
      <c r="L87" s="77"/>
      <c r="M87" s="77"/>
    </row>
    <row r="88" spans="1:13" x14ac:dyDescent="0.45">
      <c r="A88" s="77" t="s">
        <v>107</v>
      </c>
      <c r="B88" s="79">
        <v>3707.8366046711194</v>
      </c>
      <c r="C88" s="79">
        <v>10039.081971687867</v>
      </c>
      <c r="D88" s="79">
        <v>11353.928754195284</v>
      </c>
      <c r="E88" s="79">
        <v>6101.0808138416751</v>
      </c>
      <c r="F88" s="119">
        <v>31201.928144395948</v>
      </c>
      <c r="G88" s="77"/>
      <c r="H88" s="77"/>
      <c r="I88" s="77"/>
      <c r="J88" s="77"/>
      <c r="K88" s="77"/>
      <c r="L88" s="77"/>
      <c r="M88" s="77"/>
    </row>
    <row r="89" spans="1:13" x14ac:dyDescent="0.45">
      <c r="A89" s="96" t="s">
        <v>108</v>
      </c>
      <c r="B89" s="97">
        <v>109.13195303015954</v>
      </c>
      <c r="C89" s="97">
        <v>130.5093213139649</v>
      </c>
      <c r="D89" s="97">
        <v>140.45406859440908</v>
      </c>
      <c r="E89" s="97">
        <v>136.82405965283309</v>
      </c>
      <c r="F89" s="122">
        <v>132.8224761951665</v>
      </c>
      <c r="G89" s="77"/>
      <c r="H89" s="77"/>
      <c r="I89" s="77"/>
      <c r="J89" s="77"/>
      <c r="K89" s="77"/>
      <c r="L89" s="88"/>
      <c r="M89" s="88"/>
    </row>
    <row r="90" spans="1:13" x14ac:dyDescent="0.45">
      <c r="A90" s="96" t="s">
        <v>109</v>
      </c>
      <c r="B90" s="97">
        <v>157.30306803490973</v>
      </c>
      <c r="C90" s="97">
        <v>196.04915002423618</v>
      </c>
      <c r="D90" s="97">
        <v>330.38771324575254</v>
      </c>
      <c r="E90" s="97">
        <v>687.54808489560071</v>
      </c>
      <c r="F90" s="122">
        <v>336.43409790203162</v>
      </c>
      <c r="G90" s="77"/>
      <c r="H90" s="77"/>
      <c r="I90" s="77"/>
      <c r="J90" s="77"/>
      <c r="K90" s="77"/>
      <c r="L90" s="88"/>
      <c r="M90" s="88"/>
    </row>
    <row r="91" spans="1:13" x14ac:dyDescent="0.45">
      <c r="A91" s="123" t="s">
        <v>110</v>
      </c>
      <c r="B91" s="124">
        <v>-115.85848310995722</v>
      </c>
      <c r="C91" s="124">
        <v>-138.75375318890499</v>
      </c>
      <c r="D91" s="124">
        <v>-152.34113732776399</v>
      </c>
      <c r="E91" s="124">
        <v>-157.63650392193017</v>
      </c>
      <c r="F91" s="130">
        <v>-144.66952411022547</v>
      </c>
      <c r="G91" s="124"/>
      <c r="H91" s="124"/>
      <c r="I91" s="124"/>
      <c r="J91" s="124"/>
      <c r="K91" s="124"/>
      <c r="L91" s="77"/>
      <c r="M91" s="77"/>
    </row>
    <row r="92" spans="1:13" x14ac:dyDescent="0.45">
      <c r="A92" s="123" t="s">
        <v>111</v>
      </c>
      <c r="B92" s="116">
        <v>-0.42413905845963495</v>
      </c>
      <c r="C92" s="116">
        <v>-0.41443413977976196</v>
      </c>
      <c r="D92" s="116">
        <v>-0.3155832454322377</v>
      </c>
      <c r="E92" s="116">
        <v>-0.1865113325628357</v>
      </c>
      <c r="F92" s="126">
        <v>-0.30070346073291387</v>
      </c>
      <c r="G92" s="116"/>
      <c r="H92" s="116"/>
      <c r="I92" s="116"/>
      <c r="J92" s="116"/>
      <c r="K92" s="116"/>
      <c r="L92" s="77"/>
      <c r="M92" s="77"/>
    </row>
    <row r="93" spans="1:13" x14ac:dyDescent="0.45">
      <c r="A93" s="77"/>
      <c r="B93" s="83"/>
      <c r="C93" s="83"/>
      <c r="D93" s="83"/>
      <c r="E93" s="110"/>
      <c r="F93" s="77"/>
      <c r="G93" s="77"/>
      <c r="H93" s="77"/>
      <c r="I93" s="77"/>
      <c r="J93" s="77"/>
      <c r="K93" s="77"/>
      <c r="L93" s="77"/>
      <c r="M93" s="77"/>
    </row>
    <row r="94" spans="1:13" ht="28.5" x14ac:dyDescent="0.45">
      <c r="A94" s="89" t="s">
        <v>112</v>
      </c>
      <c r="B94" s="90" t="s">
        <v>118</v>
      </c>
      <c r="C94" s="91" t="s">
        <v>119</v>
      </c>
      <c r="D94" s="91" t="s">
        <v>120</v>
      </c>
      <c r="E94" s="91" t="s">
        <v>121</v>
      </c>
      <c r="F94" s="91" t="s">
        <v>79</v>
      </c>
      <c r="G94" s="77"/>
      <c r="H94" s="77"/>
      <c r="I94" s="77"/>
      <c r="J94" s="77"/>
      <c r="K94" s="77"/>
      <c r="L94" s="77"/>
      <c r="M94" s="77"/>
    </row>
    <row r="95" spans="1:13" x14ac:dyDescent="0.45">
      <c r="A95" s="77" t="s">
        <v>113</v>
      </c>
      <c r="B95" s="79">
        <v>573.36405563847791</v>
      </c>
      <c r="C95" s="79">
        <v>3674.0972050723831</v>
      </c>
      <c r="D95" s="79">
        <v>9620.2903476235206</v>
      </c>
      <c r="E95" s="79">
        <v>9924.3449356711844</v>
      </c>
      <c r="F95" s="119">
        <v>23792.096544005566</v>
      </c>
      <c r="G95" s="77"/>
      <c r="H95" s="77"/>
      <c r="I95" s="77"/>
      <c r="J95" s="77"/>
      <c r="K95" s="77"/>
      <c r="L95" s="77"/>
      <c r="M95" s="77"/>
    </row>
    <row r="96" spans="1:13" x14ac:dyDescent="0.45">
      <c r="A96" s="77" t="s">
        <v>114</v>
      </c>
      <c r="B96" s="85">
        <v>2.6872405896896715E-2</v>
      </c>
      <c r="C96" s="85">
        <v>3.505333831769137E-2</v>
      </c>
      <c r="D96" s="85">
        <v>8.8315908110874766E-2</v>
      </c>
      <c r="E96" s="85">
        <v>0.22744145205589145</v>
      </c>
      <c r="F96" s="128">
        <v>8.536317294464256E-2</v>
      </c>
      <c r="G96" s="77"/>
      <c r="H96" s="77"/>
      <c r="I96" s="77"/>
      <c r="J96" s="77"/>
      <c r="K96" s="77"/>
      <c r="L96" s="77"/>
      <c r="M96" s="77"/>
    </row>
    <row r="97" spans="1:13" x14ac:dyDescent="0.45">
      <c r="A97" s="93" t="s">
        <v>96</v>
      </c>
      <c r="B97" s="93">
        <v>0</v>
      </c>
      <c r="C97" s="93">
        <v>0</v>
      </c>
      <c r="D97" s="93">
        <v>0</v>
      </c>
      <c r="E97" s="93">
        <v>0</v>
      </c>
      <c r="F97" s="121"/>
      <c r="G97" s="77"/>
      <c r="H97" s="77"/>
      <c r="I97" s="77"/>
      <c r="J97" s="77"/>
      <c r="K97" s="77"/>
      <c r="L97" s="77"/>
      <c r="M97" s="77"/>
    </row>
    <row r="98" spans="1:13" x14ac:dyDescent="0.45">
      <c r="A98" s="77" t="s">
        <v>115</v>
      </c>
      <c r="B98" s="79">
        <v>444.38610606221079</v>
      </c>
      <c r="C98" s="79">
        <v>1034.8618428658112</v>
      </c>
      <c r="D98" s="79">
        <v>799.59467092336399</v>
      </c>
      <c r="E98" s="79">
        <v>234.50763988303891</v>
      </c>
      <c r="F98" s="109">
        <v>2513.350259734425</v>
      </c>
      <c r="G98" s="79"/>
      <c r="H98" s="81"/>
      <c r="I98" s="77"/>
      <c r="J98" s="77"/>
      <c r="K98" s="77"/>
      <c r="L98" s="77"/>
      <c r="M98" s="77"/>
    </row>
    <row r="99" spans="1:13" x14ac:dyDescent="0.45">
      <c r="A99" s="77" t="s">
        <v>116</v>
      </c>
      <c r="B99" s="85">
        <v>0.11434533342561952</v>
      </c>
      <c r="C99" s="85">
        <v>0.1320502845920867</v>
      </c>
      <c r="D99" s="85">
        <v>8.2359653082841794E-2</v>
      </c>
      <c r="E99" s="85">
        <v>3.7951136969118678E-2</v>
      </c>
      <c r="F99" s="128">
        <v>9.1027136276647533E-2</v>
      </c>
      <c r="G99" s="79"/>
      <c r="H99" s="81"/>
      <c r="I99" s="77"/>
      <c r="J99" s="77"/>
      <c r="K99" s="77"/>
      <c r="L99" s="77"/>
      <c r="M99" s="77"/>
    </row>
    <row r="100" spans="1:13" x14ac:dyDescent="0.45">
      <c r="A100" s="77"/>
      <c r="B100" s="77"/>
      <c r="C100" s="77"/>
      <c r="D100" s="79"/>
      <c r="E100" s="79"/>
      <c r="F100" s="79"/>
      <c r="G100" s="79"/>
      <c r="H100" s="79"/>
      <c r="I100" s="79"/>
      <c r="J100" s="81"/>
      <c r="K100" s="81"/>
      <c r="L100" s="77"/>
      <c r="M100" s="77"/>
    </row>
    <row r="101" spans="1:13" ht="14.65" thickBot="1" x14ac:dyDescent="0.5">
      <c r="A101" s="86" t="s">
        <v>122</v>
      </c>
      <c r="B101" s="86"/>
      <c r="C101" s="86"/>
      <c r="D101" s="86"/>
      <c r="E101" s="86"/>
      <c r="F101" s="86"/>
      <c r="G101" s="77"/>
      <c r="H101" s="77"/>
      <c r="I101" s="77"/>
      <c r="J101" s="77"/>
      <c r="K101" s="77"/>
      <c r="L101" s="77"/>
      <c r="M101" s="77"/>
    </row>
    <row r="102" spans="1:13" x14ac:dyDescent="0.45">
      <c r="A102" s="80"/>
      <c r="B102" s="80"/>
      <c r="C102" s="80"/>
      <c r="D102" s="80"/>
      <c r="E102" s="80"/>
      <c r="F102" s="80"/>
      <c r="G102" s="77"/>
      <c r="H102" s="77"/>
      <c r="I102" s="77"/>
      <c r="J102" s="77"/>
      <c r="K102" s="77"/>
      <c r="L102" s="77"/>
      <c r="M102" s="77"/>
    </row>
    <row r="103" spans="1:13" ht="28.5" x14ac:dyDescent="0.45">
      <c r="A103" s="89" t="s">
        <v>123</v>
      </c>
      <c r="B103" s="90" t="s">
        <v>118</v>
      </c>
      <c r="C103" s="91" t="s">
        <v>119</v>
      </c>
      <c r="D103" s="91" t="s">
        <v>120</v>
      </c>
      <c r="E103" s="91" t="s">
        <v>121</v>
      </c>
      <c r="F103" s="91" t="s">
        <v>79</v>
      </c>
      <c r="G103" s="77"/>
      <c r="H103" s="77"/>
      <c r="I103" s="77"/>
      <c r="J103" s="77"/>
      <c r="K103" s="77"/>
      <c r="L103" s="77"/>
      <c r="M103" s="77"/>
    </row>
    <row r="104" spans="1:13" x14ac:dyDescent="0.45">
      <c r="A104" s="96" t="s">
        <v>82</v>
      </c>
      <c r="B104" s="103">
        <v>306.79258322882629</v>
      </c>
      <c r="C104" s="103">
        <v>4220.2042754528402</v>
      </c>
      <c r="D104" s="103">
        <v>6216.7184891242759</v>
      </c>
      <c r="E104" s="103">
        <v>5816.4543778483012</v>
      </c>
      <c r="F104" s="104">
        <v>16560.169725654243</v>
      </c>
      <c r="G104" s="77"/>
      <c r="H104" s="77"/>
      <c r="I104" s="77"/>
      <c r="J104" s="77"/>
      <c r="K104" s="77"/>
      <c r="L104" s="77"/>
      <c r="M104" s="77"/>
    </row>
    <row r="105" spans="1:13" x14ac:dyDescent="0.45">
      <c r="A105" s="96" t="s">
        <v>83</v>
      </c>
      <c r="B105" s="103">
        <v>18.374114651367002</v>
      </c>
      <c r="C105" s="103">
        <v>4151.1972465079461</v>
      </c>
      <c r="D105" s="103">
        <v>5999.8326832149605</v>
      </c>
      <c r="E105" s="103">
        <v>5047.1685509856516</v>
      </c>
      <c r="F105" s="104">
        <v>15216.572595359925</v>
      </c>
      <c r="G105" s="77"/>
      <c r="H105" s="77"/>
      <c r="I105" s="77"/>
      <c r="J105" s="77"/>
      <c r="K105" s="77"/>
      <c r="L105" s="77"/>
      <c r="M105" s="77"/>
    </row>
    <row r="106" spans="1:13" x14ac:dyDescent="0.45">
      <c r="A106" s="96" t="s">
        <v>84</v>
      </c>
      <c r="B106" s="103">
        <v>79.679485935232691</v>
      </c>
      <c r="C106" s="103">
        <v>13596.964184599332</v>
      </c>
      <c r="D106" s="103">
        <v>17224.875829889519</v>
      </c>
      <c r="E106" s="103">
        <v>14525.26235787137</v>
      </c>
      <c r="F106" s="104">
        <v>45426.78185829545</v>
      </c>
      <c r="G106" s="77"/>
      <c r="H106" s="77"/>
      <c r="I106" s="77"/>
      <c r="J106" s="77"/>
      <c r="K106" s="77"/>
      <c r="L106" s="77"/>
      <c r="M106" s="77"/>
    </row>
    <row r="107" spans="1:13" x14ac:dyDescent="0.45">
      <c r="A107" s="96" t="s">
        <v>85</v>
      </c>
      <c r="B107" s="103">
        <v>176.35110023831592</v>
      </c>
      <c r="C107" s="103">
        <v>8575.7115069305437</v>
      </c>
      <c r="D107" s="103">
        <v>11894.070663623503</v>
      </c>
      <c r="E107" s="103">
        <v>11525.699382716084</v>
      </c>
      <c r="F107" s="104">
        <v>32171.832653508449</v>
      </c>
      <c r="G107" s="77"/>
      <c r="H107" s="77"/>
      <c r="I107" s="77"/>
      <c r="J107" s="77"/>
      <c r="K107" s="77"/>
      <c r="L107" s="77"/>
      <c r="M107" s="77"/>
    </row>
    <row r="108" spans="1:13" x14ac:dyDescent="0.45">
      <c r="A108" s="96" t="s">
        <v>86</v>
      </c>
      <c r="B108" s="103">
        <v>131.15687296924898</v>
      </c>
      <c r="C108" s="103">
        <v>5449.3250553718681</v>
      </c>
      <c r="D108" s="103">
        <v>8852.4036329326427</v>
      </c>
      <c r="E108" s="103">
        <v>9154.9301467877285</v>
      </c>
      <c r="F108" s="104">
        <v>23587.815708061491</v>
      </c>
      <c r="G108" s="77"/>
      <c r="H108" s="77"/>
      <c r="I108" s="77"/>
      <c r="J108" s="77"/>
      <c r="K108" s="77"/>
      <c r="L108" s="77"/>
      <c r="M108" s="77"/>
    </row>
    <row r="109" spans="1:13" x14ac:dyDescent="0.45">
      <c r="A109" s="96" t="s">
        <v>87</v>
      </c>
      <c r="B109" s="103">
        <v>4154.8124917248488</v>
      </c>
      <c r="C109" s="103">
        <v>6051.5597011909085</v>
      </c>
      <c r="D109" s="103">
        <v>10731.989905527875</v>
      </c>
      <c r="E109" s="103">
        <v>12073.797742468949</v>
      </c>
      <c r="F109" s="104">
        <v>33012.159840912587</v>
      </c>
      <c r="G109" s="77"/>
      <c r="H109" s="77"/>
      <c r="I109" s="77"/>
      <c r="J109" s="77"/>
      <c r="K109" s="77"/>
      <c r="L109" s="77"/>
      <c r="M109" s="77"/>
    </row>
    <row r="110" spans="1:13" x14ac:dyDescent="0.45">
      <c r="A110" s="96" t="s">
        <v>88</v>
      </c>
      <c r="B110" s="103">
        <v>1957.1004726601598</v>
      </c>
      <c r="C110" s="103">
        <v>2765.2697245135932</v>
      </c>
      <c r="D110" s="103">
        <v>5347.3580344305956</v>
      </c>
      <c r="E110" s="103">
        <v>3829.4499164282524</v>
      </c>
      <c r="F110" s="104">
        <v>13899.178148032603</v>
      </c>
      <c r="G110" s="77"/>
      <c r="H110" s="77"/>
      <c r="I110" s="77"/>
      <c r="J110" s="77"/>
      <c r="K110" s="77"/>
      <c r="L110" s="77"/>
      <c r="M110" s="77"/>
    </row>
    <row r="111" spans="1:13" x14ac:dyDescent="0.45">
      <c r="A111" s="96" t="s">
        <v>89</v>
      </c>
      <c r="B111" s="103">
        <v>715.49598689918082</v>
      </c>
      <c r="C111" s="103">
        <v>928.94684448249052</v>
      </c>
      <c r="D111" s="103">
        <v>1682.5590559500943</v>
      </c>
      <c r="E111" s="103">
        <v>1362.3827695751297</v>
      </c>
      <c r="F111" s="104">
        <v>4689.3846569068955</v>
      </c>
      <c r="G111" s="77"/>
      <c r="H111" s="77"/>
      <c r="I111" s="77"/>
      <c r="J111" s="77"/>
      <c r="K111" s="77"/>
      <c r="L111" s="77"/>
      <c r="M111" s="77"/>
    </row>
    <row r="112" spans="1:13" x14ac:dyDescent="0.45">
      <c r="A112" s="96" t="s">
        <v>124</v>
      </c>
      <c r="B112" s="103">
        <v>1234.9656760177459</v>
      </c>
      <c r="C112" s="103">
        <v>1477.8204782681441</v>
      </c>
      <c r="D112" s="103">
        <v>3040.5856855745187</v>
      </c>
      <c r="E112" s="103">
        <v>2325.0896986753633</v>
      </c>
      <c r="F112" s="104">
        <v>8078.461538535772</v>
      </c>
      <c r="G112" s="77"/>
      <c r="H112" s="77"/>
      <c r="I112" s="77"/>
      <c r="J112" s="77"/>
      <c r="K112" s="77"/>
      <c r="L112" s="77"/>
      <c r="M112" s="77"/>
    </row>
    <row r="113" spans="1:13" ht="14.65" thickBot="1" x14ac:dyDescent="0.5">
      <c r="A113" s="105" t="s">
        <v>125</v>
      </c>
      <c r="B113" s="106">
        <v>7477.5925816944255</v>
      </c>
      <c r="C113" s="106">
        <v>8128.8968809736771</v>
      </c>
      <c r="D113" s="106">
        <v>14665.897655958766</v>
      </c>
      <c r="E113" s="106">
        <v>12858.099576426654</v>
      </c>
      <c r="F113" s="104">
        <v>43130.486695053522</v>
      </c>
      <c r="G113" s="77"/>
      <c r="H113" s="77"/>
      <c r="I113" s="77"/>
      <c r="J113" s="77"/>
      <c r="K113" s="77"/>
      <c r="L113" s="77"/>
      <c r="M113" s="77"/>
    </row>
    <row r="114" spans="1:13" ht="14.65" thickTop="1" x14ac:dyDescent="0.45">
      <c r="A114" s="107" t="s">
        <v>79</v>
      </c>
      <c r="B114" s="108">
        <v>16252.321366019351</v>
      </c>
      <c r="C114" s="108">
        <v>55345.895898291339</v>
      </c>
      <c r="D114" s="108">
        <v>85656.291636226742</v>
      </c>
      <c r="E114" s="108">
        <v>78518.334519783486</v>
      </c>
      <c r="F114" s="108">
        <v>235772.84342032095</v>
      </c>
      <c r="G114" s="77"/>
      <c r="H114" s="77"/>
      <c r="I114" s="77"/>
      <c r="J114" s="77"/>
      <c r="K114" s="77"/>
      <c r="L114" s="77"/>
      <c r="M114" s="77"/>
    </row>
    <row r="115" spans="1:13" x14ac:dyDescent="0.4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3" ht="14.65" thickBot="1" x14ac:dyDescent="0.5">
      <c r="A116" s="86" t="s">
        <v>126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77"/>
      <c r="L116" s="77"/>
      <c r="M116" s="77"/>
    </row>
    <row r="117" spans="1:13" x14ac:dyDescent="0.4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</row>
    <row r="118" spans="1:13" ht="85.5" x14ac:dyDescent="0.45">
      <c r="A118" s="90" t="s">
        <v>127</v>
      </c>
      <c r="B118" s="90" t="s">
        <v>128</v>
      </c>
      <c r="C118" s="91" t="s">
        <v>129</v>
      </c>
      <c r="D118" s="91" t="s">
        <v>130</v>
      </c>
      <c r="E118" s="91" t="s">
        <v>131</v>
      </c>
      <c r="F118" s="91" t="s">
        <v>132</v>
      </c>
      <c r="G118" s="90" t="s">
        <v>133</v>
      </c>
      <c r="H118" s="91" t="s">
        <v>134</v>
      </c>
      <c r="I118" s="91" t="s">
        <v>135</v>
      </c>
      <c r="J118" s="91" t="s">
        <v>136</v>
      </c>
      <c r="K118" s="77"/>
      <c r="L118" s="77"/>
      <c r="M118" s="77"/>
    </row>
    <row r="119" spans="1:13" x14ac:dyDescent="0.45">
      <c r="A119" s="77" t="s">
        <v>137</v>
      </c>
      <c r="B119" s="79">
        <v>0</v>
      </c>
      <c r="C119" s="79">
        <v>0</v>
      </c>
      <c r="D119" s="85">
        <v>0</v>
      </c>
      <c r="E119" s="79">
        <v>0</v>
      </c>
      <c r="F119" s="79">
        <v>0</v>
      </c>
      <c r="G119" s="85">
        <v>0</v>
      </c>
      <c r="H119" s="79">
        <v>0</v>
      </c>
      <c r="I119" s="79">
        <v>0</v>
      </c>
      <c r="J119" s="85">
        <v>0</v>
      </c>
      <c r="K119" s="77"/>
      <c r="L119" s="77"/>
      <c r="M119" s="77"/>
    </row>
    <row r="120" spans="1:13" x14ac:dyDescent="0.45">
      <c r="A120" s="77" t="s">
        <v>138</v>
      </c>
      <c r="B120" s="79">
        <v>60515.30360913981</v>
      </c>
      <c r="C120" s="79">
        <v>6333.9793630807781</v>
      </c>
      <c r="D120" s="85">
        <v>0.10466739791955927</v>
      </c>
      <c r="E120" s="79">
        <v>32544.978365279381</v>
      </c>
      <c r="F120" s="79">
        <v>1303.7730321912177</v>
      </c>
      <c r="G120" s="85">
        <v>4.0060651371707418E-2</v>
      </c>
      <c r="H120" s="79">
        <v>8554.0524402102747</v>
      </c>
      <c r="I120" s="79">
        <v>852.85732987144797</v>
      </c>
      <c r="J120" s="85">
        <v>9.970213952189462E-2</v>
      </c>
      <c r="K120" s="77"/>
      <c r="L120" s="77"/>
      <c r="M120" s="77"/>
    </row>
    <row r="121" spans="1:13" ht="14.65" thickBot="1" x14ac:dyDescent="0.5">
      <c r="A121" s="77" t="s">
        <v>139</v>
      </c>
      <c r="B121" s="79">
        <v>113100.68441905166</v>
      </c>
      <c r="C121" s="79">
        <v>13020.170401699272</v>
      </c>
      <c r="D121" s="85">
        <v>0.11512017339751873</v>
      </c>
      <c r="E121" s="79">
        <v>72555.202690775099</v>
      </c>
      <c r="F121" s="79">
        <v>3134.1737470348621</v>
      </c>
      <c r="G121" s="85">
        <v>4.3197091742579491E-2</v>
      </c>
      <c r="H121" s="79">
        <v>19056.947559791453</v>
      </c>
      <c r="I121" s="79">
        <v>1660.4929298629854</v>
      </c>
      <c r="J121" s="85">
        <v>8.7133205601430369E-2</v>
      </c>
      <c r="K121" s="77"/>
      <c r="L121" s="77"/>
      <c r="M121" s="77"/>
    </row>
    <row r="122" spans="1:13" ht="14.65" thickTop="1" x14ac:dyDescent="0.45">
      <c r="A122" s="107" t="s">
        <v>79</v>
      </c>
      <c r="B122" s="108">
        <v>173615.98802819147</v>
      </c>
      <c r="C122" s="108">
        <v>19354.14976478005</v>
      </c>
      <c r="D122" s="131">
        <v>0.11147677114643011</v>
      </c>
      <c r="E122" s="108">
        <v>105100.18105605448</v>
      </c>
      <c r="F122" s="108">
        <v>4437.9467792260803</v>
      </c>
      <c r="G122" s="131">
        <v>4.2225871874180032E-2</v>
      </c>
      <c r="H122" s="108">
        <v>27611.000000001728</v>
      </c>
      <c r="I122" s="108">
        <v>2513.3502597344332</v>
      </c>
      <c r="J122" s="131">
        <v>9.1027136276638873E-2</v>
      </c>
      <c r="K122" s="77"/>
      <c r="L122" s="77"/>
      <c r="M122" s="77"/>
    </row>
    <row r="123" spans="1:13" x14ac:dyDescent="0.45">
      <c r="A123" s="77"/>
      <c r="B123" s="77"/>
      <c r="C123" s="77"/>
      <c r="D123" s="77"/>
      <c r="E123" s="77"/>
      <c r="F123" s="77"/>
      <c r="G123" s="77"/>
      <c r="H123" s="77"/>
      <c r="I123" s="79"/>
      <c r="J123" s="79"/>
      <c r="K123" s="77"/>
      <c r="L123" s="77"/>
      <c r="M123" s="77"/>
    </row>
    <row r="124" spans="1:13" ht="85.5" x14ac:dyDescent="0.45">
      <c r="A124" s="90" t="s">
        <v>140</v>
      </c>
      <c r="B124" s="90" t="s">
        <v>128</v>
      </c>
      <c r="C124" s="91" t="s">
        <v>129</v>
      </c>
      <c r="D124" s="91" t="s">
        <v>130</v>
      </c>
      <c r="E124" s="91" t="s">
        <v>131</v>
      </c>
      <c r="F124" s="91" t="s">
        <v>132</v>
      </c>
      <c r="G124" s="90" t="s">
        <v>133</v>
      </c>
      <c r="H124" s="91" t="s">
        <v>134</v>
      </c>
      <c r="I124" s="91" t="s">
        <v>135</v>
      </c>
      <c r="J124" s="91" t="s">
        <v>136</v>
      </c>
      <c r="K124" s="77"/>
      <c r="L124" s="77"/>
      <c r="M124" s="77"/>
    </row>
    <row r="125" spans="1:13" x14ac:dyDescent="0.45">
      <c r="A125" s="77" t="s">
        <v>141</v>
      </c>
      <c r="B125" s="79">
        <v>1358.2761551020135</v>
      </c>
      <c r="C125" s="79">
        <v>165.77055203349065</v>
      </c>
      <c r="D125" s="85">
        <v>0.1220448076120724</v>
      </c>
      <c r="E125" s="79">
        <v>956.94547963992341</v>
      </c>
      <c r="F125" s="79">
        <v>40.065320241889928</v>
      </c>
      <c r="G125" s="85">
        <v>4.1867923611453382E-2</v>
      </c>
      <c r="H125" s="79">
        <v>257.10545598140942</v>
      </c>
      <c r="I125" s="79">
        <v>29.149646525394967</v>
      </c>
      <c r="J125" s="85">
        <v>0.11337622694207897</v>
      </c>
      <c r="K125" s="77"/>
      <c r="L125" s="77"/>
      <c r="M125" s="77"/>
    </row>
    <row r="126" spans="1:13" x14ac:dyDescent="0.45">
      <c r="A126" s="77" t="s">
        <v>142</v>
      </c>
      <c r="B126" s="79">
        <v>6645.5131922373139</v>
      </c>
      <c r="C126" s="79">
        <v>559.36219757447645</v>
      </c>
      <c r="D126" s="85">
        <v>8.4171407292949571E-2</v>
      </c>
      <c r="E126" s="79">
        <v>2632.8684227789258</v>
      </c>
      <c r="F126" s="79">
        <v>84.066753752473488</v>
      </c>
      <c r="G126" s="85">
        <v>3.192972084178182E-2</v>
      </c>
      <c r="H126" s="79">
        <v>591.44215530153156</v>
      </c>
      <c r="I126" s="79">
        <v>45.214243362032839</v>
      </c>
      <c r="J126" s="85">
        <v>7.6447447914803304E-2</v>
      </c>
      <c r="K126" s="77"/>
      <c r="L126" s="77"/>
      <c r="M126" s="77"/>
    </row>
    <row r="127" spans="1:13" x14ac:dyDescent="0.45">
      <c r="A127" s="77" t="s">
        <v>143</v>
      </c>
      <c r="B127" s="79">
        <v>3807.2466993337357</v>
      </c>
      <c r="C127" s="79">
        <v>302.67968117714423</v>
      </c>
      <c r="D127" s="85">
        <v>7.9500937312550007E-2</v>
      </c>
      <c r="E127" s="79">
        <v>1680.6943938103102</v>
      </c>
      <c r="F127" s="79">
        <v>55.378773341031831</v>
      </c>
      <c r="G127" s="85">
        <v>3.2949936374501942E-2</v>
      </c>
      <c r="H127" s="79">
        <v>414.50176002084038</v>
      </c>
      <c r="I127" s="79">
        <v>46.832007816862763</v>
      </c>
      <c r="J127" s="85">
        <v>0.11298385757037108</v>
      </c>
      <c r="K127" s="77"/>
      <c r="L127" s="77"/>
      <c r="M127" s="77"/>
    </row>
    <row r="128" spans="1:13" x14ac:dyDescent="0.45">
      <c r="A128" s="77" t="s">
        <v>144</v>
      </c>
      <c r="B128" s="79">
        <v>557.80620157543376</v>
      </c>
      <c r="C128" s="79">
        <v>60.750581357357056</v>
      </c>
      <c r="D128" s="85">
        <v>0.10890983496737187</v>
      </c>
      <c r="E128" s="79">
        <v>181.75263406590739</v>
      </c>
      <c r="F128" s="79">
        <v>9.035700542033922</v>
      </c>
      <c r="G128" s="85">
        <v>4.9714275605807087E-2</v>
      </c>
      <c r="H128" s="79">
        <v>44.898070502560138</v>
      </c>
      <c r="I128" s="79">
        <v>5.0583324012009454</v>
      </c>
      <c r="J128" s="85">
        <v>0.1126625786939444</v>
      </c>
      <c r="K128" s="77"/>
      <c r="L128" s="77"/>
      <c r="M128" s="77"/>
    </row>
    <row r="129" spans="1:13" x14ac:dyDescent="0.45">
      <c r="A129" s="77" t="s">
        <v>145</v>
      </c>
      <c r="B129" s="79">
        <v>7665.19647118795</v>
      </c>
      <c r="C129" s="79">
        <v>838.05914225392837</v>
      </c>
      <c r="D129" s="85">
        <v>0.10933302824057245</v>
      </c>
      <c r="E129" s="79">
        <v>2942.7572091502147</v>
      </c>
      <c r="F129" s="79">
        <v>111.38568851633408</v>
      </c>
      <c r="G129" s="85">
        <v>3.7850791145797286E-2</v>
      </c>
      <c r="H129" s="79">
        <v>744.51101905177586</v>
      </c>
      <c r="I129" s="79">
        <v>65.893808592493059</v>
      </c>
      <c r="J129" s="85">
        <v>8.8506156264035865E-2</v>
      </c>
      <c r="K129" s="77"/>
      <c r="L129" s="77"/>
      <c r="M129" s="77"/>
    </row>
    <row r="130" spans="1:13" x14ac:dyDescent="0.45">
      <c r="A130" s="77" t="s">
        <v>146</v>
      </c>
      <c r="B130" s="79">
        <v>2800.7353581546972</v>
      </c>
      <c r="C130" s="79">
        <v>233.12166490068188</v>
      </c>
      <c r="D130" s="85">
        <v>8.3235877399811628E-2</v>
      </c>
      <c r="E130" s="79">
        <v>939.17187099472858</v>
      </c>
      <c r="F130" s="79">
        <v>45.141455457580086</v>
      </c>
      <c r="G130" s="85">
        <v>4.8065169807277437E-2</v>
      </c>
      <c r="H130" s="79">
        <v>240.84825795193265</v>
      </c>
      <c r="I130" s="79">
        <v>28.476930703606534</v>
      </c>
      <c r="J130" s="85">
        <v>0.11823598370925242</v>
      </c>
      <c r="K130" s="77"/>
      <c r="L130" s="77"/>
      <c r="M130" s="77"/>
    </row>
    <row r="131" spans="1:13" x14ac:dyDescent="0.45">
      <c r="A131" s="77" t="s">
        <v>147</v>
      </c>
      <c r="B131" s="79">
        <v>59.730457986050695</v>
      </c>
      <c r="C131" s="79">
        <v>6.7333969450370956</v>
      </c>
      <c r="D131" s="85">
        <v>0.11272970561534279</v>
      </c>
      <c r="E131" s="79">
        <v>49.560265869450511</v>
      </c>
      <c r="F131" s="79">
        <v>1.9315544072337059</v>
      </c>
      <c r="G131" s="85">
        <v>3.8973850792522427E-2</v>
      </c>
      <c r="H131" s="79">
        <v>12.196293449299459</v>
      </c>
      <c r="I131" s="79">
        <v>1.4410500683609107</v>
      </c>
      <c r="J131" s="85">
        <v>0.11815475532393679</v>
      </c>
      <c r="K131" s="77"/>
      <c r="L131" s="77"/>
      <c r="M131" s="77"/>
    </row>
    <row r="132" spans="1:13" x14ac:dyDescent="0.45">
      <c r="A132" s="77" t="s">
        <v>148</v>
      </c>
      <c r="B132" s="79">
        <v>151.18058491398182</v>
      </c>
      <c r="C132" s="79">
        <v>13.144969570177983</v>
      </c>
      <c r="D132" s="85">
        <v>8.6948794236092947E-2</v>
      </c>
      <c r="E132" s="79">
        <v>144.21669671378271</v>
      </c>
      <c r="F132" s="79">
        <v>5.3386204330449401</v>
      </c>
      <c r="G132" s="85">
        <v>3.7018046832955447E-2</v>
      </c>
      <c r="H132" s="79">
        <v>34.330287685137307</v>
      </c>
      <c r="I132" s="79">
        <v>4.3547134745824616</v>
      </c>
      <c r="J132" s="85">
        <v>0.1268475672130111</v>
      </c>
      <c r="K132" s="77"/>
      <c r="L132" s="77"/>
      <c r="M132" s="77"/>
    </row>
    <row r="133" spans="1:13" x14ac:dyDescent="0.45">
      <c r="A133" s="77" t="s">
        <v>149</v>
      </c>
      <c r="B133" s="79">
        <v>654.75945464121844</v>
      </c>
      <c r="C133" s="79">
        <v>87.402414495361569</v>
      </c>
      <c r="D133" s="85">
        <v>0.13348782346832172</v>
      </c>
      <c r="E133" s="79">
        <v>766.22158289543802</v>
      </c>
      <c r="F133" s="79">
        <v>39.497671239641789</v>
      </c>
      <c r="G133" s="85">
        <v>5.1548627866087944E-2</v>
      </c>
      <c r="H133" s="79">
        <v>177.86139376074885</v>
      </c>
      <c r="I133" s="79">
        <v>16.73568583750534</v>
      </c>
      <c r="J133" s="85">
        <v>9.409397668398703E-2</v>
      </c>
      <c r="K133" s="77"/>
      <c r="L133" s="77"/>
      <c r="M133" s="77"/>
    </row>
    <row r="134" spans="1:13" x14ac:dyDescent="0.45">
      <c r="A134" s="77" t="s">
        <v>150</v>
      </c>
      <c r="B134" s="79">
        <v>2827.9327339485785</v>
      </c>
      <c r="C134" s="79">
        <v>405.0435926500204</v>
      </c>
      <c r="D134" s="85">
        <v>0.14322957112366219</v>
      </c>
      <c r="E134" s="79">
        <v>1696.2918592508047</v>
      </c>
      <c r="F134" s="79">
        <v>59.799877639273184</v>
      </c>
      <c r="G134" s="85">
        <v>3.5253295188060849E-2</v>
      </c>
      <c r="H134" s="79">
        <v>362.43303634411296</v>
      </c>
      <c r="I134" s="79">
        <v>27.413110882957628</v>
      </c>
      <c r="J134" s="85">
        <v>7.5636346949702948E-2</v>
      </c>
      <c r="K134" s="77"/>
      <c r="L134" s="77"/>
      <c r="M134" s="77"/>
    </row>
    <row r="135" spans="1:13" x14ac:dyDescent="0.45">
      <c r="A135" s="77" t="s">
        <v>151</v>
      </c>
      <c r="B135" s="79">
        <v>161.28549924903652</v>
      </c>
      <c r="C135" s="79">
        <v>14.984740017107224</v>
      </c>
      <c r="D135" s="85">
        <v>9.2908166492820896E-2</v>
      </c>
      <c r="E135" s="79">
        <v>52.180048622567305</v>
      </c>
      <c r="F135" s="79">
        <v>3.4223100404172953</v>
      </c>
      <c r="G135" s="85">
        <v>6.5586562886742569E-2</v>
      </c>
      <c r="H135" s="79">
        <v>20.112332266845176</v>
      </c>
      <c r="I135" s="79">
        <v>2.4148164203704328</v>
      </c>
      <c r="J135" s="85">
        <v>0.12006645417007231</v>
      </c>
      <c r="K135" s="77"/>
      <c r="L135" s="77"/>
      <c r="M135" s="77"/>
    </row>
    <row r="136" spans="1:13" x14ac:dyDescent="0.45">
      <c r="A136" s="77" t="s">
        <v>152</v>
      </c>
      <c r="B136" s="79">
        <v>7836.6486925997615</v>
      </c>
      <c r="C136" s="79">
        <v>461.07751329001445</v>
      </c>
      <c r="D136" s="85">
        <v>5.8836057526148303E-2</v>
      </c>
      <c r="E136" s="79">
        <v>737.956203010482</v>
      </c>
      <c r="F136" s="79">
        <v>29.052299952250639</v>
      </c>
      <c r="G136" s="85">
        <v>3.9368596447502152E-2</v>
      </c>
      <c r="H136" s="79">
        <v>219.87711187754678</v>
      </c>
      <c r="I136" s="79">
        <v>22.910761700721888</v>
      </c>
      <c r="J136" s="85">
        <v>0.10419802909491221</v>
      </c>
      <c r="K136" s="77"/>
      <c r="L136" s="77"/>
      <c r="M136" s="77"/>
    </row>
    <row r="137" spans="1:13" x14ac:dyDescent="0.45">
      <c r="A137" s="77" t="s">
        <v>153</v>
      </c>
      <c r="B137" s="79">
        <v>10182.011798729922</v>
      </c>
      <c r="C137" s="79">
        <v>800.0710527659644</v>
      </c>
      <c r="D137" s="85">
        <v>7.8576912753701891E-2</v>
      </c>
      <c r="E137" s="79">
        <v>2776.048366116097</v>
      </c>
      <c r="F137" s="79">
        <v>93.28219494104718</v>
      </c>
      <c r="G137" s="85">
        <v>3.3602510705372207E-2</v>
      </c>
      <c r="H137" s="79">
        <v>715.80540919148598</v>
      </c>
      <c r="I137" s="79">
        <v>81.621426328432904</v>
      </c>
      <c r="J137" s="85">
        <v>0.11402739526741723</v>
      </c>
      <c r="K137" s="77"/>
      <c r="L137" s="77"/>
      <c r="M137" s="77"/>
    </row>
    <row r="138" spans="1:13" x14ac:dyDescent="0.45">
      <c r="A138" s="77" t="s">
        <v>154</v>
      </c>
      <c r="B138" s="79">
        <v>70.726212482649032</v>
      </c>
      <c r="C138" s="79">
        <v>7.7868338798014314</v>
      </c>
      <c r="D138" s="85">
        <v>0.11009827341894977</v>
      </c>
      <c r="E138" s="79">
        <v>13.437668690410018</v>
      </c>
      <c r="F138" s="79">
        <v>0.38184541294199986</v>
      </c>
      <c r="G138" s="85">
        <v>2.8416046096932667E-2</v>
      </c>
      <c r="H138" s="79">
        <v>5.063680660464569</v>
      </c>
      <c r="I138" s="79">
        <v>0.7923531297097417</v>
      </c>
      <c r="J138" s="85">
        <v>0.15647770521868712</v>
      </c>
      <c r="K138" s="77"/>
      <c r="L138" s="77"/>
      <c r="M138" s="77"/>
    </row>
    <row r="139" spans="1:13" x14ac:dyDescent="0.45">
      <c r="A139" s="77" t="s">
        <v>155</v>
      </c>
      <c r="B139" s="79">
        <v>507.96944787273713</v>
      </c>
      <c r="C139" s="79">
        <v>45.510637371046073</v>
      </c>
      <c r="D139" s="85">
        <v>8.9593257156772882E-2</v>
      </c>
      <c r="E139" s="79">
        <v>301.51136910863909</v>
      </c>
      <c r="F139" s="79">
        <v>6.9631037050382227</v>
      </c>
      <c r="G139" s="85">
        <v>2.3094000487024129E-2</v>
      </c>
      <c r="H139" s="79">
        <v>68.454595013701649</v>
      </c>
      <c r="I139" s="79">
        <v>3.7513376606071436</v>
      </c>
      <c r="J139" s="85">
        <v>5.4800377678902168E-2</v>
      </c>
      <c r="K139" s="77"/>
      <c r="L139" s="77"/>
      <c r="M139" s="77"/>
    </row>
    <row r="140" spans="1:13" x14ac:dyDescent="0.45">
      <c r="A140" s="77" t="s">
        <v>156</v>
      </c>
      <c r="B140" s="79">
        <v>42015.189098448078</v>
      </c>
      <c r="C140" s="79">
        <v>4556.5637415291112</v>
      </c>
      <c r="D140" s="85">
        <v>0.10845039232960201</v>
      </c>
      <c r="E140" s="79">
        <v>25591.402671843462</v>
      </c>
      <c r="F140" s="79">
        <v>1104.0284391277255</v>
      </c>
      <c r="G140" s="85">
        <v>4.3140598945848929E-2</v>
      </c>
      <c r="H140" s="79">
        <v>6737.1297962395647</v>
      </c>
      <c r="I140" s="79">
        <v>581.55652332605314</v>
      </c>
      <c r="J140" s="85">
        <v>8.6321110163360387E-2</v>
      </c>
      <c r="K140" s="77"/>
      <c r="L140" s="77"/>
      <c r="M140" s="77"/>
    </row>
    <row r="141" spans="1:13" x14ac:dyDescent="0.45">
      <c r="A141" s="77" t="s">
        <v>157</v>
      </c>
      <c r="B141" s="79">
        <v>9014.3019909733794</v>
      </c>
      <c r="C141" s="79">
        <v>768.48953939494493</v>
      </c>
      <c r="D141" s="85">
        <v>8.5252251385019573E-2</v>
      </c>
      <c r="E141" s="79">
        <v>1942.1803247395758</v>
      </c>
      <c r="F141" s="79">
        <v>66.883921168371174</v>
      </c>
      <c r="G141" s="85">
        <v>3.443754440120772E-2</v>
      </c>
      <c r="H141" s="79">
        <v>435.35455347116181</v>
      </c>
      <c r="I141" s="79">
        <v>41.413232255050843</v>
      </c>
      <c r="J141" s="85">
        <v>9.5125299425159418E-2</v>
      </c>
      <c r="K141" s="77"/>
      <c r="L141" s="77"/>
      <c r="M141" s="77"/>
    </row>
    <row r="142" spans="1:13" ht="14.65" thickBot="1" x14ac:dyDescent="0.5">
      <c r="A142" s="77" t="s">
        <v>158</v>
      </c>
      <c r="B142" s="79">
        <v>77299.477978749041</v>
      </c>
      <c r="C142" s="79">
        <v>10027.597513573686</v>
      </c>
      <c r="D142" s="85">
        <v>0.12972400041731777</v>
      </c>
      <c r="E142" s="79">
        <v>61694.983988754386</v>
      </c>
      <c r="F142" s="79">
        <v>2682.2912493077529</v>
      </c>
      <c r="G142" s="85">
        <v>4.3476650383711492E-2</v>
      </c>
      <c r="H142" s="79">
        <v>16529.074791231116</v>
      </c>
      <c r="I142" s="79">
        <v>1508.3202792484908</v>
      </c>
      <c r="J142" s="85">
        <v>9.125255335214974E-2</v>
      </c>
      <c r="K142" s="77"/>
      <c r="L142" s="77"/>
      <c r="M142" s="77"/>
    </row>
    <row r="143" spans="1:13" ht="14.65" thickTop="1" x14ac:dyDescent="0.45">
      <c r="A143" s="107" t="s">
        <v>79</v>
      </c>
      <c r="B143" s="108">
        <v>173615.98802818559</v>
      </c>
      <c r="C143" s="108">
        <v>19354.149764779351</v>
      </c>
      <c r="D143" s="131">
        <v>0.11147677114642986</v>
      </c>
      <c r="E143" s="108">
        <v>105100.18105605509</v>
      </c>
      <c r="F143" s="108">
        <v>4437.9467792260821</v>
      </c>
      <c r="G143" s="131">
        <v>4.2225871874179803E-2</v>
      </c>
      <c r="H143" s="108">
        <v>27611.000000001237</v>
      </c>
      <c r="I143" s="108">
        <v>2513.3502597344341</v>
      </c>
      <c r="J143" s="131">
        <v>9.1027136276640525E-2</v>
      </c>
      <c r="K143" s="77"/>
      <c r="L143" s="77"/>
      <c r="M143" s="77"/>
    </row>
    <row r="144" spans="1:13" x14ac:dyDescent="0.4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</row>
    <row r="145" spans="1:13" x14ac:dyDescent="0.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</row>
    <row r="146" spans="1:13" x14ac:dyDescent="0.4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</row>
    <row r="147" spans="1:13" x14ac:dyDescent="0.4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</row>
  </sheetData>
  <sheetProtection algorithmName="SHA-512" hashValue="SY0ZhJUdhbmMRiHRoMGHUtUGB5uOSoXDFmzJ/inlkH9OzVL1jRrRk5HL/b5LSMhVzoMjquepOzc8BcSZGoE7Jg==" saltValue="tpSR2Th1SCh0sl9kV0bJkg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2781-EFE6-4221-8B45-92B3B24D7114}">
  <dimension ref="A1:N144"/>
  <sheetViews>
    <sheetView workbookViewId="0">
      <selection activeCell="F8" sqref="F8"/>
    </sheetView>
  </sheetViews>
  <sheetFormatPr defaultRowHeight="14.25" x14ac:dyDescent="0.45"/>
  <cols>
    <col min="1" max="1" width="57.19921875" customWidth="1"/>
    <col min="2" max="2" width="13.19921875" customWidth="1"/>
    <col min="3" max="3" width="12" customWidth="1"/>
    <col min="5" max="5" width="13.1328125" customWidth="1"/>
    <col min="6" max="6" width="15.9296875" customWidth="1"/>
  </cols>
  <sheetData>
    <row r="1" spans="1:14" ht="14.65" thickBot="1" x14ac:dyDescent="0.5">
      <c r="A1" s="77"/>
      <c r="B1" s="132" t="s">
        <v>159</v>
      </c>
      <c r="C1" s="133"/>
      <c r="D1" s="144" t="s">
        <v>39</v>
      </c>
      <c r="E1" s="144"/>
      <c r="F1" s="77"/>
      <c r="G1" s="77"/>
      <c r="H1" s="77"/>
      <c r="I1" s="77"/>
      <c r="J1" s="77"/>
      <c r="K1" s="77"/>
      <c r="L1" s="77"/>
      <c r="M1" s="77"/>
      <c r="N1" s="77"/>
    </row>
    <row r="2" spans="1:14" ht="43.15" thickBot="1" x14ac:dyDescent="0.5">
      <c r="A2" s="77"/>
      <c r="B2" s="136" t="s">
        <v>40</v>
      </c>
      <c r="C2" s="136" t="s">
        <v>41</v>
      </c>
      <c r="D2" s="137" t="s">
        <v>160</v>
      </c>
      <c r="E2" s="137" t="s">
        <v>161</v>
      </c>
      <c r="F2" s="77"/>
      <c r="G2" s="77"/>
      <c r="H2" s="77"/>
      <c r="I2" s="77"/>
      <c r="J2" s="77"/>
      <c r="K2" s="77"/>
      <c r="L2" s="77"/>
      <c r="M2" s="77"/>
      <c r="N2" s="77"/>
    </row>
    <row r="3" spans="1:14" ht="28.5" x14ac:dyDescent="0.45">
      <c r="A3" s="77"/>
      <c r="B3" s="165" t="s">
        <v>45</v>
      </c>
      <c r="C3" s="165">
        <v>1.39</v>
      </c>
      <c r="D3" s="172">
        <v>90</v>
      </c>
      <c r="E3" s="172">
        <v>90</v>
      </c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45">
      <c r="A4" s="77"/>
      <c r="B4" s="165" t="s">
        <v>46</v>
      </c>
      <c r="C4" s="165">
        <v>1.5</v>
      </c>
      <c r="D4" s="172">
        <v>90</v>
      </c>
      <c r="E4" s="172">
        <v>90</v>
      </c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45">
      <c r="A5" s="77"/>
      <c r="B5" s="165" t="s">
        <v>47</v>
      </c>
      <c r="C5" s="165">
        <v>2</v>
      </c>
      <c r="D5" s="172">
        <v>90</v>
      </c>
      <c r="E5" s="172">
        <v>90</v>
      </c>
      <c r="F5" s="77"/>
      <c r="G5" s="77"/>
      <c r="H5" s="77"/>
      <c r="I5" s="77"/>
      <c r="J5" s="77"/>
      <c r="K5" s="77"/>
      <c r="L5" s="77"/>
      <c r="M5" s="77"/>
      <c r="N5" s="77"/>
    </row>
    <row r="6" spans="1:14" x14ac:dyDescent="0.45">
      <c r="A6" s="77"/>
      <c r="B6" s="165" t="s">
        <v>48</v>
      </c>
      <c r="C6" s="165">
        <v>2.5</v>
      </c>
      <c r="D6" s="172">
        <v>90</v>
      </c>
      <c r="E6" s="172">
        <v>90</v>
      </c>
      <c r="F6" s="77"/>
      <c r="G6" s="77"/>
      <c r="H6" s="77"/>
      <c r="I6" s="77"/>
      <c r="J6" s="77"/>
      <c r="K6" s="77"/>
      <c r="L6" s="77"/>
      <c r="M6" s="77"/>
      <c r="N6" s="77"/>
    </row>
    <row r="7" spans="1:14" x14ac:dyDescent="0.45">
      <c r="A7" s="77"/>
      <c r="B7" s="165" t="s">
        <v>49</v>
      </c>
      <c r="C7" s="165">
        <v>3</v>
      </c>
      <c r="D7" s="172">
        <v>90</v>
      </c>
      <c r="E7" s="172">
        <v>90</v>
      </c>
      <c r="F7" s="77"/>
      <c r="G7" s="77"/>
      <c r="H7" s="77"/>
      <c r="I7" s="77"/>
      <c r="J7" s="77"/>
      <c r="K7" s="77"/>
      <c r="L7" s="77"/>
      <c r="M7" s="77"/>
      <c r="N7" s="77"/>
    </row>
    <row r="8" spans="1:14" x14ac:dyDescent="0.45">
      <c r="A8" s="77"/>
      <c r="B8" s="165" t="s">
        <v>50</v>
      </c>
      <c r="C8" s="165">
        <v>4</v>
      </c>
      <c r="D8" s="172">
        <v>90</v>
      </c>
      <c r="E8" s="172">
        <v>90</v>
      </c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45">
      <c r="A9" s="77"/>
      <c r="B9" s="165" t="s">
        <v>51</v>
      </c>
      <c r="C9" s="165">
        <v>5</v>
      </c>
      <c r="D9" s="172">
        <v>90</v>
      </c>
      <c r="E9" s="172">
        <v>90</v>
      </c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45">
      <c r="A10" s="77"/>
      <c r="B10" s="170" t="s">
        <v>53</v>
      </c>
      <c r="C10" s="170">
        <v>6</v>
      </c>
      <c r="D10" s="173">
        <v>0</v>
      </c>
      <c r="E10" s="173">
        <v>0</v>
      </c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14.65" thickBot="1" x14ac:dyDescent="0.5">
      <c r="A11" s="77"/>
      <c r="B11" s="174" t="s">
        <v>54</v>
      </c>
      <c r="C11" s="174" t="s">
        <v>54</v>
      </c>
      <c r="D11" s="175">
        <v>0</v>
      </c>
      <c r="E11" s="175">
        <v>0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x14ac:dyDescent="0.4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ht="15.75" x14ac:dyDescent="0.5">
      <c r="A13" s="82" t="s">
        <v>55</v>
      </c>
      <c r="B13" s="8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 x14ac:dyDescent="0.45">
      <c r="A14" s="78" t="s">
        <v>56</v>
      </c>
      <c r="B14" s="80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x14ac:dyDescent="0.45">
      <c r="A15" s="80" t="s">
        <v>57</v>
      </c>
      <c r="B15" s="78" t="s">
        <v>162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x14ac:dyDescent="0.45">
      <c r="A16" s="77"/>
      <c r="B16" s="77"/>
      <c r="C16" s="77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4.65" thickBot="1" x14ac:dyDescent="0.5">
      <c r="A17" s="86" t="s">
        <v>59</v>
      </c>
      <c r="B17" s="86"/>
      <c r="C17" s="86"/>
      <c r="D17" s="86"/>
      <c r="E17" s="86"/>
      <c r="F17" s="86"/>
      <c r="G17" s="86"/>
      <c r="H17" s="86"/>
      <c r="I17" s="86"/>
      <c r="J17" s="114"/>
      <c r="K17" s="114"/>
      <c r="L17" s="86"/>
      <c r="M17" s="86"/>
      <c r="N17" s="77"/>
    </row>
    <row r="18" spans="1:14" x14ac:dyDescent="0.4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x14ac:dyDescent="0.45">
      <c r="A19" s="112">
        <v>152142000</v>
      </c>
      <c r="B19" s="77" t="s">
        <v>60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x14ac:dyDescent="0.45">
      <c r="A20" s="100" t="s">
        <v>165</v>
      </c>
      <c r="B20" s="77" t="s">
        <v>166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x14ac:dyDescent="0.45">
      <c r="A21" s="115">
        <v>18684.229836003407</v>
      </c>
      <c r="B21" s="77" t="s">
        <v>63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x14ac:dyDescent="0.45">
      <c r="A22" s="81">
        <v>173820.12248521118</v>
      </c>
      <c r="B22" s="77" t="s">
        <v>64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x14ac:dyDescent="0.45">
      <c r="A23" s="101">
        <v>875.27452507179009</v>
      </c>
      <c r="B23" s="77" t="s">
        <v>65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4" x14ac:dyDescent="0.45">
      <c r="A24" s="87">
        <v>0.92224937268750473</v>
      </c>
      <c r="B24" s="88" t="s">
        <v>66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4" x14ac:dyDescent="0.45">
      <c r="A25" s="116">
        <v>-1.9724312835242341E-2</v>
      </c>
      <c r="B25" s="77" t="s">
        <v>67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x14ac:dyDescent="0.45">
      <c r="A26" s="11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x14ac:dyDescent="0.4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71.25" x14ac:dyDescent="0.45">
      <c r="A28" s="91" t="s">
        <v>68</v>
      </c>
      <c r="B28" s="91" t="s">
        <v>69</v>
      </c>
      <c r="C28" s="91" t="s">
        <v>70</v>
      </c>
      <c r="D28" s="91" t="s">
        <v>71</v>
      </c>
      <c r="E28" s="91" t="s">
        <v>72</v>
      </c>
      <c r="F28" s="91" t="s">
        <v>73</v>
      </c>
      <c r="G28" s="91" t="s">
        <v>74</v>
      </c>
      <c r="H28" s="77"/>
      <c r="I28" s="77"/>
      <c r="J28" s="77"/>
      <c r="K28" s="77"/>
      <c r="L28" s="77"/>
      <c r="M28" s="77"/>
      <c r="N28" s="77"/>
    </row>
    <row r="29" spans="1:14" x14ac:dyDescent="0.45">
      <c r="A29" s="77" t="s">
        <v>75</v>
      </c>
      <c r="B29" s="79">
        <v>129356.93303623814</v>
      </c>
      <c r="C29" s="79">
        <v>147.31184937520169</v>
      </c>
      <c r="D29" s="79">
        <v>0</v>
      </c>
      <c r="E29" s="79">
        <v>0</v>
      </c>
      <c r="F29" s="79">
        <v>147.31184937520169</v>
      </c>
      <c r="G29" s="79">
        <v>-129209.62118686295</v>
      </c>
      <c r="H29" s="77"/>
      <c r="I29" s="77"/>
      <c r="J29" s="77"/>
      <c r="K29" s="77"/>
      <c r="L29" s="77"/>
      <c r="M29" s="77"/>
      <c r="N29" s="77"/>
    </row>
    <row r="30" spans="1:14" x14ac:dyDescent="0.45">
      <c r="A30" s="77" t="s">
        <v>76</v>
      </c>
      <c r="B30" s="79">
        <v>0</v>
      </c>
      <c r="C30" s="117">
        <v>24250.631105435452</v>
      </c>
      <c r="D30" s="79">
        <v>1675.6403569093725</v>
      </c>
      <c r="E30" s="79">
        <v>2958.6601553868259</v>
      </c>
      <c r="F30" s="79">
        <v>28884.93161773165</v>
      </c>
      <c r="G30" s="79">
        <v>28884.93161773165</v>
      </c>
      <c r="H30" s="77"/>
      <c r="I30" s="77"/>
      <c r="J30" s="77"/>
      <c r="K30" s="77"/>
      <c r="L30" s="77"/>
      <c r="M30" s="77"/>
      <c r="N30" s="77"/>
    </row>
    <row r="31" spans="1:14" x14ac:dyDescent="0.45">
      <c r="A31" s="77" t="s">
        <v>77</v>
      </c>
      <c r="B31" s="79">
        <v>0</v>
      </c>
      <c r="C31" s="79">
        <v>129209.62118686293</v>
      </c>
      <c r="D31" s="79">
        <v>0</v>
      </c>
      <c r="E31" s="79">
        <v>15725.569680617682</v>
      </c>
      <c r="F31" s="79">
        <v>144935.19086748062</v>
      </c>
      <c r="G31" s="79">
        <v>144935.19086748062</v>
      </c>
      <c r="H31" s="77"/>
      <c r="I31" s="77"/>
      <c r="J31" s="77"/>
      <c r="K31" s="77"/>
      <c r="L31" s="77"/>
      <c r="M31" s="77"/>
      <c r="N31" s="77"/>
    </row>
    <row r="32" spans="1:14" x14ac:dyDescent="0.45">
      <c r="A32" s="77" t="s">
        <v>78</v>
      </c>
      <c r="B32" s="79">
        <v>80110.463580346652</v>
      </c>
      <c r="C32" s="79">
        <v>55859.8324749112</v>
      </c>
      <c r="D32" s="79">
        <v>0</v>
      </c>
      <c r="E32" s="79">
        <v>0</v>
      </c>
      <c r="F32" s="79">
        <v>55859.8324749112</v>
      </c>
      <c r="G32" s="79">
        <v>-24250.631105435452</v>
      </c>
      <c r="H32" s="77"/>
      <c r="I32" s="77"/>
      <c r="J32" s="77"/>
      <c r="K32" s="77"/>
      <c r="L32" s="77"/>
      <c r="M32" s="77"/>
      <c r="N32" s="77"/>
    </row>
    <row r="33" spans="1:14" x14ac:dyDescent="0.45">
      <c r="A33" s="77" t="s">
        <v>79</v>
      </c>
      <c r="B33" s="79">
        <v>209467.3966165848</v>
      </c>
      <c r="C33" s="79">
        <v>209467.3966165848</v>
      </c>
      <c r="D33" s="79">
        <v>1675.6403569093725</v>
      </c>
      <c r="E33" s="79">
        <v>18684.22983600451</v>
      </c>
      <c r="F33" s="79">
        <v>229827.26680949869</v>
      </c>
      <c r="G33" s="79">
        <v>20359.870192913892</v>
      </c>
      <c r="H33" s="77"/>
      <c r="I33" s="77"/>
      <c r="J33" s="77"/>
      <c r="K33" s="77"/>
      <c r="L33" s="77"/>
      <c r="M33" s="77"/>
      <c r="N33" s="77"/>
    </row>
    <row r="34" spans="1:14" x14ac:dyDescent="0.45">
      <c r="A34" s="77" t="s">
        <v>80</v>
      </c>
      <c r="B34" s="118">
        <v>0.61755163393287793</v>
      </c>
      <c r="C34" s="84">
        <v>0.73332445346060871</v>
      </c>
      <c r="D34" s="84">
        <v>1</v>
      </c>
      <c r="E34" s="84">
        <v>1</v>
      </c>
      <c r="F34" s="118">
        <v>0.75694862820079223</v>
      </c>
      <c r="G34" s="84"/>
      <c r="H34" s="77"/>
      <c r="I34" s="77"/>
      <c r="J34" s="77"/>
      <c r="K34" s="77"/>
      <c r="L34" s="77"/>
      <c r="M34" s="77"/>
      <c r="N34" s="77"/>
    </row>
    <row r="35" spans="1:14" x14ac:dyDescent="0.45">
      <c r="A35" s="77"/>
      <c r="B35" s="77"/>
      <c r="C35" s="84"/>
      <c r="D35" s="84"/>
      <c r="E35" s="84"/>
      <c r="F35" s="77"/>
      <c r="G35" s="77"/>
      <c r="H35" s="77"/>
      <c r="I35" s="77"/>
      <c r="J35" s="77"/>
      <c r="K35" s="77"/>
      <c r="L35" s="77"/>
      <c r="M35" s="77"/>
      <c r="N35" s="77"/>
    </row>
    <row r="36" spans="1:14" x14ac:dyDescent="0.45">
      <c r="A36" s="77"/>
      <c r="B36" s="77"/>
      <c r="C36" s="84"/>
      <c r="D36" s="84"/>
      <c r="E36" s="84"/>
      <c r="F36" s="77"/>
      <c r="G36" s="77"/>
      <c r="H36" s="77"/>
      <c r="I36" s="77"/>
      <c r="J36" s="77"/>
      <c r="K36" s="77"/>
      <c r="L36" s="77"/>
      <c r="M36" s="77"/>
      <c r="N36" s="77"/>
    </row>
    <row r="37" spans="1:14" x14ac:dyDescent="0.45">
      <c r="A37" s="77"/>
      <c r="B37" s="111"/>
      <c r="C37" s="84"/>
      <c r="D37" s="84"/>
      <c r="E37" s="84"/>
      <c r="F37" s="77"/>
      <c r="G37" s="77"/>
      <c r="H37" s="77"/>
      <c r="I37" s="77"/>
      <c r="J37" s="77"/>
      <c r="K37" s="77"/>
      <c r="L37" s="77"/>
      <c r="M37" s="77"/>
      <c r="N37" s="77"/>
    </row>
    <row r="38" spans="1:14" x14ac:dyDescent="0.45">
      <c r="A38" s="77"/>
      <c r="B38" s="77"/>
      <c r="C38" s="84"/>
      <c r="D38" s="84"/>
      <c r="E38" s="84"/>
      <c r="F38" s="77"/>
      <c r="G38" s="77"/>
      <c r="H38" s="77"/>
      <c r="I38" s="77"/>
      <c r="J38" s="77"/>
      <c r="K38" s="77"/>
      <c r="L38" s="77"/>
      <c r="M38" s="77"/>
      <c r="N38" s="77"/>
    </row>
    <row r="39" spans="1:14" ht="14.65" thickBot="1" x14ac:dyDescent="0.5">
      <c r="A39" s="86" t="s">
        <v>81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77"/>
    </row>
    <row r="40" spans="1:14" x14ac:dyDescent="0.4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  <row r="41" spans="1:14" ht="28.5" x14ac:dyDescent="0.45">
      <c r="A41" s="102"/>
      <c r="B41" s="90" t="s">
        <v>82</v>
      </c>
      <c r="C41" s="91" t="s">
        <v>83</v>
      </c>
      <c r="D41" s="91" t="s">
        <v>84</v>
      </c>
      <c r="E41" s="91" t="s">
        <v>85</v>
      </c>
      <c r="F41" s="91" t="s">
        <v>86</v>
      </c>
      <c r="G41" s="91" t="s">
        <v>87</v>
      </c>
      <c r="H41" s="91" t="s">
        <v>88</v>
      </c>
      <c r="I41" s="91" t="s">
        <v>89</v>
      </c>
      <c r="J41" s="91" t="s">
        <v>90</v>
      </c>
      <c r="K41" s="91" t="s">
        <v>91</v>
      </c>
      <c r="L41" s="91" t="s">
        <v>79</v>
      </c>
      <c r="M41" s="77"/>
      <c r="N41" s="77"/>
    </row>
    <row r="42" spans="1:14" x14ac:dyDescent="0.45">
      <c r="A42" s="77" t="s">
        <v>92</v>
      </c>
      <c r="B42" s="79">
        <v>16488.341693149108</v>
      </c>
      <c r="C42" s="79">
        <v>15145.652082646235</v>
      </c>
      <c r="D42" s="79">
        <v>44919.338538885801</v>
      </c>
      <c r="E42" s="79">
        <v>31232.672644901355</v>
      </c>
      <c r="F42" s="79">
        <v>22444.370600871902</v>
      </c>
      <c r="G42" s="79">
        <v>31285.128478823543</v>
      </c>
      <c r="H42" s="79">
        <v>12413.429879721349</v>
      </c>
      <c r="I42" s="79">
        <v>4689.3846569069919</v>
      </c>
      <c r="J42" s="79">
        <v>8078.4615385358738</v>
      </c>
      <c r="K42" s="79">
        <v>43130.486695053616</v>
      </c>
      <c r="L42" s="119">
        <v>229827.26680949575</v>
      </c>
      <c r="M42" s="77"/>
      <c r="N42" s="77"/>
    </row>
    <row r="43" spans="1:14" x14ac:dyDescent="0.45">
      <c r="A43" s="77" t="s">
        <v>93</v>
      </c>
      <c r="B43" s="84">
        <v>7.1742321622845037E-2</v>
      </c>
      <c r="C43" s="84">
        <v>6.590015315805782E-2</v>
      </c>
      <c r="D43" s="84">
        <v>0.19544825625982667</v>
      </c>
      <c r="E43" s="84">
        <v>0.13589628888892771</v>
      </c>
      <c r="F43" s="84">
        <v>9.7657562187658808E-2</v>
      </c>
      <c r="G43" s="84">
        <v>0.13612452914366502</v>
      </c>
      <c r="H43" s="84">
        <v>5.4011998019402541E-2</v>
      </c>
      <c r="I43" s="84">
        <v>2.0403952594507495E-2</v>
      </c>
      <c r="J43" s="84">
        <v>3.5150144065502521E-2</v>
      </c>
      <c r="K43" s="84">
        <v>0.18766479405943168</v>
      </c>
      <c r="L43" s="120">
        <v>1</v>
      </c>
      <c r="M43" s="77"/>
      <c r="N43" s="77"/>
    </row>
    <row r="44" spans="1:14" x14ac:dyDescent="0.45">
      <c r="A44" s="77" t="s">
        <v>94</v>
      </c>
      <c r="B44" s="79">
        <v>16487.252658161466</v>
      </c>
      <c r="C44" s="79">
        <v>15145.652082646227</v>
      </c>
      <c r="D44" s="79">
        <v>44919.33853888572</v>
      </c>
      <c r="E44" s="79">
        <v>31231.58360991368</v>
      </c>
      <c r="F44" s="79">
        <v>22442.139613563493</v>
      </c>
      <c r="G44" s="79">
        <v>31200.328732097292</v>
      </c>
      <c r="H44" s="79">
        <v>12393.827249943293</v>
      </c>
      <c r="I44" s="79"/>
      <c r="J44" s="79"/>
      <c r="K44" s="79"/>
      <c r="L44" s="119">
        <v>173820.12248521118</v>
      </c>
      <c r="M44" s="77"/>
      <c r="N44" s="77"/>
    </row>
    <row r="45" spans="1:14" x14ac:dyDescent="0.45">
      <c r="A45" s="77" t="s">
        <v>95</v>
      </c>
      <c r="B45" s="85">
        <v>0.9999339512118357</v>
      </c>
      <c r="C45" s="85">
        <v>1</v>
      </c>
      <c r="D45" s="85">
        <v>1</v>
      </c>
      <c r="E45" s="85">
        <v>0.99996513154669631</v>
      </c>
      <c r="F45" s="85">
        <v>0.99990059924833363</v>
      </c>
      <c r="G45" s="85">
        <v>0.99728945505901767</v>
      </c>
      <c r="H45" s="85">
        <v>0.99842085306253014</v>
      </c>
      <c r="I45" s="85">
        <v>0</v>
      </c>
      <c r="J45" s="85">
        <v>0</v>
      </c>
      <c r="K45" s="85">
        <v>0</v>
      </c>
      <c r="L45" s="128">
        <v>0.75630766052354881</v>
      </c>
      <c r="M45" s="77"/>
      <c r="N45" s="77"/>
    </row>
    <row r="46" spans="1:14" x14ac:dyDescent="0.45">
      <c r="A46" s="93" t="s">
        <v>96</v>
      </c>
      <c r="B46" s="94">
        <v>0</v>
      </c>
      <c r="C46" s="94">
        <v>0</v>
      </c>
      <c r="D46" s="94">
        <v>0</v>
      </c>
      <c r="E46" s="95">
        <v>0</v>
      </c>
      <c r="F46" s="93">
        <v>0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121"/>
      <c r="M46" s="77"/>
      <c r="N46" s="77"/>
    </row>
    <row r="47" spans="1:14" x14ac:dyDescent="0.45">
      <c r="A47" s="77" t="s">
        <v>97</v>
      </c>
      <c r="B47" s="79">
        <v>1.0890349876699952</v>
      </c>
      <c r="C47" s="79"/>
      <c r="D47" s="79"/>
      <c r="E47" s="79">
        <v>1.0890349876699952</v>
      </c>
      <c r="F47" s="79">
        <v>2.2309873084079928</v>
      </c>
      <c r="G47" s="79">
        <v>84.799746726261759</v>
      </c>
      <c r="H47" s="79">
        <v>19.602629778059914</v>
      </c>
      <c r="I47" s="79">
        <v>4689.3846569069965</v>
      </c>
      <c r="J47" s="79">
        <v>8078.4615385358729</v>
      </c>
      <c r="K47" s="79">
        <v>42983.174845678426</v>
      </c>
      <c r="L47" s="119">
        <v>55859.832474909366</v>
      </c>
      <c r="M47" s="77"/>
      <c r="N47" s="77"/>
    </row>
    <row r="48" spans="1:14" x14ac:dyDescent="0.45">
      <c r="A48" s="96" t="s">
        <v>98</v>
      </c>
      <c r="B48" s="97">
        <v>0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0</v>
      </c>
      <c r="I48" s="97">
        <v>516.98137492555054</v>
      </c>
      <c r="J48" s="97">
        <v>534.78956162230463</v>
      </c>
      <c r="K48" s="97">
        <v>541.29834370947594</v>
      </c>
      <c r="L48" s="122">
        <v>537.26123860252483</v>
      </c>
      <c r="M48" s="84"/>
      <c r="N48" s="77"/>
    </row>
    <row r="49" spans="1:14" x14ac:dyDescent="0.45">
      <c r="A49" s="123" t="s">
        <v>99</v>
      </c>
      <c r="B49" s="124">
        <v>0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-10.40228019786292</v>
      </c>
      <c r="J49" s="124">
        <v>-10.760602096523552</v>
      </c>
      <c r="K49" s="124">
        <v>-10.891566534124715</v>
      </c>
      <c r="L49" s="122">
        <v>-10.81033517735343</v>
      </c>
      <c r="M49" s="125"/>
      <c r="N49" s="77"/>
    </row>
    <row r="50" spans="1:14" x14ac:dyDescent="0.45">
      <c r="A50" s="123" t="s">
        <v>100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-1.9724312835270652E-2</v>
      </c>
      <c r="J50" s="116">
        <v>-1.9724312835270541E-2</v>
      </c>
      <c r="K50" s="116">
        <v>-1.9724312835270319E-2</v>
      </c>
      <c r="L50" s="126">
        <v>-1.9724312835270208E-2</v>
      </c>
      <c r="M50" s="88"/>
      <c r="N50" s="77"/>
    </row>
    <row r="51" spans="1:14" x14ac:dyDescent="0.45">
      <c r="A51" s="93"/>
      <c r="B51" s="94"/>
      <c r="C51" s="94"/>
      <c r="D51" s="94"/>
      <c r="E51" s="95"/>
      <c r="F51" s="93"/>
      <c r="G51" s="93"/>
      <c r="H51" s="93"/>
      <c r="I51" s="93"/>
      <c r="J51" s="93"/>
      <c r="K51" s="93"/>
      <c r="L51" s="121"/>
      <c r="M51" s="77"/>
      <c r="N51" s="77"/>
    </row>
    <row r="52" spans="1:14" x14ac:dyDescent="0.45">
      <c r="A52" s="77" t="s">
        <v>101</v>
      </c>
      <c r="B52" s="79">
        <v>15618.350027931187</v>
      </c>
      <c r="C52" s="79">
        <v>14660.022947930318</v>
      </c>
      <c r="D52" s="79">
        <v>42847.059527757126</v>
      </c>
      <c r="E52" s="79">
        <v>28729.535284050264</v>
      </c>
      <c r="F52" s="79">
        <v>19281.510128434307</v>
      </c>
      <c r="G52" s="79">
        <v>23798.712951376419</v>
      </c>
      <c r="H52" s="79">
        <v>0</v>
      </c>
      <c r="I52" s="79">
        <v>0</v>
      </c>
      <c r="J52" s="79">
        <v>0</v>
      </c>
      <c r="K52" s="79">
        <v>0</v>
      </c>
      <c r="L52" s="119">
        <v>144935.19086747963</v>
      </c>
      <c r="M52" s="77"/>
      <c r="N52" s="77"/>
    </row>
    <row r="53" spans="1:14" x14ac:dyDescent="0.45">
      <c r="A53" s="96" t="s">
        <v>102</v>
      </c>
      <c r="B53" s="97">
        <v>572.59468427688387</v>
      </c>
      <c r="C53" s="97">
        <v>521.12867563616044</v>
      </c>
      <c r="D53" s="97">
        <v>471.64808191518108</v>
      </c>
      <c r="E53" s="97">
        <v>430.8096627133994</v>
      </c>
      <c r="F53" s="97">
        <v>391.71818747864421</v>
      </c>
      <c r="G53" s="97">
        <v>344.94928045755108</v>
      </c>
      <c r="H53" s="97">
        <v>0</v>
      </c>
      <c r="I53" s="97">
        <v>0</v>
      </c>
      <c r="J53" s="97">
        <v>0</v>
      </c>
      <c r="K53" s="97">
        <v>0</v>
      </c>
      <c r="L53" s="122">
        <v>447.99819915061067</v>
      </c>
      <c r="M53" s="77"/>
      <c r="N53" s="77"/>
    </row>
    <row r="54" spans="1:14" x14ac:dyDescent="0.45">
      <c r="A54" s="96" t="s">
        <v>103</v>
      </c>
      <c r="B54" s="97">
        <v>25.506980626965799</v>
      </c>
      <c r="C54" s="97">
        <v>59.91175372919718</v>
      </c>
      <c r="D54" s="97">
        <v>71.106951544101449</v>
      </c>
      <c r="E54" s="97">
        <v>76.795899627153645</v>
      </c>
      <c r="F54" s="97">
        <v>81.243845367825273</v>
      </c>
      <c r="G54" s="97">
        <v>84.784271777682221</v>
      </c>
      <c r="H54" s="97">
        <v>0</v>
      </c>
      <c r="I54" s="97">
        <v>0</v>
      </c>
      <c r="J54" s="97">
        <v>0</v>
      </c>
      <c r="K54" s="97">
        <v>0</v>
      </c>
      <c r="L54" s="122">
        <v>69.782772861377737</v>
      </c>
      <c r="M54" s="77"/>
      <c r="N54" s="77"/>
    </row>
    <row r="55" spans="1:14" x14ac:dyDescent="0.45">
      <c r="A55" s="96" t="s">
        <v>104</v>
      </c>
      <c r="B55" s="97">
        <v>5.4454320220643746</v>
      </c>
      <c r="C55" s="97">
        <v>19.587848025399072</v>
      </c>
      <c r="D55" s="97">
        <v>40.647859421988642</v>
      </c>
      <c r="E55" s="97">
        <v>87.047355069656106</v>
      </c>
      <c r="F55" s="97">
        <v>137.95013338802164</v>
      </c>
      <c r="G55" s="97">
        <v>167.36240498426852</v>
      </c>
      <c r="H55" s="97">
        <v>0</v>
      </c>
      <c r="I55" s="97">
        <v>0</v>
      </c>
      <c r="J55" s="97">
        <v>0</v>
      </c>
      <c r="K55" s="97">
        <v>0</v>
      </c>
      <c r="L55" s="122">
        <v>77.673165074309054</v>
      </c>
      <c r="M55" s="84"/>
      <c r="N55" s="77"/>
    </row>
    <row r="56" spans="1:14" x14ac:dyDescent="0.45">
      <c r="A56" s="123" t="s">
        <v>105</v>
      </c>
      <c r="B56" s="124">
        <v>-26.129779986461941</v>
      </c>
      <c r="C56" s="124">
        <v>-61.511380278971593</v>
      </c>
      <c r="D56" s="124">
        <v>-73.355591269847707</v>
      </c>
      <c r="E56" s="124">
        <v>-80.09262079845594</v>
      </c>
      <c r="F56" s="124">
        <v>-85.654288945277116</v>
      </c>
      <c r="G56" s="124">
        <v>-89.857762835296356</v>
      </c>
      <c r="H56" s="124">
        <v>0</v>
      </c>
      <c r="I56" s="124">
        <v>0</v>
      </c>
      <c r="J56" s="124">
        <v>0</v>
      </c>
      <c r="K56" s="124">
        <v>0</v>
      </c>
      <c r="L56" s="122">
        <v>-72.74976172720794</v>
      </c>
      <c r="M56" s="125"/>
      <c r="N56" s="77"/>
    </row>
    <row r="57" spans="1:14" x14ac:dyDescent="0.45">
      <c r="A57" s="123" t="s">
        <v>106</v>
      </c>
      <c r="B57" s="116">
        <v>-0.82754091973811805</v>
      </c>
      <c r="C57" s="116">
        <v>-0.75847059910502956</v>
      </c>
      <c r="D57" s="116">
        <v>-0.64345062210560433</v>
      </c>
      <c r="E57" s="116">
        <v>-0.47919488071277405</v>
      </c>
      <c r="F57" s="116">
        <v>-0.38306169462786022</v>
      </c>
      <c r="G57" s="116">
        <v>-0.34934182493158883</v>
      </c>
      <c r="H57" s="116">
        <v>0</v>
      </c>
      <c r="I57" s="116">
        <v>0</v>
      </c>
      <c r="J57" s="116">
        <v>0</v>
      </c>
      <c r="K57" s="116">
        <v>0</v>
      </c>
      <c r="L57" s="126">
        <v>-0.48363479739495563</v>
      </c>
      <c r="M57" s="88"/>
      <c r="N57" s="77"/>
    </row>
    <row r="58" spans="1:14" x14ac:dyDescent="0.45">
      <c r="A58" s="123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26"/>
      <c r="M58" s="88"/>
      <c r="N58" s="77"/>
    </row>
    <row r="59" spans="1:14" x14ac:dyDescent="0.45">
      <c r="A59" s="77" t="s">
        <v>107</v>
      </c>
      <c r="B59" s="79">
        <v>868.90263023029479</v>
      </c>
      <c r="C59" s="79">
        <v>485.62913471591003</v>
      </c>
      <c r="D59" s="79">
        <v>2072.2790111286449</v>
      </c>
      <c r="E59" s="79">
        <v>2502.0483258634204</v>
      </c>
      <c r="F59" s="79">
        <v>3160.6294851291632</v>
      </c>
      <c r="G59" s="79">
        <v>7401.6157807208883</v>
      </c>
      <c r="H59" s="79">
        <v>12393.827249943291</v>
      </c>
      <c r="I59" s="79">
        <v>0</v>
      </c>
      <c r="J59" s="79">
        <v>0</v>
      </c>
      <c r="K59" s="79">
        <v>0</v>
      </c>
      <c r="L59" s="119">
        <v>28884.931617731614</v>
      </c>
      <c r="M59" s="77"/>
      <c r="N59" s="77"/>
    </row>
    <row r="60" spans="1:14" x14ac:dyDescent="0.45">
      <c r="A60" s="96" t="s">
        <v>108</v>
      </c>
      <c r="B60" s="97">
        <v>88.241091328160095</v>
      </c>
      <c r="C60" s="97">
        <v>88.231877046590171</v>
      </c>
      <c r="D60" s="97">
        <v>88.223130586013966</v>
      </c>
      <c r="E60" s="97">
        <v>88.251325617454299</v>
      </c>
      <c r="F60" s="97">
        <v>88.275934066848521</v>
      </c>
      <c r="G60" s="97">
        <v>88.391831933818438</v>
      </c>
      <c r="H60" s="97">
        <v>89.397576346940539</v>
      </c>
      <c r="I60" s="97">
        <v>0</v>
      </c>
      <c r="J60" s="97">
        <v>0</v>
      </c>
      <c r="K60" s="97">
        <v>0</v>
      </c>
      <c r="L60" s="122">
        <v>88.779193237914441</v>
      </c>
      <c r="M60" s="111"/>
      <c r="N60" s="77"/>
    </row>
    <row r="61" spans="1:14" x14ac:dyDescent="0.45">
      <c r="A61" s="96" t="s">
        <v>109</v>
      </c>
      <c r="B61" s="97">
        <v>542.20379741567888</v>
      </c>
      <c r="C61" s="97">
        <v>435.92794113171431</v>
      </c>
      <c r="D61" s="97">
        <v>396.13619009725045</v>
      </c>
      <c r="E61" s="97">
        <v>364.59444174887079</v>
      </c>
      <c r="F61" s="97">
        <v>339.84907954139857</v>
      </c>
      <c r="G61" s="97">
        <v>315.86757787625686</v>
      </c>
      <c r="H61" s="97">
        <v>418.05637506890639</v>
      </c>
      <c r="I61" s="97">
        <v>0</v>
      </c>
      <c r="J61" s="97">
        <v>0</v>
      </c>
      <c r="K61" s="97">
        <v>0</v>
      </c>
      <c r="L61" s="122">
        <v>381.14492873966987</v>
      </c>
      <c r="M61" s="111"/>
      <c r="N61" s="77"/>
    </row>
    <row r="62" spans="1:14" x14ac:dyDescent="0.45">
      <c r="A62" s="123" t="s">
        <v>110</v>
      </c>
      <c r="B62" s="124">
        <v>-100.92639238560774</v>
      </c>
      <c r="C62" s="124">
        <v>-98.778596061248649</v>
      </c>
      <c r="D62" s="124">
        <v>-97.96901624953415</v>
      </c>
      <c r="E62" s="124">
        <v>-97.36312110377915</v>
      </c>
      <c r="F62" s="124">
        <v>-96.890318582941234</v>
      </c>
      <c r="G62" s="124">
        <v>-96.526012114047703</v>
      </c>
      <c r="H62" s="124">
        <v>-99.608153451194454</v>
      </c>
      <c r="I62" s="124">
        <v>0</v>
      </c>
      <c r="J62" s="124">
        <v>0</v>
      </c>
      <c r="K62" s="124">
        <v>0</v>
      </c>
      <c r="L62" s="122">
        <v>-98.234625533225994</v>
      </c>
      <c r="M62" s="88"/>
      <c r="N62" s="77"/>
    </row>
    <row r="63" spans="1:14" x14ac:dyDescent="0.45">
      <c r="A63" s="123" t="s">
        <v>111</v>
      </c>
      <c r="B63" s="116">
        <v>-0.15692995599661086</v>
      </c>
      <c r="C63" s="116">
        <v>-0.18473422184027233</v>
      </c>
      <c r="D63" s="116">
        <v>-0.19827562023456036</v>
      </c>
      <c r="E63" s="116">
        <v>-0.2107620459822086</v>
      </c>
      <c r="F63" s="116">
        <v>-0.22184927441640234</v>
      </c>
      <c r="G63" s="116">
        <v>-0.23406283331493338</v>
      </c>
      <c r="H63" s="116">
        <v>-0.1924183481065509</v>
      </c>
      <c r="I63" s="116">
        <v>0</v>
      </c>
      <c r="J63" s="116">
        <v>0</v>
      </c>
      <c r="K63" s="116">
        <v>0</v>
      </c>
      <c r="L63" s="126">
        <v>-0.20492034893358002</v>
      </c>
      <c r="M63" s="88"/>
      <c r="N63" s="77"/>
    </row>
    <row r="64" spans="1:14" x14ac:dyDescent="0.4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111"/>
      <c r="N64" s="77"/>
    </row>
    <row r="65" spans="1:14" ht="28.5" x14ac:dyDescent="0.45">
      <c r="A65" s="89" t="s">
        <v>112</v>
      </c>
      <c r="B65" s="90" t="s">
        <v>82</v>
      </c>
      <c r="C65" s="91" t="s">
        <v>83</v>
      </c>
      <c r="D65" s="91" t="s">
        <v>84</v>
      </c>
      <c r="E65" s="91" t="s">
        <v>85</v>
      </c>
      <c r="F65" s="91" t="s">
        <v>86</v>
      </c>
      <c r="G65" s="91" t="s">
        <v>87</v>
      </c>
      <c r="H65" s="91" t="s">
        <v>88</v>
      </c>
      <c r="I65" s="91" t="s">
        <v>89</v>
      </c>
      <c r="J65" s="91" t="s">
        <v>90</v>
      </c>
      <c r="K65" s="91" t="s">
        <v>91</v>
      </c>
      <c r="L65" s="91" t="s">
        <v>79</v>
      </c>
      <c r="M65" s="77"/>
      <c r="N65" s="77"/>
    </row>
    <row r="66" spans="1:14" x14ac:dyDescent="0.45">
      <c r="A66" s="77" t="s">
        <v>113</v>
      </c>
      <c r="B66" s="79">
        <v>2950.9457218924094</v>
      </c>
      <c r="C66" s="79">
        <v>855.23092105623448</v>
      </c>
      <c r="D66" s="79">
        <v>2717.5945806932677</v>
      </c>
      <c r="E66" s="79">
        <v>3047.0128590257973</v>
      </c>
      <c r="F66" s="79">
        <v>2953.4779358165297</v>
      </c>
      <c r="G66" s="79">
        <v>3780.0330079408009</v>
      </c>
      <c r="H66" s="79">
        <v>2379.9348095784812</v>
      </c>
      <c r="I66" s="79">
        <v>0</v>
      </c>
      <c r="J66" s="79">
        <v>0</v>
      </c>
      <c r="K66" s="79">
        <v>0</v>
      </c>
      <c r="L66" s="119">
        <v>18684.22983600352</v>
      </c>
      <c r="M66" s="77"/>
      <c r="N66" s="77"/>
    </row>
    <row r="67" spans="1:14" x14ac:dyDescent="0.45">
      <c r="A67" s="77" t="s">
        <v>114</v>
      </c>
      <c r="B67" s="92">
        <v>4.950536828752608E-2</v>
      </c>
      <c r="C67" s="92">
        <v>8.6812335500361132E-2</v>
      </c>
      <c r="D67" s="92">
        <v>9.0547360336458244E-2</v>
      </c>
      <c r="E67" s="85">
        <v>0.10297330765424684</v>
      </c>
      <c r="F67" s="85">
        <v>0.1085669997879108</v>
      </c>
      <c r="G67" s="85">
        <v>0.11488423798597022</v>
      </c>
      <c r="H67" s="85">
        <v>6.1843711945475756E-2</v>
      </c>
      <c r="I67" s="85">
        <v>0</v>
      </c>
      <c r="J67" s="85">
        <v>0</v>
      </c>
      <c r="K67" s="85">
        <v>0</v>
      </c>
      <c r="L67" s="128">
        <v>6.7036763232623184E-2</v>
      </c>
      <c r="M67" s="77"/>
      <c r="N67" s="77"/>
    </row>
    <row r="68" spans="1:14" x14ac:dyDescent="0.45">
      <c r="A68" s="93" t="s">
        <v>96</v>
      </c>
      <c r="B68" s="127">
        <v>0</v>
      </c>
      <c r="C68" s="127">
        <v>0</v>
      </c>
      <c r="D68" s="127">
        <v>0</v>
      </c>
      <c r="E68" s="98">
        <v>0</v>
      </c>
      <c r="F68" s="98">
        <v>0</v>
      </c>
      <c r="G68" s="98">
        <v>0</v>
      </c>
      <c r="H68" s="93">
        <v>0</v>
      </c>
      <c r="I68" s="93">
        <v>0</v>
      </c>
      <c r="J68" s="93">
        <v>0</v>
      </c>
      <c r="K68" s="93">
        <v>0</v>
      </c>
      <c r="L68" s="121"/>
      <c r="M68" s="77"/>
      <c r="N68" s="77"/>
    </row>
    <row r="69" spans="1:14" x14ac:dyDescent="0.45">
      <c r="A69" s="77" t="s">
        <v>115</v>
      </c>
      <c r="B69" s="79">
        <v>44.843135646273865</v>
      </c>
      <c r="C69" s="79">
        <v>27.5415227022804</v>
      </c>
      <c r="D69" s="79">
        <v>127.01900514827864</v>
      </c>
      <c r="E69" s="79">
        <v>164.92728693013359</v>
      </c>
      <c r="F69" s="79">
        <v>210.72046920324931</v>
      </c>
      <c r="G69" s="79">
        <v>509.02721023511089</v>
      </c>
      <c r="H69" s="79">
        <v>591.56172704402184</v>
      </c>
      <c r="I69" s="79">
        <v>0</v>
      </c>
      <c r="J69" s="79">
        <v>0</v>
      </c>
      <c r="K69" s="79">
        <v>0</v>
      </c>
      <c r="L69" s="119">
        <v>1675.6403569093486</v>
      </c>
      <c r="M69" s="77"/>
      <c r="N69" s="77"/>
    </row>
    <row r="70" spans="1:14" x14ac:dyDescent="0.45">
      <c r="A70" s="77" t="s">
        <v>116</v>
      </c>
      <c r="B70" s="85">
        <v>7.4783221405677086E-2</v>
      </c>
      <c r="C70" s="85">
        <v>8.0051047768505676E-2</v>
      </c>
      <c r="D70" s="85">
        <v>8.5532693207665669E-2</v>
      </c>
      <c r="E70" s="85">
        <v>9.0806452849137284E-2</v>
      </c>
      <c r="F70" s="85">
        <v>9.4847431509720276E-2</v>
      </c>
      <c r="G70" s="85">
        <v>0.10232272390242604</v>
      </c>
      <c r="H70" s="85">
        <v>8.3745730800225918E-2</v>
      </c>
      <c r="I70" s="85">
        <v>0</v>
      </c>
      <c r="J70" s="85">
        <v>0</v>
      </c>
      <c r="K70" s="85">
        <v>0</v>
      </c>
      <c r="L70" s="128">
        <v>6.0687420119134299E-2</v>
      </c>
      <c r="M70" s="77"/>
      <c r="N70" s="77"/>
    </row>
    <row r="71" spans="1:14" ht="14.65" thickBot="1" x14ac:dyDescent="0.5">
      <c r="A71" s="86"/>
      <c r="B71" s="86"/>
      <c r="C71" s="86"/>
      <c r="D71" s="86"/>
      <c r="E71" s="86"/>
      <c r="F71" s="86"/>
      <c r="G71" s="77"/>
      <c r="H71" s="77"/>
      <c r="I71" s="77"/>
      <c r="J71" s="77"/>
      <c r="K71" s="77"/>
      <c r="L71" s="77"/>
      <c r="M71" s="77"/>
      <c r="N71" s="77"/>
    </row>
    <row r="72" spans="1:14" ht="14.65" thickBot="1" x14ac:dyDescent="0.5">
      <c r="A72" s="86" t="s">
        <v>117</v>
      </c>
      <c r="B72" s="86"/>
      <c r="C72" s="86"/>
      <c r="D72" s="86"/>
      <c r="E72" s="86"/>
      <c r="F72" s="86"/>
      <c r="G72" s="77"/>
      <c r="H72" s="77"/>
      <c r="I72" s="77"/>
      <c r="J72" s="77"/>
      <c r="K72" s="77"/>
      <c r="L72" s="77"/>
      <c r="M72" s="77"/>
      <c r="N72" s="77"/>
    </row>
    <row r="73" spans="1:14" x14ac:dyDescent="0.45">
      <c r="A73" s="102"/>
      <c r="B73" s="90"/>
      <c r="C73" s="91"/>
      <c r="D73" s="91"/>
      <c r="E73" s="91"/>
      <c r="F73" s="91"/>
      <c r="G73" s="77"/>
      <c r="H73" s="77"/>
      <c r="I73" s="77"/>
      <c r="J73" s="77"/>
      <c r="K73" s="77"/>
      <c r="L73" s="77"/>
      <c r="M73" s="77"/>
      <c r="N73" s="77"/>
    </row>
    <row r="74" spans="1:14" ht="28.5" x14ac:dyDescent="0.45">
      <c r="A74" s="102"/>
      <c r="B74" s="90" t="s">
        <v>118</v>
      </c>
      <c r="C74" s="91" t="s">
        <v>119</v>
      </c>
      <c r="D74" s="91" t="s">
        <v>120</v>
      </c>
      <c r="E74" s="91" t="s">
        <v>121</v>
      </c>
      <c r="F74" s="91" t="s">
        <v>79</v>
      </c>
      <c r="G74" s="77"/>
      <c r="H74" s="77"/>
      <c r="I74" s="77"/>
      <c r="J74" s="77"/>
      <c r="K74" s="77"/>
      <c r="L74" s="77"/>
      <c r="M74" s="77"/>
      <c r="N74" s="77"/>
    </row>
    <row r="75" spans="1:14" x14ac:dyDescent="0.45">
      <c r="A75" s="77" t="s">
        <v>92</v>
      </c>
      <c r="B75" s="79">
        <v>15955.417914219957</v>
      </c>
      <c r="C75" s="79">
        <v>54173.2848887008</v>
      </c>
      <c r="D75" s="79">
        <v>83253.319452225216</v>
      </c>
      <c r="E75" s="79">
        <v>76445.244554348392</v>
      </c>
      <c r="F75" s="119">
        <v>229827.26680949435</v>
      </c>
      <c r="G75" s="77"/>
      <c r="H75" s="77"/>
      <c r="I75" s="77"/>
      <c r="J75" s="77"/>
      <c r="K75" s="77"/>
      <c r="L75" s="77"/>
      <c r="M75" s="77"/>
      <c r="N75" s="77"/>
    </row>
    <row r="76" spans="1:14" x14ac:dyDescent="0.45">
      <c r="A76" s="77" t="s">
        <v>93</v>
      </c>
      <c r="B76" s="84">
        <v>6.9423520262470048E-2</v>
      </c>
      <c r="C76" s="84">
        <v>0.23571304502174467</v>
      </c>
      <c r="D76" s="84">
        <v>0.36224300366074197</v>
      </c>
      <c r="E76" s="84">
        <v>0.33262043105486033</v>
      </c>
      <c r="F76" s="120">
        <v>1</v>
      </c>
      <c r="G76" s="77"/>
      <c r="H76" s="77"/>
      <c r="I76" s="77"/>
      <c r="J76" s="77"/>
      <c r="K76" s="77"/>
      <c r="L76" s="77"/>
      <c r="M76" s="77"/>
      <c r="N76" s="77"/>
    </row>
    <row r="77" spans="1:14" x14ac:dyDescent="0.45">
      <c r="A77" s="77" t="s">
        <v>94</v>
      </c>
      <c r="B77" s="79">
        <v>6421.8722581165603</v>
      </c>
      <c r="C77" s="79">
        <v>43634.300662680544</v>
      </c>
      <c r="D77" s="79">
        <v>63864.277054742044</v>
      </c>
      <c r="E77" s="79">
        <v>59899.672509671298</v>
      </c>
      <c r="F77" s="119">
        <v>173820.12248521045</v>
      </c>
      <c r="G77" s="77"/>
      <c r="H77" s="77"/>
      <c r="I77" s="77"/>
      <c r="J77" s="77"/>
      <c r="K77" s="77"/>
      <c r="L77" s="77"/>
      <c r="M77" s="77"/>
      <c r="N77" s="77"/>
    </row>
    <row r="78" spans="1:14" x14ac:dyDescent="0.45">
      <c r="A78" s="77" t="s">
        <v>95</v>
      </c>
      <c r="B78" s="85">
        <v>0.40248850219041832</v>
      </c>
      <c r="C78" s="85">
        <v>0.80545790701685083</v>
      </c>
      <c r="D78" s="85">
        <v>0.76710787599755059</v>
      </c>
      <c r="E78" s="85">
        <v>0.7835630961594473</v>
      </c>
      <c r="F78" s="128">
        <v>0.75630766052355025</v>
      </c>
      <c r="G78" s="84"/>
      <c r="H78" s="84"/>
      <c r="I78" s="84"/>
      <c r="J78" s="85"/>
      <c r="K78" s="85"/>
      <c r="L78" s="77"/>
      <c r="M78" s="77"/>
      <c r="N78" s="77"/>
    </row>
    <row r="79" spans="1:14" x14ac:dyDescent="0.45">
      <c r="A79" s="77" t="s">
        <v>97</v>
      </c>
      <c r="B79" s="79">
        <v>9458.1768029347695</v>
      </c>
      <c r="C79" s="79">
        <v>10508.151513360594</v>
      </c>
      <c r="D79" s="79">
        <v>19368.487255710217</v>
      </c>
      <c r="E79" s="79">
        <v>16525.016902903986</v>
      </c>
      <c r="F79" s="129">
        <v>55859.832474909563</v>
      </c>
      <c r="G79" s="84"/>
      <c r="H79" s="84"/>
      <c r="I79" s="84"/>
      <c r="J79" s="85"/>
      <c r="K79" s="85"/>
      <c r="L79" s="77"/>
      <c r="M79" s="77"/>
      <c r="N79" s="77"/>
    </row>
    <row r="80" spans="1:14" x14ac:dyDescent="0.45">
      <c r="A80" s="93" t="s">
        <v>96</v>
      </c>
      <c r="B80" s="93">
        <v>0</v>
      </c>
      <c r="C80" s="93">
        <v>0</v>
      </c>
      <c r="D80" s="93">
        <v>0</v>
      </c>
      <c r="E80" s="93">
        <v>0</v>
      </c>
      <c r="F80" s="121"/>
      <c r="G80" s="77"/>
      <c r="H80" s="77"/>
      <c r="I80" s="77"/>
      <c r="J80" s="77"/>
      <c r="K80" s="77"/>
      <c r="L80" s="77"/>
      <c r="M80" s="77"/>
      <c r="N80" s="77"/>
    </row>
    <row r="81" spans="1:14" x14ac:dyDescent="0.45">
      <c r="A81" s="77" t="s">
        <v>101</v>
      </c>
      <c r="B81" s="79">
        <v>2918.6484254585394</v>
      </c>
      <c r="C81" s="79">
        <v>34203.659532450903</v>
      </c>
      <c r="D81" s="79">
        <v>53452.609900793243</v>
      </c>
      <c r="E81" s="79">
        <v>54360.273008776254</v>
      </c>
      <c r="F81" s="119">
        <v>144935.19086747893</v>
      </c>
      <c r="G81" s="77"/>
      <c r="H81" s="77"/>
      <c r="I81" s="77"/>
      <c r="J81" s="77"/>
      <c r="K81" s="77"/>
      <c r="L81" s="77"/>
      <c r="M81" s="77"/>
      <c r="N81" s="77"/>
    </row>
    <row r="82" spans="1:14" x14ac:dyDescent="0.45">
      <c r="A82" s="96" t="s">
        <v>102</v>
      </c>
      <c r="B82" s="97">
        <v>117.58208653642211</v>
      </c>
      <c r="C82" s="97">
        <v>226.13354754240845</v>
      </c>
      <c r="D82" s="97">
        <v>350.20290583930534</v>
      </c>
      <c r="E82" s="97">
        <v>701.49886008361852</v>
      </c>
      <c r="F82" s="122">
        <v>447.99819915061312</v>
      </c>
      <c r="G82" s="77"/>
      <c r="H82" s="77"/>
      <c r="I82" s="77"/>
      <c r="J82" s="77"/>
      <c r="K82" s="77"/>
      <c r="L82" s="77"/>
      <c r="M82" s="77"/>
      <c r="N82" s="77"/>
    </row>
    <row r="83" spans="1:14" x14ac:dyDescent="0.45">
      <c r="A83" s="96" t="s">
        <v>103</v>
      </c>
      <c r="B83" s="97">
        <v>61.450271760077847</v>
      </c>
      <c r="C83" s="97">
        <v>66.886560406110689</v>
      </c>
      <c r="D83" s="97">
        <v>72.729533739162491</v>
      </c>
      <c r="E83" s="97">
        <v>69.154899750943756</v>
      </c>
      <c r="F83" s="122">
        <v>69.782772861378064</v>
      </c>
      <c r="G83" s="77"/>
      <c r="H83" s="77"/>
      <c r="I83" s="77"/>
      <c r="J83" s="77"/>
      <c r="K83" s="77"/>
      <c r="L83" s="77"/>
      <c r="M83" s="77"/>
      <c r="N83" s="77"/>
    </row>
    <row r="84" spans="1:14" x14ac:dyDescent="0.45">
      <c r="A84" s="96" t="s">
        <v>104</v>
      </c>
      <c r="B84" s="97">
        <v>67.846585947800918</v>
      </c>
      <c r="C84" s="97">
        <v>52.90257783212332</v>
      </c>
      <c r="D84" s="97">
        <v>75.957568847664106</v>
      </c>
      <c r="E84" s="97">
        <v>95.473446501147691</v>
      </c>
      <c r="F84" s="122">
        <v>77.673165074309424</v>
      </c>
      <c r="G84" s="77"/>
      <c r="H84" s="77"/>
      <c r="I84" s="77"/>
      <c r="J84" s="77"/>
      <c r="K84" s="77"/>
      <c r="L84" s="77"/>
      <c r="M84" s="77"/>
      <c r="N84" s="77"/>
    </row>
    <row r="85" spans="1:14" x14ac:dyDescent="0.45">
      <c r="A85" s="123" t="s">
        <v>105</v>
      </c>
      <c r="B85" s="124">
        <v>-64.051878332024913</v>
      </c>
      <c r="C85" s="124">
        <v>-69.296860353171681</v>
      </c>
      <c r="D85" s="124">
        <v>-75.721295102208131</v>
      </c>
      <c r="E85" s="124">
        <v>-72.467417898182219</v>
      </c>
      <c r="F85" s="130">
        <v>-72.749761727208295</v>
      </c>
      <c r="G85" s="88"/>
      <c r="H85" s="88"/>
      <c r="I85" s="88"/>
      <c r="J85" s="88"/>
      <c r="K85" s="88"/>
      <c r="L85" s="77"/>
      <c r="M85" s="77"/>
      <c r="N85" s="77"/>
    </row>
    <row r="86" spans="1:14" x14ac:dyDescent="0.45">
      <c r="A86" s="123" t="s">
        <v>106</v>
      </c>
      <c r="B86" s="116">
        <v>-0.48561504246279386</v>
      </c>
      <c r="C86" s="116">
        <v>-0.56708002411676073</v>
      </c>
      <c r="D86" s="116">
        <v>-0.4992211382017796</v>
      </c>
      <c r="E86" s="116">
        <v>-0.43150556689924591</v>
      </c>
      <c r="F86" s="126">
        <v>-0.48363479739495585</v>
      </c>
      <c r="G86" s="88"/>
      <c r="H86" s="88"/>
      <c r="I86" s="88"/>
      <c r="J86" s="88"/>
      <c r="K86" s="88"/>
      <c r="L86" s="77"/>
      <c r="M86" s="77"/>
      <c r="N86" s="77"/>
    </row>
    <row r="87" spans="1:14" x14ac:dyDescent="0.45">
      <c r="A87" s="123"/>
      <c r="B87" s="116"/>
      <c r="C87" s="116"/>
      <c r="D87" s="116"/>
      <c r="E87" s="116"/>
      <c r="F87" s="126"/>
      <c r="G87" s="88"/>
      <c r="H87" s="88"/>
      <c r="I87" s="88"/>
      <c r="J87" s="88"/>
      <c r="K87" s="88"/>
      <c r="L87" s="77"/>
      <c r="M87" s="77"/>
      <c r="N87" s="77"/>
    </row>
    <row r="88" spans="1:14" x14ac:dyDescent="0.45">
      <c r="A88" s="77" t="s">
        <v>107</v>
      </c>
      <c r="B88" s="79">
        <v>3503.22383265802</v>
      </c>
      <c r="C88" s="79">
        <v>9430.6411302296692</v>
      </c>
      <c r="D88" s="79">
        <v>10411.667153948883</v>
      </c>
      <c r="E88" s="79">
        <v>5539.3995008950587</v>
      </c>
      <c r="F88" s="119">
        <v>28884.931617731629</v>
      </c>
      <c r="G88" s="77"/>
      <c r="H88" s="77"/>
      <c r="I88" s="77"/>
      <c r="J88" s="77"/>
      <c r="K88" s="77"/>
      <c r="L88" s="77"/>
      <c r="M88" s="77"/>
      <c r="N88" s="77"/>
    </row>
    <row r="89" spans="1:14" x14ac:dyDescent="0.45">
      <c r="A89" s="96" t="s">
        <v>108</v>
      </c>
      <c r="B89" s="97">
        <v>73.021445787172581</v>
      </c>
      <c r="C89" s="97">
        <v>87.402325402784541</v>
      </c>
      <c r="D89" s="97">
        <v>93.84888308314116</v>
      </c>
      <c r="E89" s="97">
        <v>91.559953067669284</v>
      </c>
      <c r="F89" s="122">
        <v>88.779193237914342</v>
      </c>
      <c r="G89" s="77"/>
      <c r="H89" s="77"/>
      <c r="I89" s="77"/>
      <c r="J89" s="77"/>
      <c r="K89" s="77"/>
      <c r="L89" s="77"/>
      <c r="M89" s="77"/>
      <c r="N89" s="77"/>
    </row>
    <row r="90" spans="1:14" x14ac:dyDescent="0.45">
      <c r="A90" s="96" t="s">
        <v>109</v>
      </c>
      <c r="B90" s="97">
        <v>196.52768711776235</v>
      </c>
      <c r="C90" s="97">
        <v>241.6745700093293</v>
      </c>
      <c r="D90" s="97">
        <v>379.07428188182712</v>
      </c>
      <c r="E90" s="97">
        <v>739.23596510857556</v>
      </c>
      <c r="F90" s="122">
        <v>381.14492873966969</v>
      </c>
      <c r="G90" s="77"/>
      <c r="H90" s="77"/>
      <c r="I90" s="77"/>
      <c r="J90" s="77"/>
      <c r="K90" s="77"/>
      <c r="L90" s="77"/>
      <c r="M90" s="77"/>
      <c r="N90" s="77"/>
    </row>
    <row r="91" spans="1:14" x14ac:dyDescent="0.45">
      <c r="A91" s="123" t="s">
        <v>110</v>
      </c>
      <c r="B91" s="124">
        <v>-78.445094962100555</v>
      </c>
      <c r="C91" s="124">
        <v>-94.023743965905183</v>
      </c>
      <c r="D91" s="124">
        <v>-103.36465969063313</v>
      </c>
      <c r="E91" s="124">
        <v>-108.27655514903925</v>
      </c>
      <c r="F91" s="130">
        <v>-98.234625533225582</v>
      </c>
      <c r="G91" s="124"/>
      <c r="H91" s="124"/>
      <c r="I91" s="124"/>
      <c r="J91" s="124"/>
      <c r="K91" s="124"/>
      <c r="L91" s="77"/>
      <c r="M91" s="77"/>
      <c r="N91" s="77"/>
    </row>
    <row r="92" spans="1:14" x14ac:dyDescent="0.45">
      <c r="A92" s="123" t="s">
        <v>111</v>
      </c>
      <c r="B92" s="116">
        <v>-0.28528312645619258</v>
      </c>
      <c r="C92" s="116">
        <v>-0.28008405181576701</v>
      </c>
      <c r="D92" s="116">
        <v>-0.21425438699812771</v>
      </c>
      <c r="E92" s="116">
        <v>-0.12775805968757492</v>
      </c>
      <c r="F92" s="126">
        <v>-0.20492034893357969</v>
      </c>
      <c r="G92" s="116"/>
      <c r="H92" s="116"/>
      <c r="I92" s="116"/>
      <c r="J92" s="116"/>
      <c r="K92" s="116"/>
      <c r="L92" s="77"/>
      <c r="M92" s="77"/>
      <c r="N92" s="77"/>
    </row>
    <row r="93" spans="1:14" x14ac:dyDescent="0.45">
      <c r="A93" s="77"/>
      <c r="B93" s="83"/>
      <c r="C93" s="83"/>
      <c r="D93" s="83"/>
      <c r="E93" s="110"/>
      <c r="F93" s="77"/>
      <c r="G93" s="77"/>
      <c r="H93" s="77"/>
      <c r="I93" s="77"/>
      <c r="J93" s="77"/>
      <c r="K93" s="77"/>
      <c r="L93" s="77"/>
      <c r="M93" s="77"/>
      <c r="N93" s="77"/>
    </row>
    <row r="94" spans="1:14" ht="28.5" x14ac:dyDescent="0.45">
      <c r="A94" s="89" t="s">
        <v>112</v>
      </c>
      <c r="B94" s="90" t="s">
        <v>118</v>
      </c>
      <c r="C94" s="91" t="s">
        <v>119</v>
      </c>
      <c r="D94" s="91" t="s">
        <v>120</v>
      </c>
      <c r="E94" s="91" t="s">
        <v>121</v>
      </c>
      <c r="F94" s="91" t="s">
        <v>79</v>
      </c>
      <c r="G94" s="77"/>
      <c r="H94" s="77"/>
      <c r="I94" s="77"/>
      <c r="J94" s="77"/>
      <c r="K94" s="77"/>
      <c r="L94" s="77"/>
      <c r="M94" s="77"/>
      <c r="N94" s="77"/>
    </row>
    <row r="95" spans="1:14" x14ac:dyDescent="0.45">
      <c r="A95" s="77" t="s">
        <v>113</v>
      </c>
      <c r="B95" s="79">
        <v>424.57428680428796</v>
      </c>
      <c r="C95" s="79">
        <v>2846.381645073061</v>
      </c>
      <c r="D95" s="79">
        <v>7483.8497205962876</v>
      </c>
      <c r="E95" s="79">
        <v>7929.4241835298872</v>
      </c>
      <c r="F95" s="119">
        <v>18684.229836003524</v>
      </c>
      <c r="G95" s="77"/>
      <c r="H95" s="77"/>
      <c r="I95" s="77"/>
      <c r="J95" s="77"/>
      <c r="K95" s="77"/>
      <c r="L95" s="77"/>
      <c r="M95" s="77"/>
      <c r="N95" s="77"/>
    </row>
    <row r="96" spans="1:14" x14ac:dyDescent="0.45">
      <c r="A96" s="77" t="s">
        <v>114</v>
      </c>
      <c r="B96" s="85">
        <v>1.9898932373228786E-2</v>
      </c>
      <c r="C96" s="85">
        <v>2.715637970826295E-2</v>
      </c>
      <c r="D96" s="85">
        <v>6.8703018345288608E-2</v>
      </c>
      <c r="E96" s="85">
        <v>0.18172280003961364</v>
      </c>
      <c r="F96" s="128">
        <v>6.7036763232623198E-2</v>
      </c>
      <c r="G96" s="77"/>
      <c r="H96" s="77"/>
      <c r="I96" s="77"/>
      <c r="J96" s="77"/>
      <c r="K96" s="77"/>
      <c r="L96" s="77"/>
      <c r="M96" s="77"/>
      <c r="N96" s="77"/>
    </row>
    <row r="97" spans="1:14" x14ac:dyDescent="0.45">
      <c r="A97" s="93" t="s">
        <v>96</v>
      </c>
      <c r="B97" s="93">
        <v>0</v>
      </c>
      <c r="C97" s="93">
        <v>0</v>
      </c>
      <c r="D97" s="93">
        <v>0</v>
      </c>
      <c r="E97" s="93">
        <v>0</v>
      </c>
      <c r="F97" s="121"/>
      <c r="G97" s="77"/>
      <c r="H97" s="77"/>
      <c r="I97" s="77"/>
      <c r="J97" s="77"/>
      <c r="K97" s="77"/>
      <c r="L97" s="77"/>
      <c r="M97" s="77"/>
      <c r="N97" s="77"/>
    </row>
    <row r="98" spans="1:14" x14ac:dyDescent="0.45">
      <c r="A98" s="77" t="s">
        <v>115</v>
      </c>
      <c r="B98" s="79">
        <v>296.27242309696624</v>
      </c>
      <c r="C98" s="79">
        <v>689.9663932747809</v>
      </c>
      <c r="D98" s="79">
        <v>533.06311394890906</v>
      </c>
      <c r="E98" s="79">
        <v>156.33842658869276</v>
      </c>
      <c r="F98" s="109">
        <v>1675.6403569093488</v>
      </c>
      <c r="G98" s="79"/>
      <c r="H98" s="81"/>
      <c r="I98" s="77"/>
      <c r="J98" s="77"/>
      <c r="K98" s="77"/>
      <c r="L98" s="77"/>
      <c r="M98" s="77"/>
      <c r="N98" s="77"/>
    </row>
    <row r="99" spans="1:14" x14ac:dyDescent="0.45">
      <c r="A99" s="77" t="s">
        <v>116</v>
      </c>
      <c r="B99" s="85">
        <v>7.6234086848557342E-2</v>
      </c>
      <c r="C99" s="85">
        <v>8.8040987518296532E-2</v>
      </c>
      <c r="D99" s="85">
        <v>5.4906435388561027E-2</v>
      </c>
      <c r="E99" s="85">
        <v>2.5300757979412464E-2</v>
      </c>
      <c r="F99" s="128">
        <v>6.0687420119134305E-2</v>
      </c>
      <c r="G99" s="79"/>
      <c r="H99" s="81"/>
      <c r="I99" s="77"/>
      <c r="J99" s="77"/>
      <c r="K99" s="77"/>
      <c r="L99" s="77"/>
      <c r="M99" s="77"/>
      <c r="N99" s="77"/>
    </row>
    <row r="100" spans="1:14" x14ac:dyDescent="0.45">
      <c r="A100" s="77"/>
      <c r="B100" s="77"/>
      <c r="C100" s="77"/>
      <c r="D100" s="79"/>
      <c r="E100" s="79"/>
      <c r="F100" s="79"/>
      <c r="G100" s="79"/>
      <c r="H100" s="79"/>
      <c r="I100" s="79"/>
      <c r="J100" s="81"/>
      <c r="K100" s="81"/>
      <c r="L100" s="77"/>
      <c r="M100" s="77"/>
      <c r="N100" s="77"/>
    </row>
    <row r="101" spans="1:14" ht="14.65" thickBot="1" x14ac:dyDescent="0.5">
      <c r="A101" s="86" t="s">
        <v>122</v>
      </c>
      <c r="B101" s="86"/>
      <c r="C101" s="86"/>
      <c r="D101" s="86"/>
      <c r="E101" s="86"/>
      <c r="F101" s="86"/>
      <c r="G101" s="77"/>
      <c r="H101" s="77"/>
      <c r="I101" s="77"/>
      <c r="J101" s="77"/>
      <c r="K101" s="77"/>
      <c r="L101" s="77"/>
      <c r="M101" s="77"/>
      <c r="N101" s="77"/>
    </row>
    <row r="102" spans="1:14" x14ac:dyDescent="0.45">
      <c r="A102" s="80"/>
      <c r="B102" s="80"/>
      <c r="C102" s="80"/>
      <c r="D102" s="80"/>
      <c r="E102" s="80"/>
      <c r="F102" s="80"/>
      <c r="G102" s="77"/>
      <c r="H102" s="77"/>
      <c r="I102" s="77"/>
      <c r="J102" s="77"/>
      <c r="K102" s="77"/>
      <c r="L102" s="77"/>
      <c r="M102" s="77"/>
      <c r="N102" s="77"/>
    </row>
    <row r="103" spans="1:14" ht="28.5" x14ac:dyDescent="0.45">
      <c r="A103" s="89" t="s">
        <v>123</v>
      </c>
      <c r="B103" s="90" t="s">
        <v>118</v>
      </c>
      <c r="C103" s="91" t="s">
        <v>119</v>
      </c>
      <c r="D103" s="91" t="s">
        <v>120</v>
      </c>
      <c r="E103" s="91" t="s">
        <v>121</v>
      </c>
      <c r="F103" s="91" t="s">
        <v>79</v>
      </c>
      <c r="G103" s="77"/>
      <c r="H103" s="77"/>
      <c r="I103" s="77"/>
      <c r="J103" s="77"/>
      <c r="K103" s="77"/>
      <c r="L103" s="77"/>
      <c r="M103" s="77"/>
      <c r="N103" s="77"/>
    </row>
    <row r="104" spans="1:14" x14ac:dyDescent="0.45">
      <c r="A104" s="96" t="s">
        <v>82</v>
      </c>
      <c r="B104" s="103">
        <v>298.35706759959692</v>
      </c>
      <c r="C104" s="103">
        <v>4206.8850450995415</v>
      </c>
      <c r="D104" s="103">
        <v>6184.4927187363619</v>
      </c>
      <c r="E104" s="103">
        <v>5798.6068617132159</v>
      </c>
      <c r="F104" s="104">
        <v>16488.341693148715</v>
      </c>
      <c r="G104" s="77"/>
      <c r="H104" s="77"/>
      <c r="I104" s="77"/>
      <c r="J104" s="77"/>
      <c r="K104" s="77"/>
      <c r="L104" s="77"/>
      <c r="M104" s="77"/>
      <c r="N104" s="77"/>
    </row>
    <row r="105" spans="1:14" x14ac:dyDescent="0.45">
      <c r="A105" s="96" t="s">
        <v>83</v>
      </c>
      <c r="B105" s="103">
        <v>16.661991344659548</v>
      </c>
      <c r="C105" s="103">
        <v>4135.0849228504567</v>
      </c>
      <c r="D105" s="103">
        <v>5969.7844633301256</v>
      </c>
      <c r="E105" s="103">
        <v>5024.1207051208003</v>
      </c>
      <c r="F105" s="104">
        <v>15145.652082646042</v>
      </c>
      <c r="G105" s="77"/>
      <c r="H105" s="77"/>
      <c r="I105" s="77"/>
      <c r="J105" s="77"/>
      <c r="K105" s="77"/>
      <c r="L105" s="77"/>
      <c r="M105" s="77"/>
      <c r="N105" s="77"/>
    </row>
    <row r="106" spans="1:14" x14ac:dyDescent="0.45">
      <c r="A106" s="96" t="s">
        <v>84</v>
      </c>
      <c r="B106" s="103">
        <v>74.660506968764722</v>
      </c>
      <c r="C106" s="103">
        <v>13478.617638066977</v>
      </c>
      <c r="D106" s="103">
        <v>17019.330041105663</v>
      </c>
      <c r="E106" s="103">
        <v>14346.730352743876</v>
      </c>
      <c r="F106" s="104">
        <v>44919.338538885284</v>
      </c>
      <c r="G106" s="77"/>
      <c r="H106" s="77"/>
      <c r="I106" s="77"/>
      <c r="J106" s="77"/>
      <c r="K106" s="77"/>
      <c r="L106" s="77"/>
      <c r="M106" s="77"/>
      <c r="N106" s="77"/>
    </row>
    <row r="107" spans="1:14" x14ac:dyDescent="0.45">
      <c r="A107" s="96" t="s">
        <v>85</v>
      </c>
      <c r="B107" s="103">
        <v>158.53313349720389</v>
      </c>
      <c r="C107" s="103">
        <v>8360.3707323048329</v>
      </c>
      <c r="D107" s="103">
        <v>11521.575750948405</v>
      </c>
      <c r="E107" s="103">
        <v>11192.193028150736</v>
      </c>
      <c r="F107" s="104">
        <v>31232.672644901177</v>
      </c>
      <c r="G107" s="77"/>
      <c r="H107" s="77"/>
      <c r="I107" s="77"/>
      <c r="J107" s="77"/>
      <c r="K107" s="77"/>
      <c r="L107" s="77"/>
      <c r="M107" s="77"/>
      <c r="N107" s="77"/>
    </row>
    <row r="108" spans="1:14" x14ac:dyDescent="0.45">
      <c r="A108" s="96" t="s">
        <v>86</v>
      </c>
      <c r="B108" s="103">
        <v>126.05577929344946</v>
      </c>
      <c r="C108" s="103">
        <v>5199.4713720110194</v>
      </c>
      <c r="D108" s="103">
        <v>8387.0472904989419</v>
      </c>
      <c r="E108" s="103">
        <v>8731.7961590684772</v>
      </c>
      <c r="F108" s="104">
        <v>22444.370600871887</v>
      </c>
      <c r="G108" s="77"/>
      <c r="H108" s="77"/>
      <c r="I108" s="77"/>
      <c r="J108" s="77"/>
      <c r="K108" s="77"/>
      <c r="L108" s="77"/>
      <c r="M108" s="77"/>
      <c r="N108" s="77"/>
    </row>
    <row r="109" spans="1:14" x14ac:dyDescent="0.45">
      <c r="A109" s="96" t="s">
        <v>87</v>
      </c>
      <c r="B109" s="103">
        <v>4009.6522352306579</v>
      </c>
      <c r="C109" s="103">
        <v>5762.7979140038942</v>
      </c>
      <c r="D109" s="103">
        <v>10084.908058321062</v>
      </c>
      <c r="E109" s="103">
        <v>11427.770271267917</v>
      </c>
      <c r="F109" s="104">
        <v>31285.128478823528</v>
      </c>
      <c r="G109" s="77"/>
      <c r="H109" s="77"/>
      <c r="I109" s="77"/>
      <c r="J109" s="77"/>
      <c r="K109" s="77"/>
      <c r="L109" s="77"/>
      <c r="M109" s="77"/>
      <c r="N109" s="77"/>
    </row>
    <row r="110" spans="1:14" x14ac:dyDescent="0.45">
      <c r="A110" s="96" t="s">
        <v>88</v>
      </c>
      <c r="B110" s="103">
        <v>1843.4429556741979</v>
      </c>
      <c r="C110" s="103">
        <v>2494.3930606398303</v>
      </c>
      <c r="D110" s="103">
        <v>4697.1387318013058</v>
      </c>
      <c r="E110" s="103">
        <v>3378.4551316060342</v>
      </c>
      <c r="F110" s="104">
        <v>12413.429879721367</v>
      </c>
      <c r="G110" s="77"/>
      <c r="H110" s="77"/>
      <c r="I110" s="77"/>
      <c r="J110" s="77"/>
      <c r="K110" s="77"/>
      <c r="L110" s="77"/>
      <c r="M110" s="77"/>
      <c r="N110" s="77"/>
    </row>
    <row r="111" spans="1:14" x14ac:dyDescent="0.45">
      <c r="A111" s="96" t="s">
        <v>89</v>
      </c>
      <c r="B111" s="103">
        <v>715.49598689918082</v>
      </c>
      <c r="C111" s="103">
        <v>928.94684448249052</v>
      </c>
      <c r="D111" s="103">
        <v>1682.5590559500943</v>
      </c>
      <c r="E111" s="103">
        <v>1362.3827695751297</v>
      </c>
      <c r="F111" s="104">
        <v>4689.3846569068955</v>
      </c>
      <c r="G111" s="77"/>
      <c r="H111" s="77"/>
      <c r="I111" s="77"/>
      <c r="J111" s="77"/>
      <c r="K111" s="77"/>
      <c r="L111" s="77"/>
      <c r="M111" s="77"/>
      <c r="N111" s="77"/>
    </row>
    <row r="112" spans="1:14" x14ac:dyDescent="0.45">
      <c r="A112" s="96" t="s">
        <v>124</v>
      </c>
      <c r="B112" s="103">
        <v>1234.9656760177459</v>
      </c>
      <c r="C112" s="103">
        <v>1477.8204782681441</v>
      </c>
      <c r="D112" s="103">
        <v>3040.5856855745187</v>
      </c>
      <c r="E112" s="103">
        <v>2325.0896986753633</v>
      </c>
      <c r="F112" s="104">
        <v>8078.461538535772</v>
      </c>
      <c r="G112" s="77"/>
      <c r="H112" s="77"/>
      <c r="I112" s="77"/>
      <c r="J112" s="77"/>
      <c r="K112" s="77"/>
      <c r="L112" s="77"/>
      <c r="M112" s="77"/>
      <c r="N112" s="77"/>
    </row>
    <row r="113" spans="1:14" ht="14.65" thickBot="1" x14ac:dyDescent="0.5">
      <c r="A113" s="105" t="s">
        <v>125</v>
      </c>
      <c r="B113" s="106">
        <v>7477.5925816944246</v>
      </c>
      <c r="C113" s="106">
        <v>8128.8968809736771</v>
      </c>
      <c r="D113" s="106">
        <v>14665.897655958765</v>
      </c>
      <c r="E113" s="106">
        <v>12858.099576426652</v>
      </c>
      <c r="F113" s="104">
        <v>43130.486695053522</v>
      </c>
      <c r="G113" s="77"/>
      <c r="H113" s="77"/>
      <c r="I113" s="77"/>
      <c r="J113" s="77"/>
      <c r="K113" s="77"/>
      <c r="L113" s="77"/>
      <c r="M113" s="77"/>
      <c r="N113" s="77"/>
    </row>
    <row r="114" spans="1:14" ht="14.65" thickTop="1" x14ac:dyDescent="0.45">
      <c r="A114" s="107" t="s">
        <v>79</v>
      </c>
      <c r="B114" s="108">
        <v>15955.417914219881</v>
      </c>
      <c r="C114" s="108">
        <v>54173.284888700859</v>
      </c>
      <c r="D114" s="108">
        <v>83253.319452225245</v>
      </c>
      <c r="E114" s="108">
        <v>76445.244554348203</v>
      </c>
      <c r="F114" s="108">
        <v>229827.26680949421</v>
      </c>
      <c r="G114" s="77"/>
      <c r="H114" s="77"/>
      <c r="I114" s="77"/>
      <c r="J114" s="77"/>
      <c r="K114" s="77"/>
      <c r="L114" s="77"/>
      <c r="M114" s="77"/>
      <c r="N114" s="77"/>
    </row>
    <row r="115" spans="1:14" x14ac:dyDescent="0.4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1:14" ht="14.65" thickBot="1" x14ac:dyDescent="0.5">
      <c r="A116" s="86" t="s">
        <v>126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77"/>
      <c r="L116" s="77"/>
      <c r="M116" s="77"/>
      <c r="N116" s="77"/>
    </row>
    <row r="117" spans="1:14" x14ac:dyDescent="0.4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</row>
    <row r="118" spans="1:14" ht="85.5" x14ac:dyDescent="0.45">
      <c r="A118" s="90" t="s">
        <v>127</v>
      </c>
      <c r="B118" s="90" t="s">
        <v>128</v>
      </c>
      <c r="C118" s="91" t="s">
        <v>129</v>
      </c>
      <c r="D118" s="91" t="s">
        <v>130</v>
      </c>
      <c r="E118" s="91" t="s">
        <v>131</v>
      </c>
      <c r="F118" s="91" t="s">
        <v>132</v>
      </c>
      <c r="G118" s="90" t="s">
        <v>133</v>
      </c>
      <c r="H118" s="91" t="s">
        <v>134</v>
      </c>
      <c r="I118" s="91" t="s">
        <v>135</v>
      </c>
      <c r="J118" s="91" t="s">
        <v>136</v>
      </c>
      <c r="K118" s="77"/>
      <c r="L118" s="77"/>
      <c r="M118" s="77"/>
      <c r="N118" s="77"/>
    </row>
    <row r="119" spans="1:14" x14ac:dyDescent="0.45">
      <c r="A119" s="77" t="s">
        <v>137</v>
      </c>
      <c r="B119" s="79">
        <v>0</v>
      </c>
      <c r="C119" s="79">
        <v>0</v>
      </c>
      <c r="D119" s="85">
        <v>0</v>
      </c>
      <c r="E119" s="79">
        <v>0</v>
      </c>
      <c r="F119" s="79">
        <v>0</v>
      </c>
      <c r="G119" s="85">
        <v>0</v>
      </c>
      <c r="H119" s="79">
        <v>0</v>
      </c>
      <c r="I119" s="79">
        <v>0</v>
      </c>
      <c r="J119" s="85">
        <v>0</v>
      </c>
      <c r="K119" s="77"/>
      <c r="L119" s="77"/>
      <c r="M119" s="77"/>
      <c r="N119" s="77"/>
    </row>
    <row r="120" spans="1:14" x14ac:dyDescent="0.45">
      <c r="A120" s="77" t="s">
        <v>138</v>
      </c>
      <c r="B120" s="79">
        <v>60515.303609141272</v>
      </c>
      <c r="C120" s="79">
        <v>5181.815230425078</v>
      </c>
      <c r="D120" s="85">
        <v>8.5628178681769473E-2</v>
      </c>
      <c r="E120" s="79">
        <v>32544.978365279381</v>
      </c>
      <c r="F120" s="79">
        <v>869.18309512634369</v>
      </c>
      <c r="G120" s="85">
        <v>2.6707133904677348E-2</v>
      </c>
      <c r="H120" s="79">
        <v>8554.0524402101164</v>
      </c>
      <c r="I120" s="79">
        <v>568.58156595129071</v>
      </c>
      <c r="J120" s="85">
        <v>6.6469263536257261E-2</v>
      </c>
      <c r="K120" s="77"/>
      <c r="L120" s="77"/>
      <c r="M120" s="77"/>
      <c r="N120" s="77"/>
    </row>
    <row r="121" spans="1:14" ht="14.65" thickBot="1" x14ac:dyDescent="0.5">
      <c r="A121" s="77" t="s">
        <v>139</v>
      </c>
      <c r="B121" s="79">
        <v>113100.68441904504</v>
      </c>
      <c r="C121" s="79">
        <v>10543.754450191724</v>
      </c>
      <c r="D121" s="85">
        <v>9.3224497308313906E-2</v>
      </c>
      <c r="E121" s="79">
        <v>72555.202690774982</v>
      </c>
      <c r="F121" s="79">
        <v>2089.4770602604563</v>
      </c>
      <c r="G121" s="85">
        <v>2.8798445635465401E-2</v>
      </c>
      <c r="H121" s="79">
        <v>19056.947559791617</v>
      </c>
      <c r="I121" s="79">
        <v>1107.0587909580611</v>
      </c>
      <c r="J121" s="85">
        <v>5.8092136082373021E-2</v>
      </c>
      <c r="K121" s="77"/>
      <c r="L121" s="77"/>
      <c r="M121" s="77"/>
      <c r="N121" s="77"/>
    </row>
    <row r="122" spans="1:14" ht="14.65" thickTop="1" x14ac:dyDescent="0.45">
      <c r="A122" s="107" t="s">
        <v>79</v>
      </c>
      <c r="B122" s="108">
        <v>173615.98802818632</v>
      </c>
      <c r="C122" s="108">
        <v>15725.569680616802</v>
      </c>
      <c r="D122" s="131">
        <v>9.0576736965398474E-2</v>
      </c>
      <c r="E122" s="108">
        <v>105100.18105605437</v>
      </c>
      <c r="F122" s="108">
        <v>2958.6601553867999</v>
      </c>
      <c r="G122" s="131">
        <v>2.8150856883955522E-2</v>
      </c>
      <c r="H122" s="108">
        <v>27611.000000001732</v>
      </c>
      <c r="I122" s="108">
        <v>1675.6403569093518</v>
      </c>
      <c r="J122" s="131">
        <v>6.068742011912813E-2</v>
      </c>
      <c r="K122" s="77"/>
      <c r="L122" s="77"/>
      <c r="M122" s="77"/>
      <c r="N122" s="77"/>
    </row>
    <row r="123" spans="1:14" x14ac:dyDescent="0.45">
      <c r="A123" s="77"/>
      <c r="B123" s="77"/>
      <c r="C123" s="77"/>
      <c r="D123" s="77"/>
      <c r="E123" s="77"/>
      <c r="F123" s="77"/>
      <c r="G123" s="77"/>
      <c r="H123" s="77"/>
      <c r="I123" s="79"/>
      <c r="J123" s="79"/>
      <c r="K123" s="77"/>
      <c r="L123" s="77"/>
      <c r="M123" s="77"/>
      <c r="N123" s="77"/>
    </row>
    <row r="124" spans="1:14" ht="85.5" x14ac:dyDescent="0.45">
      <c r="A124" s="90" t="s">
        <v>140</v>
      </c>
      <c r="B124" s="90" t="s">
        <v>128</v>
      </c>
      <c r="C124" s="91" t="s">
        <v>129</v>
      </c>
      <c r="D124" s="91" t="s">
        <v>130</v>
      </c>
      <c r="E124" s="91" t="s">
        <v>131</v>
      </c>
      <c r="F124" s="91" t="s">
        <v>132</v>
      </c>
      <c r="G124" s="90" t="s">
        <v>133</v>
      </c>
      <c r="H124" s="91" t="s">
        <v>134</v>
      </c>
      <c r="I124" s="91" t="s">
        <v>135</v>
      </c>
      <c r="J124" s="91" t="s">
        <v>136</v>
      </c>
      <c r="K124" s="77"/>
      <c r="L124" s="77"/>
      <c r="M124" s="77"/>
      <c r="N124" s="77"/>
    </row>
    <row r="125" spans="1:14" x14ac:dyDescent="0.45">
      <c r="A125" s="77" t="s">
        <v>141</v>
      </c>
      <c r="B125" s="79">
        <v>1358.2761551020126</v>
      </c>
      <c r="C125" s="79">
        <v>136.43130663826676</v>
      </c>
      <c r="D125" s="85">
        <v>0.10044445389532747</v>
      </c>
      <c r="E125" s="79">
        <v>956.94547963992341</v>
      </c>
      <c r="F125" s="79">
        <v>26.710213494593287</v>
      </c>
      <c r="G125" s="85">
        <v>2.7911949074302254E-2</v>
      </c>
      <c r="H125" s="79">
        <v>257.10545598140931</v>
      </c>
      <c r="I125" s="79">
        <v>19.433097683596625</v>
      </c>
      <c r="J125" s="85">
        <v>7.5584151294719265E-2</v>
      </c>
      <c r="K125" s="77"/>
      <c r="L125" s="77"/>
      <c r="M125" s="77"/>
      <c r="N125" s="77"/>
    </row>
    <row r="126" spans="1:14" x14ac:dyDescent="0.45">
      <c r="A126" s="77" t="s">
        <v>142</v>
      </c>
      <c r="B126" s="79">
        <v>6645.5131922373166</v>
      </c>
      <c r="C126" s="79">
        <v>489.74296527348508</v>
      </c>
      <c r="D126" s="85">
        <v>7.3695281478871819E-2</v>
      </c>
      <c r="E126" s="79">
        <v>2632.8684227789236</v>
      </c>
      <c r="F126" s="79">
        <v>56.044502501648921</v>
      </c>
      <c r="G126" s="85">
        <v>2.128648056118787E-2</v>
      </c>
      <c r="H126" s="79">
        <v>591.44215530153065</v>
      </c>
      <c r="I126" s="79">
        <v>30.142828908021862</v>
      </c>
      <c r="J126" s="85">
        <v>5.0964965276535559E-2</v>
      </c>
      <c r="K126" s="77"/>
      <c r="L126" s="77"/>
      <c r="M126" s="77"/>
      <c r="N126" s="77"/>
    </row>
    <row r="127" spans="1:14" x14ac:dyDescent="0.45">
      <c r="A127" s="77" t="s">
        <v>143</v>
      </c>
      <c r="B127" s="79">
        <v>3807.2466993337475</v>
      </c>
      <c r="C127" s="79">
        <v>253.67563300584834</v>
      </c>
      <c r="D127" s="85">
        <v>6.6629680984486905E-2</v>
      </c>
      <c r="E127" s="79">
        <v>1680.6943938103097</v>
      </c>
      <c r="F127" s="79">
        <v>36.919182227354511</v>
      </c>
      <c r="G127" s="85">
        <v>2.1966624249667943E-2</v>
      </c>
      <c r="H127" s="79">
        <v>414.50176002084072</v>
      </c>
      <c r="I127" s="79">
        <v>31.221338544575168</v>
      </c>
      <c r="J127" s="85">
        <v>7.5322571713580644E-2</v>
      </c>
      <c r="K127" s="77"/>
      <c r="L127" s="77"/>
      <c r="M127" s="77"/>
      <c r="N127" s="77"/>
    </row>
    <row r="128" spans="1:14" x14ac:dyDescent="0.45">
      <c r="A128" s="77" t="s">
        <v>144</v>
      </c>
      <c r="B128" s="79">
        <v>557.80620157543353</v>
      </c>
      <c r="C128" s="79">
        <v>52.24049731300358</v>
      </c>
      <c r="D128" s="85">
        <v>9.3653489626789252E-2</v>
      </c>
      <c r="E128" s="79">
        <v>181.75263406590747</v>
      </c>
      <c r="F128" s="79">
        <v>6.0238003613559457</v>
      </c>
      <c r="G128" s="85">
        <v>3.3142850403871361E-2</v>
      </c>
      <c r="H128" s="79">
        <v>44.898070502560124</v>
      </c>
      <c r="I128" s="79">
        <v>3.3722216008006303</v>
      </c>
      <c r="J128" s="85">
        <v>7.5108385795962962E-2</v>
      </c>
      <c r="K128" s="77"/>
      <c r="L128" s="77"/>
      <c r="M128" s="77"/>
      <c r="N128" s="77"/>
    </row>
    <row r="129" spans="1:14" x14ac:dyDescent="0.45">
      <c r="A129" s="77" t="s">
        <v>145</v>
      </c>
      <c r="B129" s="79">
        <v>7665.1964711879546</v>
      </c>
      <c r="C129" s="79">
        <v>734.2722919967589</v>
      </c>
      <c r="D129" s="85">
        <v>9.5793016494326227E-2</v>
      </c>
      <c r="E129" s="79">
        <v>2942.7572091502157</v>
      </c>
      <c r="F129" s="79">
        <v>74.257125677556047</v>
      </c>
      <c r="G129" s="85">
        <v>2.5233860763864847E-2</v>
      </c>
      <c r="H129" s="79">
        <v>744.51101905177507</v>
      </c>
      <c r="I129" s="79">
        <v>43.929205728328775</v>
      </c>
      <c r="J129" s="85">
        <v>5.9004104176024065E-2</v>
      </c>
      <c r="K129" s="77"/>
      <c r="L129" s="77"/>
      <c r="M129" s="77"/>
      <c r="N129" s="77"/>
    </row>
    <row r="130" spans="1:14" x14ac:dyDescent="0.45">
      <c r="A130" s="77" t="s">
        <v>146</v>
      </c>
      <c r="B130" s="79">
        <v>2800.7353581547081</v>
      </c>
      <c r="C130" s="79">
        <v>198.97084972618862</v>
      </c>
      <c r="D130" s="85">
        <v>7.1042360052640779E-2</v>
      </c>
      <c r="E130" s="79">
        <v>939.17187099472858</v>
      </c>
      <c r="F130" s="79">
        <v>30.094303638386766</v>
      </c>
      <c r="G130" s="85">
        <v>3.2043446538185E-2</v>
      </c>
      <c r="H130" s="79">
        <v>240.84825795193245</v>
      </c>
      <c r="I130" s="79">
        <v>18.984620469071015</v>
      </c>
      <c r="J130" s="85">
        <v>7.8823989139501643E-2</v>
      </c>
      <c r="K130" s="77"/>
      <c r="L130" s="77"/>
      <c r="M130" s="77"/>
      <c r="N130" s="77"/>
    </row>
    <row r="131" spans="1:14" x14ac:dyDescent="0.45">
      <c r="A131" s="77" t="s">
        <v>147</v>
      </c>
      <c r="B131" s="79">
        <v>59.730457986050695</v>
      </c>
      <c r="C131" s="79">
        <v>5.143663533159903</v>
      </c>
      <c r="D131" s="85">
        <v>8.6114583858726501E-2</v>
      </c>
      <c r="E131" s="79">
        <v>49.560265869450525</v>
      </c>
      <c r="F131" s="79">
        <v>1.2877029381558041</v>
      </c>
      <c r="G131" s="85">
        <v>2.5982567195014947E-2</v>
      </c>
      <c r="H131" s="79">
        <v>12.196293449299459</v>
      </c>
      <c r="I131" s="79">
        <v>0.96070004557394051</v>
      </c>
      <c r="J131" s="85">
        <v>7.8769836882624539E-2</v>
      </c>
      <c r="K131" s="77"/>
      <c r="L131" s="77"/>
      <c r="M131" s="77"/>
      <c r="N131" s="77"/>
    </row>
    <row r="132" spans="1:14" x14ac:dyDescent="0.45">
      <c r="A132" s="77" t="s">
        <v>148</v>
      </c>
      <c r="B132" s="79">
        <v>151.18058491398176</v>
      </c>
      <c r="C132" s="79">
        <v>10.868176730017366</v>
      </c>
      <c r="D132" s="85">
        <v>7.1888706715886208E-2</v>
      </c>
      <c r="E132" s="79">
        <v>144.21669671378271</v>
      </c>
      <c r="F132" s="79">
        <v>3.559080288696626</v>
      </c>
      <c r="G132" s="85">
        <v>2.4678697888636959E-2</v>
      </c>
      <c r="H132" s="79">
        <v>34.330287685137314</v>
      </c>
      <c r="I132" s="79">
        <v>2.9031423163883061</v>
      </c>
      <c r="J132" s="85">
        <v>8.4565044808673995E-2</v>
      </c>
      <c r="K132" s="77"/>
      <c r="L132" s="77"/>
      <c r="M132" s="77"/>
      <c r="N132" s="77"/>
    </row>
    <row r="133" spans="1:14" x14ac:dyDescent="0.45">
      <c r="A133" s="77" t="s">
        <v>149</v>
      </c>
      <c r="B133" s="79">
        <v>654.75945464121696</v>
      </c>
      <c r="C133" s="79">
        <v>68.220341426222078</v>
      </c>
      <c r="D133" s="85">
        <v>0.10419145679019512</v>
      </c>
      <c r="E133" s="79">
        <v>766.22158289543768</v>
      </c>
      <c r="F133" s="79">
        <v>26.331780826427845</v>
      </c>
      <c r="G133" s="85">
        <v>3.4365751910725294E-2</v>
      </c>
      <c r="H133" s="79">
        <v>177.8613937607488</v>
      </c>
      <c r="I133" s="79">
        <v>11.157123891670221</v>
      </c>
      <c r="J133" s="85">
        <v>6.2729317789324682E-2</v>
      </c>
      <c r="K133" s="77"/>
      <c r="L133" s="77"/>
      <c r="M133" s="77"/>
      <c r="N133" s="77"/>
    </row>
    <row r="134" spans="1:14" x14ac:dyDescent="0.45">
      <c r="A134" s="77" t="s">
        <v>150</v>
      </c>
      <c r="B134" s="79">
        <v>2827.9327339485753</v>
      </c>
      <c r="C134" s="79">
        <v>337.7478132435844</v>
      </c>
      <c r="D134" s="85">
        <v>0.11943276061308401</v>
      </c>
      <c r="E134" s="79">
        <v>1696.2918592508042</v>
      </c>
      <c r="F134" s="79">
        <v>39.866585092848744</v>
      </c>
      <c r="G134" s="85">
        <v>2.3502196792040547E-2</v>
      </c>
      <c r="H134" s="79">
        <v>362.43303634411342</v>
      </c>
      <c r="I134" s="79">
        <v>18.27540725530508</v>
      </c>
      <c r="J134" s="85">
        <v>5.0424231299801892E-2</v>
      </c>
      <c r="K134" s="77"/>
      <c r="L134" s="77"/>
      <c r="M134" s="77"/>
      <c r="N134" s="77"/>
    </row>
    <row r="135" spans="1:14" x14ac:dyDescent="0.45">
      <c r="A135" s="77" t="s">
        <v>151</v>
      </c>
      <c r="B135" s="79">
        <v>161.28549924903652</v>
      </c>
      <c r="C135" s="79">
        <v>12.056361066359651</v>
      </c>
      <c r="D135" s="85">
        <v>7.4751674034525289E-2</v>
      </c>
      <c r="E135" s="79">
        <v>52.180048622567298</v>
      </c>
      <c r="F135" s="79">
        <v>2.2815400269448647</v>
      </c>
      <c r="G135" s="85">
        <v>4.3724375257828407E-2</v>
      </c>
      <c r="H135" s="79">
        <v>20.112332266845179</v>
      </c>
      <c r="I135" s="79">
        <v>1.6098776135802881</v>
      </c>
      <c r="J135" s="85">
        <v>8.0044302780048177E-2</v>
      </c>
      <c r="K135" s="77"/>
      <c r="L135" s="77"/>
      <c r="M135" s="77"/>
      <c r="N135" s="77"/>
    </row>
    <row r="136" spans="1:14" x14ac:dyDescent="0.45">
      <c r="A136" s="77" t="s">
        <v>152</v>
      </c>
      <c r="B136" s="79">
        <v>7836.6486925997588</v>
      </c>
      <c r="C136" s="79">
        <v>432.33036954573288</v>
      </c>
      <c r="D136" s="85">
        <v>5.5167761948291448E-2</v>
      </c>
      <c r="E136" s="79">
        <v>737.95620301048268</v>
      </c>
      <c r="F136" s="79">
        <v>19.368199968167104</v>
      </c>
      <c r="G136" s="85">
        <v>2.6245730965001428E-2</v>
      </c>
      <c r="H136" s="79">
        <v>219.87711187754664</v>
      </c>
      <c r="I136" s="79">
        <v>15.273841133814578</v>
      </c>
      <c r="J136" s="85">
        <v>6.9465352729941462E-2</v>
      </c>
      <c r="K136" s="77"/>
      <c r="L136" s="77"/>
      <c r="M136" s="77"/>
      <c r="N136" s="77"/>
    </row>
    <row r="137" spans="1:14" x14ac:dyDescent="0.45">
      <c r="A137" s="77" t="s">
        <v>153</v>
      </c>
      <c r="B137" s="79">
        <v>10182.011798729884</v>
      </c>
      <c r="C137" s="79">
        <v>682.22094831379923</v>
      </c>
      <c r="D137" s="85">
        <v>6.7002569020682162E-2</v>
      </c>
      <c r="E137" s="79">
        <v>2776.0483661160984</v>
      </c>
      <c r="F137" s="79">
        <v>62.18812996069822</v>
      </c>
      <c r="G137" s="85">
        <v>2.2401673803581497E-2</v>
      </c>
      <c r="H137" s="79">
        <v>715.80540919148655</v>
      </c>
      <c r="I137" s="79">
        <v>54.414284218955345</v>
      </c>
      <c r="J137" s="85">
        <v>7.6018263511611534E-2</v>
      </c>
      <c r="K137" s="77"/>
      <c r="L137" s="77"/>
      <c r="M137" s="77"/>
      <c r="N137" s="77"/>
    </row>
    <row r="138" spans="1:14" x14ac:dyDescent="0.45">
      <c r="A138" s="77" t="s">
        <v>154</v>
      </c>
      <c r="B138" s="79">
        <v>70.726212482649018</v>
      </c>
      <c r="C138" s="79">
        <v>6.2990980214424717</v>
      </c>
      <c r="D138" s="85">
        <v>8.9063132328594641E-2</v>
      </c>
      <c r="E138" s="79">
        <v>13.437668690410016</v>
      </c>
      <c r="F138" s="79">
        <v>0.25456360862799987</v>
      </c>
      <c r="G138" s="85">
        <v>1.8944030731288444E-2</v>
      </c>
      <c r="H138" s="79">
        <v>5.063680660464569</v>
      </c>
      <c r="I138" s="79">
        <v>0.52823541980649436</v>
      </c>
      <c r="J138" s="85">
        <v>0.10431847014579139</v>
      </c>
      <c r="K138" s="77"/>
      <c r="L138" s="77"/>
      <c r="M138" s="77"/>
      <c r="N138" s="77"/>
    </row>
    <row r="139" spans="1:14" x14ac:dyDescent="0.45">
      <c r="A139" s="77" t="s">
        <v>155</v>
      </c>
      <c r="B139" s="79">
        <v>507.96944787273731</v>
      </c>
      <c r="C139" s="79">
        <v>36.599010090750774</v>
      </c>
      <c r="D139" s="85">
        <v>7.2049628661761567E-2</v>
      </c>
      <c r="E139" s="79">
        <v>301.51136910863903</v>
      </c>
      <c r="F139" s="79">
        <v>4.6420691366921476</v>
      </c>
      <c r="G139" s="85">
        <v>1.5396000324682753E-2</v>
      </c>
      <c r="H139" s="79">
        <v>68.454595013701649</v>
      </c>
      <c r="I139" s="79">
        <v>2.5008917737380942</v>
      </c>
      <c r="J139" s="85">
        <v>3.6533585119268089E-2</v>
      </c>
      <c r="K139" s="77"/>
      <c r="L139" s="77"/>
      <c r="M139" s="77"/>
      <c r="N139" s="77"/>
    </row>
    <row r="140" spans="1:14" x14ac:dyDescent="0.45">
      <c r="A140" s="77" t="s">
        <v>156</v>
      </c>
      <c r="B140" s="79">
        <v>42015.189098447619</v>
      </c>
      <c r="C140" s="79">
        <v>3706.2253795594957</v>
      </c>
      <c r="D140" s="85">
        <v>8.8211560130677449E-2</v>
      </c>
      <c r="E140" s="79">
        <v>25591.402671843214</v>
      </c>
      <c r="F140" s="79">
        <v>736.04607871269877</v>
      </c>
      <c r="G140" s="85">
        <v>2.8761459000546656E-2</v>
      </c>
      <c r="H140" s="79">
        <v>6737.1297962394228</v>
      </c>
      <c r="I140" s="79">
        <v>387.7611009130959</v>
      </c>
      <c r="J140" s="85">
        <v>5.7555830545158719E-2</v>
      </c>
      <c r="K140" s="77"/>
      <c r="L140" s="77"/>
      <c r="M140" s="77"/>
      <c r="N140" s="77"/>
    </row>
    <row r="141" spans="1:14" x14ac:dyDescent="0.45">
      <c r="A141" s="77" t="s">
        <v>157</v>
      </c>
      <c r="B141" s="79">
        <v>9014.3019909733794</v>
      </c>
      <c r="C141" s="79">
        <v>671.10499361053428</v>
      </c>
      <c r="D141" s="85">
        <v>7.4448913990518215E-2</v>
      </c>
      <c r="E141" s="79">
        <v>1942.1803247395756</v>
      </c>
      <c r="F141" s="79">
        <v>44.58928077891413</v>
      </c>
      <c r="G141" s="85">
        <v>2.2958362934138492E-2</v>
      </c>
      <c r="H141" s="79">
        <v>435.3545534711626</v>
      </c>
      <c r="I141" s="79">
        <v>27.608821503367221</v>
      </c>
      <c r="J141" s="85">
        <v>6.3416866283439483E-2</v>
      </c>
      <c r="K141" s="77"/>
      <c r="L141" s="77"/>
      <c r="M141" s="77"/>
      <c r="N141" s="77"/>
    </row>
    <row r="142" spans="1:14" ht="14.65" thickBot="1" x14ac:dyDescent="0.5">
      <c r="A142" s="77" t="s">
        <v>158</v>
      </c>
      <c r="B142" s="79">
        <v>77299.477978752548</v>
      </c>
      <c r="C142" s="79">
        <v>7891.419981521999</v>
      </c>
      <c r="D142" s="85">
        <v>0.10208891687070809</v>
      </c>
      <c r="E142" s="79">
        <v>61694.983988755223</v>
      </c>
      <c r="F142" s="79">
        <v>1788.1960161470381</v>
      </c>
      <c r="G142" s="85">
        <v>2.8984463574428708E-2</v>
      </c>
      <c r="H142" s="79">
        <v>16529.074791231556</v>
      </c>
      <c r="I142" s="79">
        <v>1005.5636178896591</v>
      </c>
      <c r="J142" s="85">
        <v>6.0836049844913073E-2</v>
      </c>
      <c r="K142" s="77"/>
      <c r="L142" s="77"/>
      <c r="M142" s="77"/>
      <c r="N142" s="77"/>
    </row>
    <row r="143" spans="1:14" ht="14.65" thickTop="1" x14ac:dyDescent="0.45">
      <c r="A143" s="107" t="s">
        <v>79</v>
      </c>
      <c r="B143" s="108">
        <v>173615.98802818861</v>
      </c>
      <c r="C143" s="108">
        <v>15725.569680616649</v>
      </c>
      <c r="D143" s="131">
        <v>9.0576736965396393E-2</v>
      </c>
      <c r="E143" s="108">
        <v>105100.18105605569</v>
      </c>
      <c r="F143" s="108">
        <v>2958.6601553868059</v>
      </c>
      <c r="G143" s="131">
        <v>2.8150856883955223E-2</v>
      </c>
      <c r="H143" s="108">
        <v>27611.000000001535</v>
      </c>
      <c r="I143" s="108">
        <v>1675.6403569093486</v>
      </c>
      <c r="J143" s="131">
        <v>6.0687420119128442E-2</v>
      </c>
      <c r="K143" s="77"/>
      <c r="L143" s="77"/>
      <c r="M143" s="77"/>
      <c r="N143" s="77"/>
    </row>
    <row r="144" spans="1:14" x14ac:dyDescent="0.4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</row>
  </sheetData>
  <sheetProtection algorithmName="SHA-512" hashValue="uwtErJJqQ8ZH7zHtw5KUUe8OuMdZt4xo8NZ4/F3ZbN/DOexzgBGAs1xYFxaWTYF7vb/W8ImHUgEvHzxWmam9Og==" saltValue="QDwTyaa5sojhc/rbzMJw/Q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8E5B-F38F-4E4B-9F77-5CDEBE26411A}">
  <dimension ref="A1:M143"/>
  <sheetViews>
    <sheetView workbookViewId="0">
      <selection activeCell="I25" sqref="I25"/>
    </sheetView>
  </sheetViews>
  <sheetFormatPr defaultRowHeight="14.25" x14ac:dyDescent="0.45"/>
  <cols>
    <col min="1" max="1" width="59.796875" customWidth="1"/>
    <col min="3" max="3" width="12.53125" customWidth="1"/>
    <col min="4" max="4" width="12.796875" customWidth="1"/>
    <col min="5" max="5" width="11.796875" customWidth="1"/>
    <col min="6" max="6" width="12.265625" customWidth="1"/>
  </cols>
  <sheetData>
    <row r="1" spans="1:13" ht="14.65" thickBot="1" x14ac:dyDescent="0.5">
      <c r="C1" s="187" t="s">
        <v>159</v>
      </c>
      <c r="D1" s="188"/>
      <c r="E1" s="189" t="s">
        <v>39</v>
      </c>
      <c r="F1" s="189"/>
    </row>
    <row r="2" spans="1:13" ht="28.9" thickBot="1" x14ac:dyDescent="0.5">
      <c r="C2" s="198" t="s">
        <v>40</v>
      </c>
      <c r="D2" s="198" t="s">
        <v>41</v>
      </c>
      <c r="E2" s="199" t="s">
        <v>160</v>
      </c>
      <c r="F2" s="199" t="s">
        <v>161</v>
      </c>
    </row>
    <row r="3" spans="1:13" ht="28.5" x14ac:dyDescent="0.45">
      <c r="C3" s="170" t="s">
        <v>45</v>
      </c>
      <c r="D3" s="170">
        <v>1.39</v>
      </c>
      <c r="E3" s="173">
        <v>50</v>
      </c>
      <c r="F3" s="173">
        <v>200</v>
      </c>
    </row>
    <row r="4" spans="1:13" x14ac:dyDescent="0.45">
      <c r="C4" s="170" t="s">
        <v>46</v>
      </c>
      <c r="D4" s="170">
        <v>1.5</v>
      </c>
      <c r="E4" s="173">
        <v>50</v>
      </c>
      <c r="F4" s="173">
        <v>200</v>
      </c>
    </row>
    <row r="5" spans="1:13" x14ac:dyDescent="0.45">
      <c r="C5" s="170" t="s">
        <v>47</v>
      </c>
      <c r="D5" s="170">
        <v>2</v>
      </c>
      <c r="E5" s="173">
        <v>50</v>
      </c>
      <c r="F5" s="173">
        <v>200</v>
      </c>
    </row>
    <row r="6" spans="1:13" x14ac:dyDescent="0.45">
      <c r="C6" s="170" t="s">
        <v>48</v>
      </c>
      <c r="D6" s="170">
        <v>2.5</v>
      </c>
      <c r="E6" s="173">
        <v>50</v>
      </c>
      <c r="F6" s="173">
        <v>200</v>
      </c>
    </row>
    <row r="7" spans="1:13" x14ac:dyDescent="0.45">
      <c r="C7" s="170" t="s">
        <v>49</v>
      </c>
      <c r="D7" s="170">
        <v>3</v>
      </c>
      <c r="E7" s="173">
        <v>50</v>
      </c>
      <c r="F7" s="173">
        <v>200</v>
      </c>
    </row>
    <row r="8" spans="1:13" x14ac:dyDescent="0.45">
      <c r="C8" s="170" t="s">
        <v>50</v>
      </c>
      <c r="D8" s="170">
        <v>4</v>
      </c>
      <c r="E8" s="173">
        <v>50</v>
      </c>
      <c r="F8" s="173">
        <v>200</v>
      </c>
    </row>
    <row r="9" spans="1:13" x14ac:dyDescent="0.45">
      <c r="C9" s="170" t="s">
        <v>51</v>
      </c>
      <c r="D9" s="170">
        <v>5</v>
      </c>
      <c r="E9" s="173">
        <v>0</v>
      </c>
      <c r="F9" s="173">
        <v>200</v>
      </c>
    </row>
    <row r="10" spans="1:13" x14ac:dyDescent="0.45">
      <c r="C10" s="170" t="s">
        <v>53</v>
      </c>
      <c r="D10" s="170">
        <v>6</v>
      </c>
      <c r="E10" s="173">
        <v>0</v>
      </c>
      <c r="F10" s="173">
        <v>0</v>
      </c>
    </row>
    <row r="11" spans="1:13" ht="14.65" thickBot="1" x14ac:dyDescent="0.5">
      <c r="C11" s="186" t="s">
        <v>54</v>
      </c>
      <c r="D11" s="186" t="s">
        <v>54</v>
      </c>
      <c r="E11" s="175">
        <v>0</v>
      </c>
      <c r="F11" s="175">
        <v>0</v>
      </c>
    </row>
    <row r="13" spans="1:13" ht="15.75" x14ac:dyDescent="0.5">
      <c r="A13" s="197" t="s">
        <v>55</v>
      </c>
      <c r="B13" s="197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</row>
    <row r="14" spans="1:13" x14ac:dyDescent="0.45">
      <c r="A14" s="191" t="s">
        <v>56</v>
      </c>
      <c r="B14" s="193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</row>
    <row r="15" spans="1:13" x14ac:dyDescent="0.45">
      <c r="A15" s="193" t="s">
        <v>170</v>
      </c>
      <c r="B15" s="20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</row>
    <row r="16" spans="1:13" x14ac:dyDescent="0.45">
      <c r="A16" s="190"/>
      <c r="B16" s="190"/>
      <c r="C16" s="190"/>
      <c r="D16" s="206"/>
      <c r="E16" s="190"/>
      <c r="F16" s="190"/>
      <c r="G16" s="190"/>
      <c r="H16" s="190"/>
      <c r="I16" s="190"/>
      <c r="J16" s="190"/>
      <c r="K16" s="190"/>
      <c r="L16" s="190"/>
      <c r="M16" s="190"/>
    </row>
    <row r="17" spans="1:13" ht="14.65" thickBot="1" x14ac:dyDescent="0.5">
      <c r="A17" s="207" t="s">
        <v>59</v>
      </c>
      <c r="B17" s="207"/>
      <c r="C17" s="207"/>
      <c r="D17" s="207"/>
      <c r="E17" s="207"/>
      <c r="F17" s="207"/>
      <c r="G17" s="207"/>
      <c r="H17" s="207"/>
      <c r="I17" s="207"/>
      <c r="J17" s="229"/>
      <c r="K17" s="229"/>
      <c r="L17" s="207"/>
      <c r="M17" s="207"/>
    </row>
    <row r="19" spans="1:13" x14ac:dyDescent="0.45">
      <c r="A19" s="230">
        <v>152979000</v>
      </c>
      <c r="B19" s="190" t="s">
        <v>60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</row>
    <row r="20" spans="1:13" x14ac:dyDescent="0.45">
      <c r="A20" s="231" t="s">
        <v>171</v>
      </c>
      <c r="B20" s="190" t="s">
        <v>172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</row>
    <row r="21" spans="1:13" x14ac:dyDescent="0.45">
      <c r="A21" s="232">
        <v>17788.298318091525</v>
      </c>
      <c r="B21" s="190" t="s">
        <v>63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</row>
    <row r="22" spans="1:13" x14ac:dyDescent="0.45">
      <c r="A22" s="233">
        <v>174950.45857385281</v>
      </c>
      <c r="B22" s="190" t="s">
        <v>64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</row>
    <row r="23" spans="1:13" x14ac:dyDescent="0.45">
      <c r="A23" s="234">
        <v>874.41492619572466</v>
      </c>
      <c r="B23" s="235" t="s">
        <v>65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</row>
    <row r="24" spans="1:13" x14ac:dyDescent="0.45">
      <c r="A24" s="208">
        <v>0.94311785491869282</v>
      </c>
      <c r="B24" s="209" t="s">
        <v>66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</row>
    <row r="25" spans="1:13" x14ac:dyDescent="0.45">
      <c r="A25" s="208">
        <v>-1.884452006217463E-2</v>
      </c>
      <c r="B25" s="190" t="s">
        <v>67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</row>
    <row r="26" spans="1:13" x14ac:dyDescent="0.45">
      <c r="A26" s="208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</row>
    <row r="28" spans="1:13" ht="71.25" x14ac:dyDescent="0.45">
      <c r="A28" s="236" t="s">
        <v>68</v>
      </c>
      <c r="B28" s="212" t="s">
        <v>69</v>
      </c>
      <c r="C28" s="212" t="s">
        <v>70</v>
      </c>
      <c r="D28" s="212" t="s">
        <v>71</v>
      </c>
      <c r="E28" s="212" t="s">
        <v>72</v>
      </c>
      <c r="F28" s="212" t="s">
        <v>73</v>
      </c>
      <c r="G28" s="212" t="s">
        <v>74</v>
      </c>
      <c r="H28" s="190"/>
      <c r="I28" s="190"/>
      <c r="J28" s="190"/>
      <c r="K28" s="190"/>
      <c r="L28" s="190"/>
      <c r="M28" s="190"/>
    </row>
    <row r="29" spans="1:13" x14ac:dyDescent="0.45">
      <c r="A29" s="190" t="s">
        <v>75</v>
      </c>
      <c r="B29" s="192">
        <v>129356.93303623814</v>
      </c>
      <c r="C29" s="192">
        <v>147.31184937520169</v>
      </c>
      <c r="D29" s="192">
        <v>0</v>
      </c>
      <c r="E29" s="192">
        <v>0</v>
      </c>
      <c r="F29" s="192">
        <v>147.31184937520169</v>
      </c>
      <c r="G29" s="192">
        <v>-129209.62118686295</v>
      </c>
      <c r="H29" s="190"/>
      <c r="I29" s="190"/>
      <c r="J29" s="190"/>
      <c r="K29" s="190"/>
      <c r="L29" s="190"/>
      <c r="M29" s="190"/>
    </row>
    <row r="30" spans="1:13" x14ac:dyDescent="0.45">
      <c r="A30" s="190" t="s">
        <v>76</v>
      </c>
      <c r="B30" s="192">
        <v>0</v>
      </c>
      <c r="C30" s="237">
        <v>24250.631105435452</v>
      </c>
      <c r="D30" s="192">
        <v>3701.9079634630111</v>
      </c>
      <c r="E30" s="192">
        <v>6569.2391569928523</v>
      </c>
      <c r="F30" s="192">
        <v>34521.778225891314</v>
      </c>
      <c r="G30" s="192">
        <v>34521.778225891314</v>
      </c>
      <c r="H30" s="190"/>
      <c r="I30" s="190"/>
      <c r="J30" s="190"/>
      <c r="K30" s="190"/>
      <c r="L30" s="190"/>
      <c r="M30" s="190"/>
    </row>
    <row r="31" spans="1:13" x14ac:dyDescent="0.45">
      <c r="A31" s="190" t="s">
        <v>77</v>
      </c>
      <c r="B31" s="192">
        <v>0</v>
      </c>
      <c r="C31" s="192">
        <v>129209.62118686293</v>
      </c>
      <c r="D31" s="192">
        <v>0</v>
      </c>
      <c r="E31" s="192">
        <v>11219.059161099347</v>
      </c>
      <c r="F31" s="192">
        <v>140428.68034796228</v>
      </c>
      <c r="G31" s="192">
        <v>140428.68034796228</v>
      </c>
      <c r="H31" s="190"/>
      <c r="I31" s="190"/>
      <c r="J31" s="190"/>
      <c r="K31" s="190"/>
      <c r="L31" s="190"/>
      <c r="M31" s="190"/>
    </row>
    <row r="32" spans="1:13" x14ac:dyDescent="0.45">
      <c r="A32" s="190" t="s">
        <v>78</v>
      </c>
      <c r="B32" s="192">
        <v>80110.463580346652</v>
      </c>
      <c r="C32" s="192">
        <v>55859.8324749112</v>
      </c>
      <c r="D32" s="192">
        <v>0</v>
      </c>
      <c r="E32" s="192">
        <v>0</v>
      </c>
      <c r="F32" s="192">
        <v>55859.8324749112</v>
      </c>
      <c r="G32" s="192">
        <v>-24250.631105435452</v>
      </c>
      <c r="H32" s="190"/>
      <c r="I32" s="190"/>
      <c r="J32" s="190"/>
      <c r="K32" s="190"/>
      <c r="L32" s="190"/>
      <c r="M32" s="190"/>
    </row>
    <row r="33" spans="1:13" x14ac:dyDescent="0.45">
      <c r="A33" s="190" t="s">
        <v>79</v>
      </c>
      <c r="B33" s="192">
        <v>209467.3966165848</v>
      </c>
      <c r="C33" s="192">
        <v>209467.3966165848</v>
      </c>
      <c r="D33" s="192">
        <v>3701.9079634630111</v>
      </c>
      <c r="E33" s="192">
        <v>17788.298318092198</v>
      </c>
      <c r="F33" s="192">
        <v>230957.60289814</v>
      </c>
      <c r="G33" s="192">
        <v>21490.206281555205</v>
      </c>
      <c r="H33" s="190"/>
      <c r="I33" s="190"/>
      <c r="J33" s="190"/>
      <c r="K33" s="190"/>
      <c r="L33" s="190"/>
      <c r="M33" s="190"/>
    </row>
    <row r="34" spans="1:13" x14ac:dyDescent="0.45">
      <c r="A34" s="190" t="s">
        <v>80</v>
      </c>
      <c r="B34" s="238">
        <v>0.61755163393287793</v>
      </c>
      <c r="C34" s="204">
        <v>0.73332445346060871</v>
      </c>
      <c r="D34" s="204">
        <v>1</v>
      </c>
      <c r="E34" s="204">
        <v>1</v>
      </c>
      <c r="F34" s="238">
        <v>0.75813815274335328</v>
      </c>
      <c r="G34" s="204"/>
      <c r="H34" s="190"/>
      <c r="I34" s="190"/>
      <c r="J34" s="190"/>
      <c r="K34" s="190"/>
      <c r="L34" s="190"/>
      <c r="M34" s="190"/>
    </row>
    <row r="35" spans="1:13" x14ac:dyDescent="0.45">
      <c r="A35" s="190"/>
      <c r="B35" s="190"/>
      <c r="C35" s="204"/>
      <c r="D35" s="204"/>
      <c r="E35" s="204"/>
      <c r="F35" s="190"/>
      <c r="G35" s="190"/>
      <c r="H35" s="190"/>
      <c r="I35" s="190"/>
      <c r="J35" s="190"/>
      <c r="K35" s="190"/>
      <c r="L35" s="190"/>
      <c r="M35" s="190"/>
    </row>
    <row r="36" spans="1:13" x14ac:dyDescent="0.45">
      <c r="A36" s="190"/>
      <c r="B36" s="190"/>
      <c r="C36" s="204"/>
      <c r="D36" s="204"/>
      <c r="E36" s="204"/>
      <c r="F36" s="190"/>
      <c r="G36" s="190"/>
      <c r="H36" s="190"/>
      <c r="I36" s="190"/>
      <c r="J36" s="190"/>
      <c r="K36" s="190"/>
      <c r="L36" s="190"/>
      <c r="M36" s="190"/>
    </row>
    <row r="37" spans="1:13" x14ac:dyDescent="0.45">
      <c r="A37" s="190"/>
      <c r="B37" s="201"/>
      <c r="C37" s="204"/>
      <c r="D37" s="204"/>
      <c r="E37" s="204"/>
      <c r="F37" s="190"/>
      <c r="G37" s="190"/>
      <c r="H37" s="190"/>
      <c r="I37" s="190"/>
      <c r="J37" s="190"/>
      <c r="K37" s="190"/>
      <c r="L37" s="190"/>
      <c r="M37" s="190"/>
    </row>
    <row r="38" spans="1:13" x14ac:dyDescent="0.45">
      <c r="A38" s="190"/>
      <c r="B38" s="190"/>
      <c r="C38" s="204"/>
      <c r="D38" s="204"/>
      <c r="E38" s="204"/>
      <c r="F38" s="190"/>
      <c r="G38" s="190"/>
      <c r="H38" s="190"/>
      <c r="I38" s="190"/>
      <c r="J38" s="190"/>
      <c r="K38" s="190"/>
      <c r="L38" s="190"/>
      <c r="M38" s="190"/>
    </row>
    <row r="39" spans="1:13" ht="14.65" thickBot="1" x14ac:dyDescent="0.5">
      <c r="A39" s="207" t="s">
        <v>81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</row>
    <row r="41" spans="1:13" ht="28.5" x14ac:dyDescent="0.45">
      <c r="A41" s="239"/>
      <c r="B41" s="211" t="s">
        <v>167</v>
      </c>
      <c r="C41" s="212" t="s">
        <v>83</v>
      </c>
      <c r="D41" s="212" t="s">
        <v>84</v>
      </c>
      <c r="E41" s="212" t="s">
        <v>85</v>
      </c>
      <c r="F41" s="212" t="s">
        <v>86</v>
      </c>
      <c r="G41" s="212" t="s">
        <v>87</v>
      </c>
      <c r="H41" s="212" t="s">
        <v>88</v>
      </c>
      <c r="I41" s="212" t="s">
        <v>89</v>
      </c>
      <c r="J41" s="212" t="s">
        <v>54</v>
      </c>
      <c r="K41" s="212" t="s">
        <v>91</v>
      </c>
      <c r="L41" s="212" t="s">
        <v>79</v>
      </c>
      <c r="M41" s="190"/>
    </row>
    <row r="42" spans="1:13" x14ac:dyDescent="0.45">
      <c r="A42" s="213" t="s">
        <v>92</v>
      </c>
      <c r="B42" s="192">
        <v>16427.182374186516</v>
      </c>
      <c r="C42" s="192">
        <v>15025.251830286647</v>
      </c>
      <c r="D42" s="192">
        <v>44340.467925262004</v>
      </c>
      <c r="E42" s="192">
        <v>30523.070139368552</v>
      </c>
      <c r="F42" s="192">
        <v>21802.35634257058</v>
      </c>
      <c r="G42" s="192">
        <v>30901.928325366913</v>
      </c>
      <c r="H42" s="192">
        <v>16039.013070599691</v>
      </c>
      <c r="I42" s="192">
        <v>4689.3846569069938</v>
      </c>
      <c r="J42" s="192">
        <v>8078.4615385358738</v>
      </c>
      <c r="K42" s="192">
        <v>43130.486695053609</v>
      </c>
      <c r="L42" s="240">
        <v>230957.60289813738</v>
      </c>
      <c r="M42" s="190"/>
    </row>
    <row r="43" spans="1:13" x14ac:dyDescent="0.45">
      <c r="A43" s="220" t="s">
        <v>93</v>
      </c>
      <c r="B43" s="204">
        <v>7.1126397953779161E-2</v>
      </c>
      <c r="C43" s="204">
        <v>6.5056320475022383E-2</v>
      </c>
      <c r="D43" s="204">
        <v>0.19198531405268723</v>
      </c>
      <c r="E43" s="204">
        <v>0.13215875882131314</v>
      </c>
      <c r="F43" s="204">
        <v>9.4399820871810869E-2</v>
      </c>
      <c r="G43" s="204">
        <v>0.13379913861935505</v>
      </c>
      <c r="H43" s="204">
        <v>6.9445702888036073E-2</v>
      </c>
      <c r="I43" s="204">
        <v>2.0304093037259538E-2</v>
      </c>
      <c r="J43" s="204">
        <v>3.4978114758566804E-2</v>
      </c>
      <c r="K43" s="204">
        <v>0.18674633852200578</v>
      </c>
      <c r="L43" s="241">
        <v>1</v>
      </c>
      <c r="M43" s="190"/>
    </row>
    <row r="44" spans="1:13" x14ac:dyDescent="0.45">
      <c r="A44" s="190" t="s">
        <v>94</v>
      </c>
      <c r="B44" s="192">
        <v>16426.093339198844</v>
      </c>
      <c r="C44" s="192">
        <v>15025.251830286641</v>
      </c>
      <c r="D44" s="192">
        <v>44340.467925262019</v>
      </c>
      <c r="E44" s="192">
        <v>30521.98110438088</v>
      </c>
      <c r="F44" s="192">
        <v>21800.125355262167</v>
      </c>
      <c r="G44" s="192">
        <v>30817.12857864063</v>
      </c>
      <c r="H44" s="192">
        <v>16019.410440821635</v>
      </c>
      <c r="I44" s="192"/>
      <c r="J44" s="192"/>
      <c r="K44" s="192"/>
      <c r="L44" s="240">
        <v>174950.45857385281</v>
      </c>
      <c r="M44" s="190"/>
    </row>
    <row r="45" spans="1:13" x14ac:dyDescent="0.45">
      <c r="A45" s="190" t="s">
        <v>95</v>
      </c>
      <c r="B45" s="204">
        <v>0.99993370530850256</v>
      </c>
      <c r="C45" s="204">
        <v>1</v>
      </c>
      <c r="D45" s="204">
        <v>1</v>
      </c>
      <c r="E45" s="204">
        <v>0.99996432092241394</v>
      </c>
      <c r="F45" s="204">
        <v>0.99989767219316339</v>
      </c>
      <c r="G45" s="204">
        <v>0.99725584287707225</v>
      </c>
      <c r="H45" s="204">
        <v>0.99877781571149205</v>
      </c>
      <c r="I45" s="204">
        <v>0</v>
      </c>
      <c r="J45" s="204">
        <v>0</v>
      </c>
      <c r="K45" s="204">
        <v>0</v>
      </c>
      <c r="L45" s="241">
        <v>0.75750032204401507</v>
      </c>
      <c r="M45" s="190"/>
    </row>
    <row r="46" spans="1:13" x14ac:dyDescent="0.45">
      <c r="A46" s="215" t="s">
        <v>96</v>
      </c>
      <c r="B46" s="216">
        <v>0</v>
      </c>
      <c r="C46" s="216">
        <v>0</v>
      </c>
      <c r="D46" s="216">
        <v>0</v>
      </c>
      <c r="E46" s="217">
        <v>0</v>
      </c>
      <c r="F46" s="215">
        <v>0</v>
      </c>
      <c r="G46" s="215">
        <v>0</v>
      </c>
      <c r="H46" s="215">
        <v>0</v>
      </c>
      <c r="I46" s="215">
        <v>0</v>
      </c>
      <c r="J46" s="215">
        <v>0</v>
      </c>
      <c r="K46" s="215">
        <v>0</v>
      </c>
      <c r="L46" s="242"/>
      <c r="M46" s="190"/>
    </row>
    <row r="47" spans="1:13" x14ac:dyDescent="0.45">
      <c r="A47" s="190" t="s">
        <v>97</v>
      </c>
      <c r="B47" s="192">
        <v>1.0890349876699952</v>
      </c>
      <c r="C47" s="192"/>
      <c r="D47" s="192"/>
      <c r="E47" s="192">
        <v>1.0890349876699952</v>
      </c>
      <c r="F47" s="192">
        <v>2.2309873084079923</v>
      </c>
      <c r="G47" s="192">
        <v>84.799746726261773</v>
      </c>
      <c r="H47" s="192">
        <v>19.60262977805991</v>
      </c>
      <c r="I47" s="192">
        <v>4689.3846569069919</v>
      </c>
      <c r="J47" s="192">
        <v>8078.4615385358738</v>
      </c>
      <c r="K47" s="192">
        <v>42983.174845678419</v>
      </c>
      <c r="L47" s="240">
        <v>55859.832474909359</v>
      </c>
      <c r="M47" s="190"/>
    </row>
    <row r="48" spans="1:13" x14ac:dyDescent="0.45">
      <c r="A48" s="218" t="s">
        <v>98</v>
      </c>
      <c r="B48" s="219">
        <v>0</v>
      </c>
      <c r="C48" s="219">
        <v>0</v>
      </c>
      <c r="D48" s="219">
        <v>0</v>
      </c>
      <c r="E48" s="219">
        <v>0</v>
      </c>
      <c r="F48" s="219">
        <v>0</v>
      </c>
      <c r="G48" s="219">
        <v>0</v>
      </c>
      <c r="H48" s="219">
        <v>0</v>
      </c>
      <c r="I48" s="219">
        <v>517.44536325396143</v>
      </c>
      <c r="J48" s="219">
        <v>535.26953271368882</v>
      </c>
      <c r="K48" s="219">
        <v>541.7841564018654</v>
      </c>
      <c r="L48" s="243">
        <v>537.74342801225703</v>
      </c>
      <c r="M48" s="204"/>
    </row>
    <row r="49" spans="1:13" x14ac:dyDescent="0.45">
      <c r="A49" s="244" t="s">
        <v>99</v>
      </c>
      <c r="B49" s="245">
        <v>0</v>
      </c>
      <c r="C49" s="245">
        <v>0</v>
      </c>
      <c r="D49" s="245">
        <v>0</v>
      </c>
      <c r="E49" s="245">
        <v>0</v>
      </c>
      <c r="F49" s="245">
        <v>0</v>
      </c>
      <c r="G49" s="245">
        <v>0</v>
      </c>
      <c r="H49" s="245">
        <v>0</v>
      </c>
      <c r="I49" s="245">
        <v>-9.9382918694532201</v>
      </c>
      <c r="J49" s="245">
        <v>-10.280631005139938</v>
      </c>
      <c r="K49" s="245">
        <v>-10.40575384173523</v>
      </c>
      <c r="L49" s="243">
        <v>-10.328145767621391</v>
      </c>
      <c r="M49" s="246"/>
    </row>
    <row r="50" spans="1:13" x14ac:dyDescent="0.45">
      <c r="A50" s="244" t="s">
        <v>100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  <c r="H50" s="208">
        <v>0</v>
      </c>
      <c r="I50" s="208">
        <v>-1.8844520062207382E-2</v>
      </c>
      <c r="J50" s="208">
        <v>-1.8844520062207049E-2</v>
      </c>
      <c r="K50" s="208">
        <v>-1.8844520062209047E-2</v>
      </c>
      <c r="L50" s="247">
        <v>-1.8844520062208714E-2</v>
      </c>
      <c r="M50" s="209"/>
    </row>
    <row r="51" spans="1:13" x14ac:dyDescent="0.45">
      <c r="A51" s="215"/>
      <c r="B51" s="216"/>
      <c r="C51" s="216"/>
      <c r="D51" s="216"/>
      <c r="E51" s="217"/>
      <c r="F51" s="215"/>
      <c r="G51" s="215"/>
      <c r="H51" s="215"/>
      <c r="I51" s="215"/>
      <c r="J51" s="215"/>
      <c r="K51" s="215"/>
      <c r="L51" s="242"/>
      <c r="M51" s="190"/>
    </row>
    <row r="52" spans="1:13" x14ac:dyDescent="0.45">
      <c r="A52" s="190" t="s">
        <v>101</v>
      </c>
      <c r="B52" s="192">
        <v>15490.558609628457</v>
      </c>
      <c r="C52" s="192">
        <v>14494.514375999208</v>
      </c>
      <c r="D52" s="192">
        <v>42046.479374070863</v>
      </c>
      <c r="E52" s="192">
        <v>27731.809871641803</v>
      </c>
      <c r="F52" s="192">
        <v>18237.572286931791</v>
      </c>
      <c r="G52" s="192">
        <v>22427.745829689473</v>
      </c>
      <c r="H52" s="192">
        <v>0</v>
      </c>
      <c r="I52" s="192">
        <v>0</v>
      </c>
      <c r="J52" s="192">
        <v>0</v>
      </c>
      <c r="K52" s="192">
        <v>0</v>
      </c>
      <c r="L52" s="240">
        <v>140428.68034796158</v>
      </c>
      <c r="M52" s="190"/>
    </row>
    <row r="53" spans="1:13" x14ac:dyDescent="0.45">
      <c r="A53" s="218" t="s">
        <v>102</v>
      </c>
      <c r="B53" s="219">
        <v>573.16286077656514</v>
      </c>
      <c r="C53" s="219">
        <v>521.3509374234078</v>
      </c>
      <c r="D53" s="219">
        <v>471.43726012664661</v>
      </c>
      <c r="E53" s="219">
        <v>430.95736363936226</v>
      </c>
      <c r="F53" s="219">
        <v>392.13886999077312</v>
      </c>
      <c r="G53" s="219">
        <v>344.28020479779235</v>
      </c>
      <c r="H53" s="219">
        <v>0</v>
      </c>
      <c r="I53" s="219">
        <v>0</v>
      </c>
      <c r="J53" s="219">
        <v>0</v>
      </c>
      <c r="K53" s="219">
        <v>0</v>
      </c>
      <c r="L53" s="243">
        <v>449.20977687409237</v>
      </c>
      <c r="M53" s="190"/>
    </row>
    <row r="54" spans="1:13" x14ac:dyDescent="0.45">
      <c r="A54" s="218" t="s">
        <v>103</v>
      </c>
      <c r="B54" s="219">
        <v>21.400293691388825</v>
      </c>
      <c r="C54" s="219">
        <v>42.364114757673676</v>
      </c>
      <c r="D54" s="219">
        <v>43.139276414685199</v>
      </c>
      <c r="E54" s="219">
        <v>44.43153315814255</v>
      </c>
      <c r="F54" s="219">
        <v>46.367933254672742</v>
      </c>
      <c r="G54" s="219">
        <v>47.800780214807176</v>
      </c>
      <c r="H54" s="219">
        <v>0</v>
      </c>
      <c r="I54" s="219">
        <v>0</v>
      </c>
      <c r="J54" s="219">
        <v>0</v>
      </c>
      <c r="K54" s="219">
        <v>0</v>
      </c>
      <c r="L54" s="243">
        <v>42.08024720381065</v>
      </c>
      <c r="M54" s="190"/>
    </row>
    <row r="55" spans="1:13" x14ac:dyDescent="0.45">
      <c r="A55" s="218" t="s">
        <v>104</v>
      </c>
      <c r="B55" s="219">
        <v>8.934688849462713</v>
      </c>
      <c r="C55" s="219">
        <v>36.957228190778075</v>
      </c>
      <c r="D55" s="219">
        <v>68.546743747305655</v>
      </c>
      <c r="E55" s="219">
        <v>119.57815617115581</v>
      </c>
      <c r="F55" s="219">
        <v>173.75298096091601</v>
      </c>
      <c r="G55" s="219">
        <v>205.69181488614373</v>
      </c>
      <c r="H55" s="219">
        <v>0</v>
      </c>
      <c r="I55" s="219">
        <v>0</v>
      </c>
      <c r="J55" s="219">
        <v>0</v>
      </c>
      <c r="K55" s="219">
        <v>0</v>
      </c>
      <c r="L55" s="243">
        <v>104.35464175129792</v>
      </c>
      <c r="M55" s="204"/>
    </row>
    <row r="56" spans="1:13" x14ac:dyDescent="0.45">
      <c r="A56" s="244" t="s">
        <v>105</v>
      </c>
      <c r="B56" s="245">
        <v>-21.982921214514889</v>
      </c>
      <c r="C56" s="245">
        <v>-43.887596681912768</v>
      </c>
      <c r="D56" s="245">
        <v>-45.284369104524828</v>
      </c>
      <c r="E56" s="245">
        <v>-47.58157812467347</v>
      </c>
      <c r="F56" s="245">
        <v>-50.595676022118724</v>
      </c>
      <c r="G56" s="245">
        <v>-52.669474720089454</v>
      </c>
      <c r="H56" s="245">
        <v>0</v>
      </c>
      <c r="I56" s="245">
        <v>0</v>
      </c>
      <c r="J56" s="245">
        <v>0</v>
      </c>
      <c r="K56" s="245">
        <v>0</v>
      </c>
      <c r="L56" s="243">
        <v>-44.892742531153196</v>
      </c>
      <c r="M56" s="246"/>
    </row>
    <row r="57" spans="1:13" x14ac:dyDescent="0.45">
      <c r="A57" s="244" t="s">
        <v>106</v>
      </c>
      <c r="B57" s="208">
        <v>-0.71101618686003798</v>
      </c>
      <c r="C57" s="208">
        <v>-0.54286216527803832</v>
      </c>
      <c r="D57" s="208">
        <v>-0.39782066580926545</v>
      </c>
      <c r="E57" s="208">
        <v>-0.28464736633564247</v>
      </c>
      <c r="F57" s="208">
        <v>-0.2255225268673875</v>
      </c>
      <c r="G57" s="208">
        <v>-0.20385977636341213</v>
      </c>
      <c r="H57" s="208">
        <v>0</v>
      </c>
      <c r="I57" s="208">
        <v>0</v>
      </c>
      <c r="J57" s="208">
        <v>0</v>
      </c>
      <c r="K57" s="208">
        <v>0</v>
      </c>
      <c r="L57" s="247">
        <v>-0.30079416632316691</v>
      </c>
      <c r="M57" s="209"/>
    </row>
    <row r="58" spans="1:13" x14ac:dyDescent="0.45">
      <c r="A58" s="244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47"/>
      <c r="M58" s="209"/>
    </row>
    <row r="59" spans="1:13" x14ac:dyDescent="0.45">
      <c r="A59" s="190" t="s">
        <v>107</v>
      </c>
      <c r="B59" s="192">
        <v>935.53472957039753</v>
      </c>
      <c r="C59" s="192">
        <v>530.73745428743678</v>
      </c>
      <c r="D59" s="192">
        <v>2293.988551191127</v>
      </c>
      <c r="E59" s="192">
        <v>2790.1712327390806</v>
      </c>
      <c r="F59" s="192">
        <v>3562.5530683303887</v>
      </c>
      <c r="G59" s="192">
        <v>8389.3827489511405</v>
      </c>
      <c r="H59" s="192">
        <v>16019.410440821635</v>
      </c>
      <c r="I59" s="192">
        <v>0</v>
      </c>
      <c r="J59" s="192">
        <v>0</v>
      </c>
      <c r="K59" s="192">
        <v>0</v>
      </c>
      <c r="L59" s="240">
        <v>34521.778225891205</v>
      </c>
      <c r="M59" s="190"/>
    </row>
    <row r="60" spans="1:13" x14ac:dyDescent="0.45">
      <c r="A60" s="218" t="s">
        <v>108</v>
      </c>
      <c r="B60" s="219">
        <v>195.66419263902861</v>
      </c>
      <c r="C60" s="219">
        <v>196.18736387478921</v>
      </c>
      <c r="D60" s="219">
        <v>196.13758114869614</v>
      </c>
      <c r="E60" s="219">
        <v>196.1076679646558</v>
      </c>
      <c r="F60" s="219">
        <v>196.21311809935011</v>
      </c>
      <c r="G60" s="219">
        <v>195.89300934012223</v>
      </c>
      <c r="H60" s="219">
        <v>200.52384202500707</v>
      </c>
      <c r="I60" s="219">
        <v>0</v>
      </c>
      <c r="J60" s="219">
        <v>0</v>
      </c>
      <c r="K60" s="219">
        <v>0</v>
      </c>
      <c r="L60" s="243">
        <v>198.10685103906067</v>
      </c>
      <c r="M60" s="201"/>
    </row>
    <row r="61" spans="1:13" x14ac:dyDescent="0.45">
      <c r="A61" s="218" t="s">
        <v>109</v>
      </c>
      <c r="B61" s="219">
        <v>425.62380493257541</v>
      </c>
      <c r="C61" s="219">
        <v>324.11517587263194</v>
      </c>
      <c r="D61" s="219">
        <v>284.64731879977995</v>
      </c>
      <c r="E61" s="219">
        <v>254.67438265502514</v>
      </c>
      <c r="F61" s="219">
        <v>232.02621453130891</v>
      </c>
      <c r="G61" s="219">
        <v>210.03952585612313</v>
      </c>
      <c r="H61" s="219">
        <v>312.92852597116274</v>
      </c>
      <c r="I61" s="219">
        <v>0</v>
      </c>
      <c r="J61" s="219">
        <v>0</v>
      </c>
      <c r="K61" s="219">
        <v>0</v>
      </c>
      <c r="L61" s="243">
        <v>276.21424517428693</v>
      </c>
      <c r="M61" s="201"/>
    </row>
    <row r="62" spans="1:13" x14ac:dyDescent="0.45">
      <c r="A62" s="244" t="s">
        <v>110</v>
      </c>
      <c r="B62" s="245">
        <v>-207.59693354915314</v>
      </c>
      <c r="C62" s="245">
        <v>-206.18053198032655</v>
      </c>
      <c r="D62" s="245">
        <v>-205.37175542376579</v>
      </c>
      <c r="E62" s="245">
        <v>-204.76559381869478</v>
      </c>
      <c r="F62" s="245">
        <v>-204.43807822054953</v>
      </c>
      <c r="G62" s="245">
        <v>-203.68953492635586</v>
      </c>
      <c r="H62" s="245">
        <v>-210.38544260466736</v>
      </c>
      <c r="I62" s="245">
        <v>0</v>
      </c>
      <c r="J62" s="245">
        <v>0</v>
      </c>
      <c r="K62" s="245">
        <v>0</v>
      </c>
      <c r="L62" s="243">
        <v>-207.21687854875481</v>
      </c>
      <c r="M62" s="209"/>
    </row>
    <row r="63" spans="1:13" x14ac:dyDescent="0.45">
      <c r="A63" s="244" t="s">
        <v>111</v>
      </c>
      <c r="B63" s="208">
        <v>-0.32784291627420126</v>
      </c>
      <c r="C63" s="208">
        <v>-0.38880294320144981</v>
      </c>
      <c r="D63" s="208">
        <v>-0.41910971679864784</v>
      </c>
      <c r="E63" s="208">
        <v>-0.44568519132859441</v>
      </c>
      <c r="F63" s="208">
        <v>-0.46839588396015253</v>
      </c>
      <c r="G63" s="208">
        <v>-0.49232590657547992</v>
      </c>
      <c r="H63" s="208">
        <v>-0.40202527591078763</v>
      </c>
      <c r="I63" s="208">
        <v>0</v>
      </c>
      <c r="J63" s="208">
        <v>0</v>
      </c>
      <c r="K63" s="208">
        <v>0</v>
      </c>
      <c r="L63" s="247">
        <v>-0.42863785217823414</v>
      </c>
      <c r="M63" s="209"/>
    </row>
    <row r="64" spans="1:13" x14ac:dyDescent="0.45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201"/>
    </row>
    <row r="65" spans="1:13" ht="28.5" x14ac:dyDescent="0.45">
      <c r="A65" s="210" t="s">
        <v>112</v>
      </c>
      <c r="B65" s="211" t="s">
        <v>167</v>
      </c>
      <c r="C65" s="212" t="s">
        <v>83</v>
      </c>
      <c r="D65" s="212" t="s">
        <v>84</v>
      </c>
      <c r="E65" s="212" t="s">
        <v>85</v>
      </c>
      <c r="F65" s="212" t="s">
        <v>86</v>
      </c>
      <c r="G65" s="212" t="s">
        <v>87</v>
      </c>
      <c r="H65" s="212" t="s">
        <v>88</v>
      </c>
      <c r="I65" s="212" t="s">
        <v>89</v>
      </c>
      <c r="J65" s="212" t="s">
        <v>54</v>
      </c>
      <c r="K65" s="212" t="s">
        <v>91</v>
      </c>
      <c r="L65" s="212" t="s">
        <v>79</v>
      </c>
      <c r="M65" s="190"/>
    </row>
    <row r="66" spans="1:13" x14ac:dyDescent="0.45">
      <c r="A66" s="190" t="s">
        <v>113</v>
      </c>
      <c r="B66" s="192">
        <v>2836.0044303651325</v>
      </c>
      <c r="C66" s="192">
        <v>701.20952999246299</v>
      </c>
      <c r="D66" s="192">
        <v>1983.8155692745618</v>
      </c>
      <c r="E66" s="192">
        <v>2137.0240169321678</v>
      </c>
      <c r="F66" s="192">
        <v>2055.3465336825866</v>
      </c>
      <c r="G66" s="192">
        <v>2789.143821851243</v>
      </c>
      <c r="H66" s="192">
        <v>5285.7544159932986</v>
      </c>
      <c r="I66" s="192">
        <v>0</v>
      </c>
      <c r="J66" s="192">
        <v>0</v>
      </c>
      <c r="K66" s="192">
        <v>0</v>
      </c>
      <c r="L66" s="240">
        <v>17788.298318091453</v>
      </c>
      <c r="M66" s="190"/>
    </row>
    <row r="67" spans="1:13" x14ac:dyDescent="0.45">
      <c r="A67" s="190" t="s">
        <v>114</v>
      </c>
      <c r="B67" s="214">
        <v>4.7577101384381412E-2</v>
      </c>
      <c r="C67" s="214">
        <v>7.1178012247938266E-2</v>
      </c>
      <c r="D67" s="214">
        <v>6.6098624301184697E-2</v>
      </c>
      <c r="E67" s="204">
        <v>7.2220381646314377E-2</v>
      </c>
      <c r="F67" s="204">
        <v>7.5552555846234742E-2</v>
      </c>
      <c r="G67" s="204">
        <v>8.4768747239382491E-2</v>
      </c>
      <c r="H67" s="204">
        <v>0.13735278470720516</v>
      </c>
      <c r="I67" s="204">
        <v>0</v>
      </c>
      <c r="J67" s="204">
        <v>0</v>
      </c>
      <c r="K67" s="204">
        <v>0</v>
      </c>
      <c r="L67" s="241">
        <v>6.382226900053127E-2</v>
      </c>
      <c r="M67" s="190"/>
    </row>
    <row r="68" spans="1:13" x14ac:dyDescent="0.45">
      <c r="A68" s="215" t="s">
        <v>96</v>
      </c>
      <c r="B68" s="248">
        <v>0</v>
      </c>
      <c r="C68" s="248">
        <v>0</v>
      </c>
      <c r="D68" s="248">
        <v>0</v>
      </c>
      <c r="E68" s="221">
        <v>0</v>
      </c>
      <c r="F68" s="221">
        <v>0</v>
      </c>
      <c r="G68" s="221">
        <v>0</v>
      </c>
      <c r="H68" s="215">
        <v>0</v>
      </c>
      <c r="I68" s="215">
        <v>0</v>
      </c>
      <c r="J68" s="215">
        <v>0</v>
      </c>
      <c r="K68" s="215">
        <v>0</v>
      </c>
      <c r="L68" s="242"/>
      <c r="M68" s="190"/>
    </row>
    <row r="69" spans="1:13" x14ac:dyDescent="0.45">
      <c r="A69" s="190" t="s">
        <v>115</v>
      </c>
      <c r="B69" s="192">
        <v>98.625108210936915</v>
      </c>
      <c r="C69" s="192">
        <v>61.162661406543336</v>
      </c>
      <c r="D69" s="192">
        <v>281.92740294302172</v>
      </c>
      <c r="E69" s="192">
        <v>365.3136234910038</v>
      </c>
      <c r="F69" s="192">
        <v>466.83761303590751</v>
      </c>
      <c r="G69" s="192">
        <v>1116.716242867981</v>
      </c>
      <c r="H69" s="192">
        <v>1311.3253115075374</v>
      </c>
      <c r="I69" s="192">
        <v>0</v>
      </c>
      <c r="J69" s="192">
        <v>0</v>
      </c>
      <c r="K69" s="192">
        <v>0</v>
      </c>
      <c r="L69" s="240">
        <v>3701.9079634629315</v>
      </c>
      <c r="M69" s="190"/>
    </row>
    <row r="70" spans="1:13" x14ac:dyDescent="0.45">
      <c r="A70" s="190" t="s">
        <v>116</v>
      </c>
      <c r="B70" s="204">
        <v>0.16447340707117133</v>
      </c>
      <c r="C70" s="204">
        <v>0.17777285529310066</v>
      </c>
      <c r="D70" s="204">
        <v>0.1898456851760833</v>
      </c>
      <c r="E70" s="204">
        <v>0.20113611849284829</v>
      </c>
      <c r="F70" s="204">
        <v>0.21012836909486984</v>
      </c>
      <c r="G70" s="204">
        <v>0.224478074057294</v>
      </c>
      <c r="H70" s="204">
        <v>0.18564063817614129</v>
      </c>
      <c r="I70" s="204">
        <v>0</v>
      </c>
      <c r="J70" s="204">
        <v>0</v>
      </c>
      <c r="K70" s="204">
        <v>0</v>
      </c>
      <c r="L70" s="241">
        <v>0.13407366496914649</v>
      </c>
      <c r="M70" s="190"/>
    </row>
    <row r="72" spans="1:13" ht="14.65" thickBot="1" x14ac:dyDescent="0.5">
      <c r="A72" s="207" t="s">
        <v>117</v>
      </c>
      <c r="B72" s="207"/>
      <c r="C72" s="207"/>
      <c r="D72" s="207"/>
      <c r="E72" s="207"/>
      <c r="F72" s="207"/>
      <c r="G72" s="190"/>
      <c r="H72" s="190"/>
      <c r="I72" s="190"/>
      <c r="J72" s="190"/>
      <c r="K72" s="190"/>
      <c r="L72" s="190"/>
      <c r="M72" s="190"/>
    </row>
    <row r="74" spans="1:13" ht="28.5" x14ac:dyDescent="0.45">
      <c r="A74" s="239"/>
      <c r="B74" s="211" t="s">
        <v>118</v>
      </c>
      <c r="C74" s="212" t="s">
        <v>119</v>
      </c>
      <c r="D74" s="212" t="s">
        <v>120</v>
      </c>
      <c r="E74" s="212" t="s">
        <v>121</v>
      </c>
      <c r="F74" s="212" t="s">
        <v>79</v>
      </c>
      <c r="G74" s="190"/>
      <c r="H74" s="190"/>
      <c r="I74" s="190"/>
      <c r="J74" s="190"/>
      <c r="K74" s="190"/>
      <c r="L74" s="190"/>
      <c r="M74" s="190"/>
    </row>
    <row r="75" spans="1:13" x14ac:dyDescent="0.45">
      <c r="A75" s="213" t="s">
        <v>92</v>
      </c>
      <c r="B75" s="192">
        <v>16319.482250143705</v>
      </c>
      <c r="C75" s="192">
        <v>54945.956069039326</v>
      </c>
      <c r="D75" s="192">
        <v>83749.196282585646</v>
      </c>
      <c r="E75" s="192">
        <v>75942.968296367791</v>
      </c>
      <c r="F75" s="240">
        <v>230957.60289813648</v>
      </c>
      <c r="G75" s="190"/>
      <c r="H75" s="190"/>
      <c r="I75" s="190"/>
      <c r="J75" s="190"/>
      <c r="K75" s="190"/>
      <c r="L75" s="190"/>
      <c r="M75" s="190"/>
    </row>
    <row r="76" spans="1:13" x14ac:dyDescent="0.45">
      <c r="A76" s="220" t="s">
        <v>93</v>
      </c>
      <c r="B76" s="204">
        <v>7.0660078063499512E-2</v>
      </c>
      <c r="C76" s="204">
        <v>0.23790494610071003</v>
      </c>
      <c r="D76" s="204">
        <v>0.36261718701466378</v>
      </c>
      <c r="E76" s="204">
        <v>0.32881778882096335</v>
      </c>
      <c r="F76" s="241">
        <v>1</v>
      </c>
      <c r="G76" s="190"/>
      <c r="H76" s="190"/>
      <c r="I76" s="190"/>
      <c r="J76" s="190"/>
      <c r="K76" s="190"/>
      <c r="L76" s="190"/>
      <c r="M76" s="190"/>
    </row>
    <row r="77" spans="1:13" x14ac:dyDescent="0.45">
      <c r="A77" s="190" t="s">
        <v>94</v>
      </c>
      <c r="B77" s="192">
        <v>6785.936594040294</v>
      </c>
      <c r="C77" s="192">
        <v>44406.971843019026</v>
      </c>
      <c r="D77" s="192">
        <v>64360.15388510246</v>
      </c>
      <c r="E77" s="192">
        <v>59397.396251690523</v>
      </c>
      <c r="F77" s="240">
        <v>174950.45857385229</v>
      </c>
      <c r="G77" s="190"/>
      <c r="H77" s="190"/>
      <c r="I77" s="190"/>
      <c r="J77" s="190"/>
      <c r="K77" s="190"/>
    </row>
    <row r="78" spans="1:13" x14ac:dyDescent="0.45">
      <c r="A78" s="190" t="s">
        <v>95</v>
      </c>
      <c r="B78" s="204">
        <v>0.41581813013587116</v>
      </c>
      <c r="C78" s="204">
        <v>0.80819363279841527</v>
      </c>
      <c r="D78" s="204">
        <v>0.76848682425487491</v>
      </c>
      <c r="E78" s="204">
        <v>0.78213161250021146</v>
      </c>
      <c r="F78" s="241">
        <v>0.75750032204401574</v>
      </c>
      <c r="G78" s="204"/>
      <c r="H78" s="204"/>
      <c r="I78" s="204"/>
      <c r="J78" s="205"/>
      <c r="K78" s="205"/>
    </row>
    <row r="79" spans="1:13" x14ac:dyDescent="0.45">
      <c r="A79" s="190" t="s">
        <v>97</v>
      </c>
      <c r="B79" s="192">
        <v>9458.1768029347695</v>
      </c>
      <c r="C79" s="192">
        <v>10508.151513360594</v>
      </c>
      <c r="D79" s="192">
        <v>19368.487255710221</v>
      </c>
      <c r="E79" s="192">
        <v>16525.016902903986</v>
      </c>
      <c r="F79" s="249">
        <v>55859.832474909563</v>
      </c>
      <c r="G79" s="204"/>
      <c r="H79" s="204"/>
      <c r="I79" s="204"/>
      <c r="J79" s="205"/>
      <c r="K79" s="205"/>
    </row>
    <row r="80" spans="1:13" x14ac:dyDescent="0.45">
      <c r="A80" s="215" t="s">
        <v>96</v>
      </c>
      <c r="B80" s="215">
        <v>0</v>
      </c>
      <c r="C80" s="215">
        <v>0</v>
      </c>
      <c r="D80" s="215">
        <v>0</v>
      </c>
      <c r="E80" s="215">
        <v>0</v>
      </c>
      <c r="F80" s="242"/>
      <c r="G80" s="190"/>
      <c r="H80" s="190"/>
      <c r="I80" s="190"/>
      <c r="J80" s="190"/>
      <c r="K80" s="190"/>
    </row>
    <row r="81" spans="1:11" x14ac:dyDescent="0.45">
      <c r="A81" s="190" t="s">
        <v>101</v>
      </c>
      <c r="B81" s="192">
        <v>2801.4411338995587</v>
      </c>
      <c r="C81" s="192">
        <v>33496.644419069045</v>
      </c>
      <c r="D81" s="192">
        <v>51645.596809177674</v>
      </c>
      <c r="E81" s="192">
        <v>52484.997985814931</v>
      </c>
      <c r="F81" s="240">
        <v>140428.6803479612</v>
      </c>
      <c r="G81" s="190"/>
      <c r="H81" s="190"/>
      <c r="I81" s="190"/>
      <c r="J81" s="190"/>
      <c r="K81" s="190"/>
    </row>
    <row r="82" spans="1:11" x14ac:dyDescent="0.45">
      <c r="A82" s="218" t="s">
        <v>102</v>
      </c>
      <c r="B82" s="219">
        <v>117.20026714596356</v>
      </c>
      <c r="C82" s="219">
        <v>227.29602475620351</v>
      </c>
      <c r="D82" s="219">
        <v>351.85813890005392</v>
      </c>
      <c r="E82" s="219">
        <v>704.3542010185347</v>
      </c>
      <c r="F82" s="243">
        <v>449.20977687409368</v>
      </c>
      <c r="G82" s="190"/>
      <c r="H82" s="190"/>
      <c r="I82" s="190"/>
      <c r="J82" s="190"/>
      <c r="K82" s="190"/>
    </row>
    <row r="83" spans="1:11" x14ac:dyDescent="0.45">
      <c r="A83" s="218" t="s">
        <v>103</v>
      </c>
      <c r="B83" s="219">
        <v>34.738738984560591</v>
      </c>
      <c r="C83" s="219">
        <v>40.847923146406785</v>
      </c>
      <c r="D83" s="219">
        <v>43.795482315885224</v>
      </c>
      <c r="E83" s="219">
        <v>41.570790822233477</v>
      </c>
      <c r="F83" s="243">
        <v>42.080247203810792</v>
      </c>
      <c r="G83" s="190"/>
      <c r="H83" s="190"/>
      <c r="I83" s="190"/>
      <c r="J83" s="190"/>
      <c r="K83" s="190"/>
    </row>
    <row r="84" spans="1:11" x14ac:dyDescent="0.45">
      <c r="A84" s="218" t="s">
        <v>104</v>
      </c>
      <c r="B84" s="219">
        <v>95.081235917384561</v>
      </c>
      <c r="C84" s="219">
        <v>78.247321553437104</v>
      </c>
      <c r="D84" s="219">
        <v>103.81732967970953</v>
      </c>
      <c r="E84" s="219">
        <v>122.04038739651767</v>
      </c>
      <c r="F84" s="243">
        <v>104.35464175129823</v>
      </c>
      <c r="G84" s="190"/>
      <c r="H84" s="190"/>
      <c r="I84" s="190"/>
      <c r="J84" s="190"/>
      <c r="K84" s="190"/>
    </row>
    <row r="85" spans="1:11" x14ac:dyDescent="0.45">
      <c r="A85" s="244" t="s">
        <v>105</v>
      </c>
      <c r="B85" s="245">
        <v>-37.232120687601132</v>
      </c>
      <c r="C85" s="245">
        <v>-43.135320785160182</v>
      </c>
      <c r="D85" s="245">
        <v>-46.630601370885515</v>
      </c>
      <c r="E85" s="245">
        <v>-44.713181802448084</v>
      </c>
      <c r="F85" s="250">
        <v>-44.892742531153324</v>
      </c>
      <c r="G85" s="209"/>
      <c r="H85" s="209"/>
      <c r="I85" s="209"/>
      <c r="J85" s="209"/>
      <c r="K85" s="209"/>
    </row>
    <row r="86" spans="1:11" x14ac:dyDescent="0.45">
      <c r="A86" s="244" t="s">
        <v>106</v>
      </c>
      <c r="B86" s="208">
        <v>-0.28139351644411548</v>
      </c>
      <c r="C86" s="208">
        <v>-0.35536646718263099</v>
      </c>
      <c r="D86" s="208">
        <v>-0.30994511553105919</v>
      </c>
      <c r="E86" s="208">
        <v>-0.26813927892060607</v>
      </c>
      <c r="F86" s="247">
        <v>-0.30079416632316669</v>
      </c>
      <c r="G86" s="209"/>
      <c r="H86" s="209"/>
      <c r="I86" s="209"/>
      <c r="J86" s="209"/>
      <c r="K86" s="209"/>
    </row>
    <row r="87" spans="1:11" x14ac:dyDescent="0.45">
      <c r="A87" s="244"/>
      <c r="B87" s="208"/>
      <c r="C87" s="208"/>
      <c r="D87" s="208"/>
      <c r="E87" s="208"/>
      <c r="F87" s="247"/>
      <c r="G87" s="209"/>
      <c r="H87" s="209"/>
      <c r="I87" s="209"/>
      <c r="J87" s="209"/>
      <c r="K87" s="209"/>
    </row>
    <row r="88" spans="1:11" x14ac:dyDescent="0.45">
      <c r="A88" s="190" t="s">
        <v>107</v>
      </c>
      <c r="B88" s="192">
        <v>3984.495460140738</v>
      </c>
      <c r="C88" s="192">
        <v>10910.327423949962</v>
      </c>
      <c r="D88" s="192">
        <v>12714.55707592484</v>
      </c>
      <c r="E88" s="192">
        <v>6912.398265875674</v>
      </c>
      <c r="F88" s="240">
        <v>34521.778225891212</v>
      </c>
      <c r="G88" s="190"/>
      <c r="H88" s="190"/>
      <c r="I88" s="190"/>
      <c r="J88" s="190"/>
      <c r="K88" s="190"/>
    </row>
    <row r="89" spans="1:11" x14ac:dyDescent="0.45">
      <c r="A89" s="218" t="s">
        <v>108</v>
      </c>
      <c r="B89" s="219">
        <v>160.14187759200698</v>
      </c>
      <c r="C89" s="219">
        <v>194.27589930802148</v>
      </c>
      <c r="D89" s="219">
        <v>209.98014692061386</v>
      </c>
      <c r="E89" s="219">
        <v>204.19800815852781</v>
      </c>
      <c r="F89" s="243">
        <v>198.10685103906061</v>
      </c>
      <c r="G89" s="190"/>
      <c r="H89" s="190"/>
      <c r="I89" s="190"/>
      <c r="J89" s="190"/>
      <c r="K89" s="190"/>
    </row>
    <row r="90" spans="1:11" x14ac:dyDescent="0.45">
      <c r="A90" s="218" t="s">
        <v>109</v>
      </c>
      <c r="B90" s="219">
        <v>106.12089835146008</v>
      </c>
      <c r="C90" s="219">
        <v>133.22885427113974</v>
      </c>
      <c r="D90" s="219">
        <v>263.99769541315192</v>
      </c>
      <c r="E90" s="219">
        <v>622.4155962788991</v>
      </c>
      <c r="F90" s="243">
        <v>276.21424517428693</v>
      </c>
      <c r="G90" s="190"/>
      <c r="H90" s="190"/>
      <c r="I90" s="190"/>
      <c r="J90" s="190"/>
      <c r="K90" s="190"/>
    </row>
    <row r="91" spans="1:11" x14ac:dyDescent="0.45">
      <c r="A91" s="244" t="s">
        <v>110</v>
      </c>
      <c r="B91" s="245">
        <v>-165.25584202036021</v>
      </c>
      <c r="C91" s="245">
        <v>-200.56610511687242</v>
      </c>
      <c r="D91" s="245">
        <v>-219.0835817395953</v>
      </c>
      <c r="E91" s="245">
        <v>-220.07432640882399</v>
      </c>
      <c r="F91" s="250">
        <v>-207.21687854875481</v>
      </c>
      <c r="G91" s="245"/>
      <c r="H91" s="245"/>
      <c r="I91" s="245"/>
      <c r="J91" s="245"/>
      <c r="K91" s="245"/>
    </row>
    <row r="92" spans="1:11" x14ac:dyDescent="0.45">
      <c r="A92" s="244" t="s">
        <v>111</v>
      </c>
      <c r="B92" s="208">
        <v>-0.60895359636916147</v>
      </c>
      <c r="C92" s="208">
        <v>-0.60086618888612109</v>
      </c>
      <c r="D92" s="208">
        <v>-0.45351288096044839</v>
      </c>
      <c r="E92" s="208">
        <v>-0.26121894218834074</v>
      </c>
      <c r="F92" s="247">
        <v>-0.42863785217823414</v>
      </c>
      <c r="G92" s="208"/>
      <c r="H92" s="208"/>
      <c r="I92" s="208"/>
      <c r="J92" s="208"/>
      <c r="K92" s="208"/>
    </row>
    <row r="93" spans="1:11" x14ac:dyDescent="0.45">
      <c r="A93" s="190"/>
      <c r="B93" s="202"/>
      <c r="C93" s="202"/>
      <c r="D93" s="202"/>
      <c r="E93" s="196"/>
      <c r="F93" s="190"/>
      <c r="G93" s="190"/>
      <c r="H93" s="190"/>
      <c r="I93" s="190"/>
      <c r="J93" s="190"/>
      <c r="K93" s="190"/>
    </row>
    <row r="94" spans="1:11" ht="28.5" x14ac:dyDescent="0.45">
      <c r="A94" s="210" t="s">
        <v>112</v>
      </c>
      <c r="B94" s="211" t="s">
        <v>118</v>
      </c>
      <c r="C94" s="212" t="s">
        <v>119</v>
      </c>
      <c r="D94" s="212" t="s">
        <v>120</v>
      </c>
      <c r="E94" s="212" t="s">
        <v>121</v>
      </c>
      <c r="F94" s="212" t="s">
        <v>79</v>
      </c>
      <c r="G94" s="190"/>
      <c r="H94" s="190"/>
      <c r="I94" s="190"/>
      <c r="J94" s="190"/>
      <c r="K94" s="190"/>
    </row>
    <row r="95" spans="1:11" x14ac:dyDescent="0.45">
      <c r="A95" s="190" t="s">
        <v>113</v>
      </c>
      <c r="B95" s="192">
        <v>441.9785314056254</v>
      </c>
      <c r="C95" s="192">
        <v>2781.7539163539191</v>
      </c>
      <c r="D95" s="192">
        <v>7328.4982439467676</v>
      </c>
      <c r="E95" s="192">
        <v>7236.0676263851319</v>
      </c>
      <c r="F95" s="240">
        <v>17788.298318091445</v>
      </c>
      <c r="G95" s="190"/>
      <c r="H95" s="190"/>
      <c r="I95" s="190"/>
      <c r="J95" s="190"/>
      <c r="K95" s="190"/>
    </row>
    <row r="96" spans="1:11" x14ac:dyDescent="0.45">
      <c r="A96" s="190" t="s">
        <v>114</v>
      </c>
      <c r="B96" s="204">
        <v>2.0714633881993915E-2</v>
      </c>
      <c r="C96" s="204">
        <v>2.6539788063281784E-2</v>
      </c>
      <c r="D96" s="204">
        <v>6.7276865262491062E-2</v>
      </c>
      <c r="E96" s="204">
        <v>0.16583278178937522</v>
      </c>
      <c r="F96" s="241">
        <v>6.3822269000531243E-2</v>
      </c>
      <c r="G96" s="222"/>
      <c r="H96" s="190"/>
      <c r="I96" s="190"/>
      <c r="J96" s="190"/>
      <c r="K96" s="190"/>
    </row>
    <row r="97" spans="1:11" x14ac:dyDescent="0.45">
      <c r="A97" s="215" t="s">
        <v>96</v>
      </c>
      <c r="B97" s="215">
        <v>0</v>
      </c>
      <c r="C97" s="215">
        <v>0</v>
      </c>
      <c r="D97" s="215">
        <v>0</v>
      </c>
      <c r="E97" s="215">
        <v>0</v>
      </c>
      <c r="F97" s="242"/>
      <c r="G97" s="190"/>
      <c r="H97" s="190"/>
      <c r="I97" s="190"/>
      <c r="J97" s="190"/>
      <c r="K97" s="190"/>
    </row>
    <row r="98" spans="1:11" x14ac:dyDescent="0.45">
      <c r="A98" s="190" t="s">
        <v>115</v>
      </c>
      <c r="B98" s="192">
        <v>642.93251441936513</v>
      </c>
      <c r="C98" s="192">
        <v>1527.2653023323498</v>
      </c>
      <c r="D98" s="192">
        <v>1184.2914209585661</v>
      </c>
      <c r="E98" s="192">
        <v>347.41872575265057</v>
      </c>
      <c r="F98" s="194">
        <v>3701.9079634629315</v>
      </c>
      <c r="G98" s="192"/>
      <c r="H98" s="195"/>
      <c r="I98" s="190"/>
      <c r="J98" s="190"/>
      <c r="K98" s="190"/>
    </row>
    <row r="99" spans="1:11" x14ac:dyDescent="0.45">
      <c r="A99" s="190" t="s">
        <v>116</v>
      </c>
      <c r="B99" s="204">
        <v>0.16543346366720674</v>
      </c>
      <c r="C99" s="204">
        <v>0.19488187646585839</v>
      </c>
      <c r="D99" s="204">
        <v>0.12198409284856475</v>
      </c>
      <c r="E99" s="204">
        <v>5.6223906620916538E-2</v>
      </c>
      <c r="F99" s="241">
        <v>0.13407366496914649</v>
      </c>
      <c r="G99" s="192"/>
      <c r="H99" s="195"/>
      <c r="I99" s="190"/>
      <c r="J99" s="190"/>
      <c r="K99" s="190"/>
    </row>
    <row r="100" spans="1:11" x14ac:dyDescent="0.45">
      <c r="A100" s="190"/>
      <c r="B100" s="190"/>
      <c r="C100" s="190"/>
      <c r="D100" s="192"/>
      <c r="E100" s="192"/>
      <c r="F100" s="192"/>
      <c r="G100" s="192"/>
      <c r="H100" s="192"/>
      <c r="I100" s="192"/>
      <c r="J100" s="195"/>
      <c r="K100" s="195"/>
    </row>
    <row r="101" spans="1:11" ht="14.65" thickBot="1" x14ac:dyDescent="0.5">
      <c r="A101" s="207" t="s">
        <v>122</v>
      </c>
      <c r="B101" s="207"/>
      <c r="C101" s="207"/>
      <c r="D101" s="207"/>
      <c r="E101" s="207"/>
      <c r="F101" s="207"/>
      <c r="G101" s="190"/>
      <c r="H101" s="190"/>
      <c r="I101" s="190"/>
      <c r="J101" s="190"/>
      <c r="K101" s="190"/>
    </row>
    <row r="102" spans="1:11" x14ac:dyDescent="0.45">
      <c r="A102" s="223"/>
      <c r="B102" s="223"/>
      <c r="C102" s="223"/>
      <c r="D102" s="223"/>
      <c r="E102" s="223"/>
      <c r="F102" s="223"/>
      <c r="G102" s="190"/>
      <c r="H102" s="190"/>
      <c r="I102" s="190"/>
      <c r="J102" s="190"/>
      <c r="K102" s="190"/>
    </row>
    <row r="103" spans="1:11" ht="28.5" x14ac:dyDescent="0.45">
      <c r="A103" s="224" t="s">
        <v>123</v>
      </c>
      <c r="B103" s="211" t="s">
        <v>118</v>
      </c>
      <c r="C103" s="212" t="s">
        <v>119</v>
      </c>
      <c r="D103" s="212" t="s">
        <v>120</v>
      </c>
      <c r="E103" s="212" t="s">
        <v>121</v>
      </c>
      <c r="F103" s="225" t="s">
        <v>79</v>
      </c>
      <c r="G103" s="190"/>
      <c r="H103" s="190"/>
      <c r="I103" s="190"/>
      <c r="J103" s="190"/>
      <c r="K103" s="190"/>
    </row>
    <row r="104" spans="1:11" x14ac:dyDescent="0.45">
      <c r="A104" s="226" t="s">
        <v>82</v>
      </c>
      <c r="B104" s="251">
        <v>308.21651727172974</v>
      </c>
      <c r="C104" s="251">
        <v>4211.9958644644894</v>
      </c>
      <c r="D104" s="251">
        <v>6141.6352084321434</v>
      </c>
      <c r="E104" s="251">
        <v>5765.3347840177703</v>
      </c>
      <c r="F104" s="252">
        <v>16427.182374186134</v>
      </c>
      <c r="G104" s="190"/>
      <c r="H104" s="190"/>
      <c r="I104" s="190"/>
      <c r="J104" s="190"/>
      <c r="K104" s="190"/>
    </row>
    <row r="105" spans="1:11" x14ac:dyDescent="0.45">
      <c r="A105" s="226" t="s">
        <v>83</v>
      </c>
      <c r="B105" s="251">
        <v>13.936444845785291</v>
      </c>
      <c r="C105" s="251">
        <v>4129.9168059625708</v>
      </c>
      <c r="D105" s="251">
        <v>5912.5602005778755</v>
      </c>
      <c r="E105" s="251">
        <v>4968.8383789002974</v>
      </c>
      <c r="F105" s="252">
        <v>15025.251830286528</v>
      </c>
      <c r="G105" s="190"/>
      <c r="H105" s="190"/>
      <c r="I105" s="190"/>
      <c r="J105" s="190"/>
      <c r="K105" s="190"/>
    </row>
    <row r="106" spans="1:11" x14ac:dyDescent="0.45">
      <c r="A106" s="226" t="s">
        <v>84</v>
      </c>
      <c r="B106" s="251">
        <v>68.196850641645469</v>
      </c>
      <c r="C106" s="251">
        <v>13432.457416376306</v>
      </c>
      <c r="D106" s="251">
        <v>16762.90253830771</v>
      </c>
      <c r="E106" s="251">
        <v>14076.911119936178</v>
      </c>
      <c r="F106" s="252">
        <v>44340.467925261837</v>
      </c>
      <c r="G106" s="190"/>
      <c r="H106" s="190"/>
      <c r="I106" s="190"/>
      <c r="J106" s="190"/>
      <c r="K106" s="190"/>
    </row>
    <row r="107" spans="1:11" x14ac:dyDescent="0.45">
      <c r="A107" s="226" t="s">
        <v>85</v>
      </c>
      <c r="B107" s="251">
        <v>147.95568672778592</v>
      </c>
      <c r="C107" s="251">
        <v>8300.4986256790107</v>
      </c>
      <c r="D107" s="251">
        <v>11240.3941486982</v>
      </c>
      <c r="E107" s="251">
        <v>10834.22167826351</v>
      </c>
      <c r="F107" s="252">
        <v>30523.070139368509</v>
      </c>
      <c r="G107" s="190"/>
      <c r="H107" s="190"/>
      <c r="I107" s="190"/>
      <c r="J107" s="190"/>
      <c r="K107" s="190"/>
    </row>
    <row r="108" spans="1:11" x14ac:dyDescent="0.45">
      <c r="A108" s="226" t="s">
        <v>86</v>
      </c>
      <c r="B108" s="251">
        <v>135.03013022226602</v>
      </c>
      <c r="C108" s="251">
        <v>5199.5900824495038</v>
      </c>
      <c r="D108" s="251">
        <v>8131.6326079118699</v>
      </c>
      <c r="E108" s="251">
        <v>8336.1035219869937</v>
      </c>
      <c r="F108" s="252">
        <v>21802.356342570631</v>
      </c>
      <c r="G108" s="190"/>
      <c r="H108" s="190"/>
      <c r="I108" s="190"/>
      <c r="J108" s="190"/>
      <c r="K108" s="190"/>
    </row>
    <row r="109" spans="1:11" x14ac:dyDescent="0.45">
      <c r="A109" s="226" t="s">
        <v>87</v>
      </c>
      <c r="B109" s="251">
        <v>4101.6500546678681</v>
      </c>
      <c r="C109" s="251">
        <v>5980.6149701857494</v>
      </c>
      <c r="D109" s="251">
        <v>9884.5633597657197</v>
      </c>
      <c r="E109" s="251">
        <v>10935.099940747739</v>
      </c>
      <c r="F109" s="252">
        <v>30901.928325367076</v>
      </c>
      <c r="G109" s="190"/>
      <c r="H109" s="190"/>
      <c r="I109" s="190"/>
      <c r="J109" s="190"/>
    </row>
    <row r="110" spans="1:11" x14ac:dyDescent="0.45">
      <c r="A110" s="226" t="s">
        <v>88</v>
      </c>
      <c r="B110" s="251">
        <v>2116.4423211551998</v>
      </c>
      <c r="C110" s="251">
        <v>3155.2181001973167</v>
      </c>
      <c r="D110" s="251">
        <v>6286.4658214090396</v>
      </c>
      <c r="E110" s="251">
        <v>4480.8868278381269</v>
      </c>
      <c r="F110" s="252">
        <v>16039.013070599683</v>
      </c>
      <c r="G110" s="190"/>
      <c r="H110" s="190"/>
      <c r="I110" s="190"/>
      <c r="J110" s="190"/>
    </row>
    <row r="111" spans="1:11" x14ac:dyDescent="0.45">
      <c r="A111" s="226" t="s">
        <v>89</v>
      </c>
      <c r="B111" s="251">
        <v>715.49598689918082</v>
      </c>
      <c r="C111" s="251">
        <v>928.94684448249052</v>
      </c>
      <c r="D111" s="251">
        <v>1682.5590559500943</v>
      </c>
      <c r="E111" s="251">
        <v>1362.3827695751297</v>
      </c>
      <c r="F111" s="252">
        <v>4689.3846569068955</v>
      </c>
      <c r="G111" s="190"/>
      <c r="H111" s="190"/>
      <c r="I111" s="190"/>
      <c r="J111" s="190"/>
    </row>
    <row r="112" spans="1:11" x14ac:dyDescent="0.45">
      <c r="A112" s="226" t="s">
        <v>124</v>
      </c>
      <c r="B112" s="251">
        <v>1234.9656760177459</v>
      </c>
      <c r="C112" s="251">
        <v>1477.8204782681441</v>
      </c>
      <c r="D112" s="251">
        <v>3040.5856855745187</v>
      </c>
      <c r="E112" s="251">
        <v>2325.0896986753633</v>
      </c>
      <c r="F112" s="252">
        <v>8078.461538535772</v>
      </c>
      <c r="G112" s="190"/>
      <c r="H112" s="190"/>
      <c r="I112" s="190"/>
      <c r="J112" s="190"/>
    </row>
    <row r="113" spans="1:10" ht="14.65" thickBot="1" x14ac:dyDescent="0.5">
      <c r="A113" s="227" t="s">
        <v>125</v>
      </c>
      <c r="B113" s="253">
        <v>7477.5925816944246</v>
      </c>
      <c r="C113" s="253">
        <v>8128.8968809736753</v>
      </c>
      <c r="D113" s="253">
        <v>14665.897655958768</v>
      </c>
      <c r="E113" s="253">
        <v>12858.099576426652</v>
      </c>
      <c r="F113" s="252">
        <v>43130.486695053522</v>
      </c>
      <c r="G113" s="190"/>
      <c r="H113" s="190"/>
      <c r="I113" s="190"/>
      <c r="J113" s="190"/>
    </row>
    <row r="114" spans="1:10" ht="14.65" thickTop="1" x14ac:dyDescent="0.45">
      <c r="A114" s="228" t="s">
        <v>79</v>
      </c>
      <c r="B114" s="254">
        <v>16319.482250143632</v>
      </c>
      <c r="C114" s="254">
        <v>54945.956069039254</v>
      </c>
      <c r="D114" s="254">
        <v>83749.196282585937</v>
      </c>
      <c r="E114" s="254">
        <v>75942.968296367762</v>
      </c>
      <c r="F114" s="254">
        <v>230957.60289813657</v>
      </c>
      <c r="G114" s="190"/>
      <c r="H114" s="190"/>
      <c r="I114" s="190"/>
      <c r="J114" s="190"/>
    </row>
    <row r="116" spans="1:10" ht="14.65" thickBot="1" x14ac:dyDescent="0.5">
      <c r="A116" s="207" t="s">
        <v>168</v>
      </c>
      <c r="B116" s="207"/>
      <c r="C116" s="207"/>
      <c r="D116" s="207"/>
      <c r="E116" s="207"/>
      <c r="F116" s="207"/>
      <c r="G116" s="207"/>
      <c r="H116" s="207"/>
      <c r="I116" s="207"/>
      <c r="J116" s="207"/>
    </row>
    <row r="117" spans="1:10" x14ac:dyDescent="0.45">
      <c r="A117" s="190"/>
      <c r="B117" s="190"/>
      <c r="C117" s="190"/>
      <c r="D117" s="190"/>
      <c r="E117" s="190"/>
      <c r="F117" s="203"/>
      <c r="G117" s="190"/>
      <c r="H117" s="190"/>
      <c r="I117" s="190"/>
      <c r="J117" s="190"/>
    </row>
    <row r="118" spans="1:10" ht="85.5" x14ac:dyDescent="0.45">
      <c r="A118" s="255" t="s">
        <v>127</v>
      </c>
      <c r="B118" s="211" t="s">
        <v>128</v>
      </c>
      <c r="C118" s="212" t="s">
        <v>129</v>
      </c>
      <c r="D118" s="212" t="s">
        <v>130</v>
      </c>
      <c r="E118" s="212" t="s">
        <v>131</v>
      </c>
      <c r="F118" s="225" t="s">
        <v>132</v>
      </c>
      <c r="G118" s="211" t="s">
        <v>133</v>
      </c>
      <c r="H118" s="212" t="s">
        <v>134</v>
      </c>
      <c r="I118" s="212" t="s">
        <v>135</v>
      </c>
      <c r="J118" s="212" t="s">
        <v>136</v>
      </c>
    </row>
    <row r="119" spans="1:10" x14ac:dyDescent="0.45">
      <c r="A119" s="190" t="s">
        <v>137</v>
      </c>
      <c r="B119" s="256">
        <v>0</v>
      </c>
      <c r="C119" s="256">
        <v>0</v>
      </c>
      <c r="D119" s="257">
        <v>0</v>
      </c>
      <c r="E119" s="256">
        <v>0</v>
      </c>
      <c r="F119" s="256">
        <v>0</v>
      </c>
      <c r="G119" s="257">
        <v>0</v>
      </c>
      <c r="H119" s="256">
        <v>0</v>
      </c>
      <c r="I119" s="256">
        <v>0</v>
      </c>
      <c r="J119" s="257">
        <v>0</v>
      </c>
    </row>
    <row r="120" spans="1:10" x14ac:dyDescent="0.45">
      <c r="A120" s="190" t="s">
        <v>138</v>
      </c>
      <c r="B120" s="256">
        <v>60515.303609141301</v>
      </c>
      <c r="C120" s="256">
        <v>3725.2129530090606</v>
      </c>
      <c r="D120" s="257">
        <v>6.1558196536030244E-2</v>
      </c>
      <c r="E120" s="256">
        <v>32544.978365279203</v>
      </c>
      <c r="F120" s="256">
        <v>1929.4219455108403</v>
      </c>
      <c r="G120" s="257">
        <v>5.9284781936412505E-2</v>
      </c>
      <c r="H120" s="256">
        <v>8554.0524402100436</v>
      </c>
      <c r="I120" s="256">
        <v>1253.4050619306349</v>
      </c>
      <c r="J120" s="257">
        <v>0.14652763362061616</v>
      </c>
    </row>
    <row r="121" spans="1:10" ht="14.65" thickBot="1" x14ac:dyDescent="0.5">
      <c r="A121" s="190" t="s">
        <v>139</v>
      </c>
      <c r="B121" s="256">
        <v>113100.68441904514</v>
      </c>
      <c r="C121" s="256">
        <v>7493.8462080894815</v>
      </c>
      <c r="D121" s="257">
        <v>6.6258186204464609E-2</v>
      </c>
      <c r="E121" s="256">
        <v>72555.202690774066</v>
      </c>
      <c r="F121" s="256">
        <v>4639.8172114819818</v>
      </c>
      <c r="G121" s="257">
        <v>6.3948787122222031E-2</v>
      </c>
      <c r="H121" s="256">
        <v>19056.947559792457</v>
      </c>
      <c r="I121" s="256">
        <v>2448.502901532318</v>
      </c>
      <c r="J121" s="257">
        <v>0.12848347794682097</v>
      </c>
    </row>
    <row r="122" spans="1:10" ht="14.65" thickTop="1" x14ac:dyDescent="0.45">
      <c r="A122" s="228" t="s">
        <v>79</v>
      </c>
      <c r="B122" s="254">
        <v>173615.98802818643</v>
      </c>
      <c r="C122" s="254">
        <v>11219.059161098543</v>
      </c>
      <c r="D122" s="258">
        <v>6.461996552573912E-2</v>
      </c>
      <c r="E122" s="254">
        <v>105100.18105605326</v>
      </c>
      <c r="F122" s="254">
        <v>6569.2391569928222</v>
      </c>
      <c r="G122" s="258">
        <v>6.2504546528699495E-2</v>
      </c>
      <c r="H122" s="254">
        <v>27611.000000002503</v>
      </c>
      <c r="I122" s="254">
        <v>3701.9079634629529</v>
      </c>
      <c r="J122" s="258">
        <v>0.13407366496912887</v>
      </c>
    </row>
    <row r="123" spans="1:10" x14ac:dyDescent="0.45">
      <c r="A123" s="190"/>
      <c r="B123" s="190"/>
      <c r="C123" s="190"/>
      <c r="D123" s="190"/>
      <c r="E123" s="190"/>
      <c r="F123" s="190"/>
      <c r="G123" s="190"/>
      <c r="H123" s="190"/>
      <c r="I123" s="192"/>
      <c r="J123" s="192"/>
    </row>
    <row r="124" spans="1:10" ht="85.5" x14ac:dyDescent="0.45">
      <c r="A124" s="255" t="s">
        <v>140</v>
      </c>
      <c r="B124" s="211" t="s">
        <v>128</v>
      </c>
      <c r="C124" s="212" t="s">
        <v>129</v>
      </c>
      <c r="D124" s="212" t="s">
        <v>130</v>
      </c>
      <c r="E124" s="212" t="s">
        <v>131</v>
      </c>
      <c r="F124" s="225" t="s">
        <v>132</v>
      </c>
      <c r="G124" s="211" t="s">
        <v>133</v>
      </c>
      <c r="H124" s="212" t="s">
        <v>134</v>
      </c>
      <c r="I124" s="212" t="s">
        <v>135</v>
      </c>
      <c r="J124" s="212" t="s">
        <v>136</v>
      </c>
    </row>
    <row r="125" spans="1:10" x14ac:dyDescent="0.45">
      <c r="A125" s="190" t="s">
        <v>141</v>
      </c>
      <c r="B125" s="256">
        <v>1358.276155102016</v>
      </c>
      <c r="C125" s="256">
        <v>98.701375966412385</v>
      </c>
      <c r="D125" s="257">
        <v>7.2666648527743044E-2</v>
      </c>
      <c r="E125" s="256">
        <v>956.94547963992318</v>
      </c>
      <c r="F125" s="256">
        <v>59.212351945743784</v>
      </c>
      <c r="G125" s="257">
        <v>6.1876411149383394E-2</v>
      </c>
      <c r="H125" s="256">
        <v>257.10545598140936</v>
      </c>
      <c r="I125" s="256">
        <v>42.790738094775435</v>
      </c>
      <c r="J125" s="257">
        <v>0.1664326333777589</v>
      </c>
    </row>
    <row r="126" spans="1:10" x14ac:dyDescent="0.45">
      <c r="A126" s="190" t="s">
        <v>142</v>
      </c>
      <c r="B126" s="256">
        <v>6645.5131922373112</v>
      </c>
      <c r="C126" s="256">
        <v>387.46987302609097</v>
      </c>
      <c r="D126" s="257">
        <v>5.8305485493384969E-2</v>
      </c>
      <c r="E126" s="256">
        <v>2632.8684227789277</v>
      </c>
      <c r="F126" s="256">
        <v>124.37577980260166</v>
      </c>
      <c r="G126" s="257">
        <v>4.7239648866055403E-2</v>
      </c>
      <c r="H126" s="256">
        <v>591.44215530153042</v>
      </c>
      <c r="I126" s="256">
        <v>66.687325352933343</v>
      </c>
      <c r="J126" s="257">
        <v>0.1127537574979495</v>
      </c>
    </row>
    <row r="127" spans="1:10" x14ac:dyDescent="0.45">
      <c r="A127" s="190" t="s">
        <v>143</v>
      </c>
      <c r="B127" s="256">
        <v>3807.2466993337425</v>
      </c>
      <c r="C127" s="256">
        <v>189.1230203619117</v>
      </c>
      <c r="D127" s="257">
        <v>4.9674485342651342E-2</v>
      </c>
      <c r="E127" s="256">
        <v>1680.6943938103088</v>
      </c>
      <c r="F127" s="256">
        <v>81.711497466297146</v>
      </c>
      <c r="G127" s="257">
        <v>4.8617700973612871E-2</v>
      </c>
      <c r="H127" s="256">
        <v>414.50176002084123</v>
      </c>
      <c r="I127" s="256">
        <v>68.376838234848123</v>
      </c>
      <c r="J127" s="257">
        <v>0.16496151483508809</v>
      </c>
    </row>
    <row r="128" spans="1:10" x14ac:dyDescent="0.45">
      <c r="A128" s="190" t="s">
        <v>144</v>
      </c>
      <c r="B128" s="256">
        <v>557.80620157543422</v>
      </c>
      <c r="C128" s="256">
        <v>41.893513886906028</v>
      </c>
      <c r="D128" s="257">
        <v>7.5104066194647018E-2</v>
      </c>
      <c r="E128" s="256">
        <v>181.75263406590747</v>
      </c>
      <c r="F128" s="256">
        <v>13.385100814428235</v>
      </c>
      <c r="G128" s="257">
        <v>7.3644604289886131E-2</v>
      </c>
      <c r="H128" s="256">
        <v>44.898070502560131</v>
      </c>
      <c r="I128" s="256">
        <v>7.4777776381511121</v>
      </c>
      <c r="J128" s="257">
        <v>0.16655008900047769</v>
      </c>
    </row>
    <row r="129" spans="1:10" x14ac:dyDescent="0.45">
      <c r="A129" s="190" t="s">
        <v>145</v>
      </c>
      <c r="B129" s="256">
        <v>7665.1964711879345</v>
      </c>
      <c r="C129" s="256">
        <v>582.60726048688662</v>
      </c>
      <c r="D129" s="257">
        <v>7.6006826788693582E-2</v>
      </c>
      <c r="E129" s="256">
        <v>2942.7572091502107</v>
      </c>
      <c r="F129" s="256">
        <v>164.90434873615919</v>
      </c>
      <c r="G129" s="257">
        <v>5.6037361228240483E-2</v>
      </c>
      <c r="H129" s="256">
        <v>744.51101905177518</v>
      </c>
      <c r="I129" s="256">
        <v>96.993024384433113</v>
      </c>
      <c r="J129" s="257">
        <v>0.13027748670256817</v>
      </c>
    </row>
    <row r="130" spans="1:10" x14ac:dyDescent="0.45">
      <c r="A130" s="190" t="s">
        <v>146</v>
      </c>
      <c r="B130" s="256">
        <v>2800.7353581547113</v>
      </c>
      <c r="C130" s="256">
        <v>153.50156585397085</v>
      </c>
      <c r="D130" s="257">
        <v>5.480759380104612E-2</v>
      </c>
      <c r="E130" s="256">
        <v>939.17187099472881</v>
      </c>
      <c r="F130" s="256">
        <v>66.839214797956018</v>
      </c>
      <c r="G130" s="257">
        <v>7.1168246049749029E-2</v>
      </c>
      <c r="H130" s="256">
        <v>240.84825795193268</v>
      </c>
      <c r="I130" s="256">
        <v>41.961280423469304</v>
      </c>
      <c r="J130" s="257">
        <v>0.17422289361895127</v>
      </c>
    </row>
    <row r="131" spans="1:10" x14ac:dyDescent="0.45">
      <c r="A131" s="190" t="s">
        <v>147</v>
      </c>
      <c r="B131" s="256">
        <v>59.730457986050695</v>
      </c>
      <c r="C131" s="256">
        <v>3.3160695599990238</v>
      </c>
      <c r="D131" s="257">
        <v>5.5517229765314216E-2</v>
      </c>
      <c r="E131" s="256">
        <v>49.560265869450518</v>
      </c>
      <c r="F131" s="256">
        <v>2.8615620847906755</v>
      </c>
      <c r="G131" s="257">
        <v>5.7739038211144331E-2</v>
      </c>
      <c r="H131" s="256">
        <v>12.196293449299461</v>
      </c>
      <c r="I131" s="256">
        <v>2.134888990164312</v>
      </c>
      <c r="J131" s="257">
        <v>0.17504408196138782</v>
      </c>
    </row>
    <row r="132" spans="1:10" x14ac:dyDescent="0.45">
      <c r="A132" s="190" t="s">
        <v>148</v>
      </c>
      <c r="B132" s="256">
        <v>151.18058491398182</v>
      </c>
      <c r="C132" s="256">
        <v>8.1146442019922276</v>
      </c>
      <c r="D132" s="257">
        <v>5.3675174008681527E-2</v>
      </c>
      <c r="E132" s="256">
        <v>144.21669671378268</v>
      </c>
      <c r="F132" s="256">
        <v>7.9090673082147251</v>
      </c>
      <c r="G132" s="257">
        <v>5.4841550863637699E-2</v>
      </c>
      <c r="H132" s="256">
        <v>34.3302876851373</v>
      </c>
      <c r="I132" s="256">
        <v>6.4514273697517934</v>
      </c>
      <c r="J132" s="257">
        <v>0.18792232179705345</v>
      </c>
    </row>
    <row r="133" spans="1:10" x14ac:dyDescent="0.45">
      <c r="A133" s="190" t="s">
        <v>149</v>
      </c>
      <c r="B133" s="256">
        <v>654.75945464121855</v>
      </c>
      <c r="C133" s="256">
        <v>44.665304472650831</v>
      </c>
      <c r="D133" s="257">
        <v>6.8216356642189446E-2</v>
      </c>
      <c r="E133" s="256">
        <v>766.22158289543779</v>
      </c>
      <c r="F133" s="256">
        <v>58.515068503172998</v>
      </c>
      <c r="G133" s="257">
        <v>7.6368337579389545E-2</v>
      </c>
      <c r="H133" s="256">
        <v>177.86139376074883</v>
      </c>
      <c r="I133" s="256">
        <v>24.79360864815607</v>
      </c>
      <c r="J133" s="257">
        <v>0.13939848397627716</v>
      </c>
    </row>
    <row r="134" spans="1:10" x14ac:dyDescent="0.45">
      <c r="A134" s="190" t="s">
        <v>150</v>
      </c>
      <c r="B134" s="256">
        <v>2827.9327339485653</v>
      </c>
      <c r="C134" s="256">
        <v>244.00105474582665</v>
      </c>
      <c r="D134" s="257">
        <v>8.628248183440157E-2</v>
      </c>
      <c r="E134" s="256">
        <v>1696.2918592508061</v>
      </c>
      <c r="F134" s="256">
        <v>88.525288761430929</v>
      </c>
      <c r="G134" s="257">
        <v>5.2187533813037049E-2</v>
      </c>
      <c r="H134" s="256">
        <v>362.43303634411348</v>
      </c>
      <c r="I134" s="256">
        <v>40.310505926843909</v>
      </c>
      <c r="J134" s="257">
        <v>0.11122194139214986</v>
      </c>
    </row>
    <row r="135" spans="1:10" x14ac:dyDescent="0.45">
      <c r="A135" s="190" t="s">
        <v>151</v>
      </c>
      <c r="B135" s="256">
        <v>161.28549924903646</v>
      </c>
      <c r="C135" s="256">
        <v>8.3227607497419189</v>
      </c>
      <c r="D135" s="257">
        <v>5.1602659808188803E-2</v>
      </c>
      <c r="E135" s="256">
        <v>52.180048622567291</v>
      </c>
      <c r="F135" s="256">
        <v>5.0658018191908214</v>
      </c>
      <c r="G135" s="257">
        <v>9.7083118029137258E-2</v>
      </c>
      <c r="H135" s="256">
        <v>20.112332266845183</v>
      </c>
      <c r="I135" s="256">
        <v>3.5375252397154338</v>
      </c>
      <c r="J135" s="257">
        <v>0.17588836504789554</v>
      </c>
    </row>
    <row r="136" spans="1:10" x14ac:dyDescent="0.45">
      <c r="A136" s="190" t="s">
        <v>152</v>
      </c>
      <c r="B136" s="256">
        <v>7836.6486925997388</v>
      </c>
      <c r="C136" s="256">
        <v>386.07937648701176</v>
      </c>
      <c r="D136" s="257">
        <v>4.9265877753534124E-2</v>
      </c>
      <c r="E136" s="256">
        <v>737.95620301048257</v>
      </c>
      <c r="F136" s="256">
        <v>43.031661122217088</v>
      </c>
      <c r="G136" s="257">
        <v>5.8311944457774045E-2</v>
      </c>
      <c r="H136" s="256">
        <v>219.87711187754672</v>
      </c>
      <c r="I136" s="256">
        <v>33.871248127140014</v>
      </c>
      <c r="J136" s="257">
        <v>0.15404626628897819</v>
      </c>
    </row>
    <row r="137" spans="1:10" x14ac:dyDescent="0.45">
      <c r="A137" s="190" t="s">
        <v>153</v>
      </c>
      <c r="B137" s="256">
        <v>10182.011798729911</v>
      </c>
      <c r="C137" s="256">
        <v>533.65826504868892</v>
      </c>
      <c r="D137" s="257">
        <v>5.2411868655981783E-2</v>
      </c>
      <c r="E137" s="256">
        <v>2776.0483661160924</v>
      </c>
      <c r="F137" s="256">
        <v>137.87005345982766</v>
      </c>
      <c r="G137" s="257">
        <v>4.9664139552697557E-2</v>
      </c>
      <c r="H137" s="256">
        <v>715.80540919148791</v>
      </c>
      <c r="I137" s="256">
        <v>120.08301255072487</v>
      </c>
      <c r="J137" s="257">
        <v>0.1677592974414098</v>
      </c>
    </row>
    <row r="138" spans="1:10" x14ac:dyDescent="0.45">
      <c r="A138" s="190" t="s">
        <v>154</v>
      </c>
      <c r="B138" s="256">
        <v>70.726212482649032</v>
      </c>
      <c r="C138" s="256">
        <v>4.4939232975261909</v>
      </c>
      <c r="D138" s="257">
        <v>6.3539713774842202E-2</v>
      </c>
      <c r="E138" s="256">
        <v>13.437668690410016</v>
      </c>
      <c r="F138" s="256">
        <v>0.56569690806222195</v>
      </c>
      <c r="G138" s="257">
        <v>4.2097846069529876E-2</v>
      </c>
      <c r="H138" s="256">
        <v>5.063680660464569</v>
      </c>
      <c r="I138" s="256">
        <v>1.1738564884588765</v>
      </c>
      <c r="J138" s="257">
        <v>0.23181882254620312</v>
      </c>
    </row>
    <row r="139" spans="1:10" x14ac:dyDescent="0.45">
      <c r="A139" s="190" t="s">
        <v>155</v>
      </c>
      <c r="B139" s="256">
        <v>507.96944787273731</v>
      </c>
      <c r="C139" s="256">
        <v>26.275837379587337</v>
      </c>
      <c r="D139" s="257">
        <v>5.1727200306287476E-2</v>
      </c>
      <c r="E139" s="256">
        <v>301.51136910863903</v>
      </c>
      <c r="F139" s="256">
        <v>10.315709192649217</v>
      </c>
      <c r="G139" s="257">
        <v>3.421333405485056E-2</v>
      </c>
      <c r="H139" s="256">
        <v>68.454595013701635</v>
      </c>
      <c r="I139" s="256">
        <v>5.5575372749735434</v>
      </c>
      <c r="J139" s="257">
        <v>8.118574470948467E-2</v>
      </c>
    </row>
    <row r="140" spans="1:10" x14ac:dyDescent="0.45">
      <c r="A140" s="190" t="s">
        <v>156</v>
      </c>
      <c r="B140" s="256">
        <v>42015.189098448842</v>
      </c>
      <c r="C140" s="256">
        <v>2658.3905844581786</v>
      </c>
      <c r="D140" s="257">
        <v>6.3272131852819005E-2</v>
      </c>
      <c r="E140" s="256">
        <v>25591.402671843371</v>
      </c>
      <c r="F140" s="256">
        <v>1633.8305883811931</v>
      </c>
      <c r="G140" s="257">
        <v>6.3842947935745437E-2</v>
      </c>
      <c r="H140" s="256">
        <v>6737.1297962393528</v>
      </c>
      <c r="I140" s="256">
        <v>855.36513663034702</v>
      </c>
      <c r="J140" s="257">
        <v>0.12696284063100721</v>
      </c>
    </row>
    <row r="141" spans="1:10" x14ac:dyDescent="0.45">
      <c r="A141" s="190" t="s">
        <v>157</v>
      </c>
      <c r="B141" s="256">
        <v>9014.3019909733412</v>
      </c>
      <c r="C141" s="256">
        <v>537.53049754609253</v>
      </c>
      <c r="D141" s="257">
        <v>5.9630850850610491E-2</v>
      </c>
      <c r="E141" s="256">
        <v>1942.1803247395751</v>
      </c>
      <c r="F141" s="256">
        <v>99.057258200784744</v>
      </c>
      <c r="G141" s="257">
        <v>5.1003121048539726E-2</v>
      </c>
      <c r="H141" s="256">
        <v>435.35455347116164</v>
      </c>
      <c r="I141" s="256">
        <v>61.092679850323904</v>
      </c>
      <c r="J141" s="257">
        <v>0.14032856521936149</v>
      </c>
    </row>
    <row r="142" spans="1:10" ht="14.65" thickBot="1" x14ac:dyDescent="0.5">
      <c r="A142" s="190" t="s">
        <v>158</v>
      </c>
      <c r="B142" s="256">
        <v>77299.477978749215</v>
      </c>
      <c r="C142" s="256">
        <v>5310.914233569044</v>
      </c>
      <c r="D142" s="257">
        <v>6.8705693394580158E-2</v>
      </c>
      <c r="E142" s="256">
        <v>61694.983988754953</v>
      </c>
      <c r="F142" s="256">
        <v>3971.2631076880962</v>
      </c>
      <c r="G142" s="257">
        <v>6.4369302833629585E-2</v>
      </c>
      <c r="H142" s="256">
        <v>16529.074791232113</v>
      </c>
      <c r="I142" s="256">
        <v>2223.2495522377285</v>
      </c>
      <c r="J142" s="257">
        <v>0.13450538401683901</v>
      </c>
    </row>
    <row r="143" spans="1:10" ht="14.65" thickTop="1" x14ac:dyDescent="0.45">
      <c r="A143" s="228" t="s">
        <v>79</v>
      </c>
      <c r="B143" s="254">
        <v>173615.98802818643</v>
      </c>
      <c r="C143" s="254">
        <v>11219.059161098518</v>
      </c>
      <c r="D143" s="258">
        <v>6.4619965525738968E-2</v>
      </c>
      <c r="E143" s="254">
        <v>105100.18105605556</v>
      </c>
      <c r="F143" s="254">
        <v>6569.2391569928168</v>
      </c>
      <c r="G143" s="258">
        <v>6.2504546528698079E-2</v>
      </c>
      <c r="H143" s="254">
        <v>27611.000000002023</v>
      </c>
      <c r="I143" s="254">
        <v>3701.9079634629388</v>
      </c>
      <c r="J143" s="258">
        <v>0.1340736649691307</v>
      </c>
    </row>
  </sheetData>
  <sheetProtection algorithmName="SHA-512" hashValue="WTYnKOL9ci+Iqn4q0Jr/p0yO6QFKhXFPuvEYXwbaNepKq2Lsnk8O3S2U1e7f1ZRsD/U2MVn8bVMwBEFdb7LgEw==" saltValue="Svz80U+lnKf11du2Oej0n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7213-6593-4D84-9065-AD3A5B331554}">
  <dimension ref="A1:M146"/>
  <sheetViews>
    <sheetView topLeftCell="A4" workbookViewId="0">
      <selection activeCell="G16" sqref="G16"/>
    </sheetView>
  </sheetViews>
  <sheetFormatPr defaultRowHeight="14.25" x14ac:dyDescent="0.45"/>
  <cols>
    <col min="1" max="1" width="59.9296875" customWidth="1"/>
    <col min="6" max="6" width="17.86328125" customWidth="1"/>
    <col min="12" max="12" width="9.06640625" customWidth="1"/>
  </cols>
  <sheetData>
    <row r="1" spans="1:13" ht="14.65" thickBot="1" x14ac:dyDescent="0.5">
      <c r="C1" s="132" t="s">
        <v>159</v>
      </c>
      <c r="D1" s="133"/>
      <c r="E1" s="144" t="s">
        <v>39</v>
      </c>
      <c r="F1" s="144"/>
    </row>
    <row r="2" spans="1:13" ht="43.15" thickBot="1" x14ac:dyDescent="0.5">
      <c r="C2" s="136" t="s">
        <v>40</v>
      </c>
      <c r="D2" s="136" t="s">
        <v>41</v>
      </c>
      <c r="E2" s="137" t="s">
        <v>160</v>
      </c>
      <c r="F2" s="137" t="s">
        <v>161</v>
      </c>
    </row>
    <row r="3" spans="1:13" ht="42.75" x14ac:dyDescent="0.45">
      <c r="C3" s="138" t="s">
        <v>45</v>
      </c>
      <c r="D3" s="138">
        <v>1.39</v>
      </c>
      <c r="E3" s="145">
        <v>58</v>
      </c>
      <c r="F3" s="145">
        <v>58</v>
      </c>
    </row>
    <row r="4" spans="1:13" ht="28.5" x14ac:dyDescent="0.45">
      <c r="C4" s="138" t="s">
        <v>46</v>
      </c>
      <c r="D4" s="138">
        <v>1.5</v>
      </c>
      <c r="E4" s="145">
        <v>58</v>
      </c>
      <c r="F4" s="145">
        <v>58</v>
      </c>
    </row>
    <row r="5" spans="1:13" ht="28.5" x14ac:dyDescent="0.45">
      <c r="C5" s="138" t="s">
        <v>47</v>
      </c>
      <c r="D5" s="138">
        <v>2</v>
      </c>
      <c r="E5" s="145">
        <v>58</v>
      </c>
      <c r="F5" s="145">
        <v>58</v>
      </c>
    </row>
    <row r="6" spans="1:13" ht="28.5" x14ac:dyDescent="0.45">
      <c r="C6" s="138" t="s">
        <v>48</v>
      </c>
      <c r="D6" s="138">
        <v>2.5</v>
      </c>
      <c r="E6" s="145">
        <v>58</v>
      </c>
      <c r="F6" s="145">
        <v>58</v>
      </c>
    </row>
    <row r="7" spans="1:13" ht="28.5" x14ac:dyDescent="0.45">
      <c r="C7" s="138" t="s">
        <v>49</v>
      </c>
      <c r="D7" s="138">
        <v>3</v>
      </c>
      <c r="E7" s="145">
        <v>58</v>
      </c>
      <c r="F7" s="145">
        <v>58</v>
      </c>
    </row>
    <row r="8" spans="1:13" ht="28.5" x14ac:dyDescent="0.45">
      <c r="C8" s="138" t="s">
        <v>50</v>
      </c>
      <c r="D8" s="138">
        <v>4</v>
      </c>
      <c r="E8" s="145">
        <v>58</v>
      </c>
      <c r="F8" s="145">
        <v>58</v>
      </c>
    </row>
    <row r="9" spans="1:13" ht="28.5" x14ac:dyDescent="0.45">
      <c r="C9" s="138" t="s">
        <v>51</v>
      </c>
      <c r="D9" s="138">
        <v>5</v>
      </c>
      <c r="E9" s="145">
        <v>58</v>
      </c>
      <c r="F9" s="145">
        <v>58</v>
      </c>
    </row>
    <row r="10" spans="1:13" ht="28.5" x14ac:dyDescent="0.45">
      <c r="C10" s="138" t="s">
        <v>53</v>
      </c>
      <c r="D10" s="138">
        <v>6</v>
      </c>
      <c r="E10" s="145">
        <v>0</v>
      </c>
      <c r="F10" s="145">
        <v>0</v>
      </c>
    </row>
    <row r="11" spans="1:13" ht="28.9" thickBot="1" x14ac:dyDescent="0.5">
      <c r="C11" s="141" t="s">
        <v>54</v>
      </c>
      <c r="D11" s="141" t="s">
        <v>54</v>
      </c>
      <c r="E11" s="146">
        <v>0</v>
      </c>
      <c r="F11" s="146">
        <v>0</v>
      </c>
    </row>
    <row r="13" spans="1:13" ht="15.75" x14ac:dyDescent="0.5">
      <c r="A13" s="82" t="s">
        <v>55</v>
      </c>
      <c r="B13" s="8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x14ac:dyDescent="0.45">
      <c r="A14" s="78" t="s">
        <v>56</v>
      </c>
      <c r="B14" s="80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13" x14ac:dyDescent="0.45">
      <c r="A15" s="80" t="str">
        <f>"Scenario: " &amp;[1]Inputs!$J$9&amp;" - "&amp;[1]Inputs!$I$6&amp;" "&amp;Subsidy_Program&amp;", "&amp;[1]Inputs!$I$7&amp;" "&amp;[1]Inputs!$J$7</f>
        <v>Scenario: Best Estimate - Subsidy Applied As: Flat PMPM, Currently Unsubsidized Population Subsidy Includes: No Subsidy</v>
      </c>
      <c r="B15" s="78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x14ac:dyDescent="0.45">
      <c r="A16" s="77"/>
      <c r="B16" s="77"/>
      <c r="C16" s="77"/>
      <c r="D16" s="87"/>
      <c r="E16" s="77"/>
      <c r="F16" s="77"/>
      <c r="G16" s="77"/>
      <c r="H16" s="77"/>
      <c r="I16" s="77"/>
      <c r="J16" s="77"/>
      <c r="K16" s="77"/>
      <c r="L16" s="77"/>
      <c r="M16" s="77"/>
    </row>
    <row r="17" spans="1:13" ht="14.65" thickBot="1" x14ac:dyDescent="0.5">
      <c r="A17" s="86" t="s">
        <v>59</v>
      </c>
      <c r="B17" s="86"/>
      <c r="C17" s="86"/>
      <c r="D17" s="86"/>
      <c r="E17" s="86"/>
      <c r="F17" s="86"/>
      <c r="G17" s="86"/>
      <c r="H17" s="86"/>
      <c r="I17" s="86"/>
      <c r="J17" s="114"/>
      <c r="K17" s="114"/>
      <c r="L17" s="86"/>
      <c r="M17" s="86"/>
    </row>
    <row r="18" spans="1:13" x14ac:dyDescent="0.4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x14ac:dyDescent="0.45">
      <c r="A19" s="112">
        <v>100733000</v>
      </c>
      <c r="B19" s="77" t="s">
        <v>60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x14ac:dyDescent="0.45">
      <c r="A20" s="100" t="s">
        <v>169</v>
      </c>
      <c r="B20" s="77" t="str">
        <f>"Total Federal Subsidies"&amp;" ("&amp;IF([1]Results!T60-'[1]Metrics - Baseline'!B20&gt;0,"+","")&amp;TEXT([1]Results!T60-'[1]Metrics - Baseline'!B20,"$0,000")&amp;" change from baseline)"</f>
        <v>Total Federal Subsidies (-$0,032 change from baseline)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x14ac:dyDescent="0.45">
      <c r="A21" s="115">
        <v>14153.472065242582</v>
      </c>
      <c r="B21" s="77" t="s">
        <v>63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x14ac:dyDescent="0.45">
      <c r="A22" s="81">
        <v>168697.9376163886</v>
      </c>
      <c r="B22" s="77" t="s">
        <v>64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1:13" x14ac:dyDescent="0.45">
      <c r="A23" s="101">
        <v>597.13558412194266</v>
      </c>
      <c r="B23" s="77" t="s">
        <v>65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x14ac:dyDescent="0.45">
      <c r="A24" s="116">
        <v>0.91594353886597646</v>
      </c>
      <c r="B24" s="88" t="s">
        <v>66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1:13" x14ac:dyDescent="0.45">
      <c r="A25" s="116">
        <v>-1.5210271537227538E-2</v>
      </c>
      <c r="B25" s="77" t="s">
        <v>67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 x14ac:dyDescent="0.45">
      <c r="A26" s="11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x14ac:dyDescent="0.4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13" ht="71.25" x14ac:dyDescent="0.45">
      <c r="A28" s="176" t="s">
        <v>68</v>
      </c>
      <c r="B28" s="91" t="s">
        <v>69</v>
      </c>
      <c r="C28" s="91" t="s">
        <v>70</v>
      </c>
      <c r="D28" s="91" t="s">
        <v>71</v>
      </c>
      <c r="E28" s="91" t="s">
        <v>72</v>
      </c>
      <c r="F28" s="91" t="s">
        <v>73</v>
      </c>
      <c r="G28" s="91" t="s">
        <v>74</v>
      </c>
      <c r="H28" s="77"/>
      <c r="I28" s="77"/>
      <c r="J28" s="77"/>
      <c r="K28" s="77"/>
      <c r="L28" s="77"/>
      <c r="M28" s="77"/>
    </row>
    <row r="29" spans="1:13" x14ac:dyDescent="0.45">
      <c r="A29" s="77" t="s">
        <v>75</v>
      </c>
      <c r="B29" s="79">
        <v>129356.93303623814</v>
      </c>
      <c r="C29" s="79">
        <v>147.31184937520169</v>
      </c>
      <c r="D29" s="79">
        <v>0</v>
      </c>
      <c r="E29" s="79">
        <v>0</v>
      </c>
      <c r="F29" s="79">
        <f>SUM(C29:E29)</f>
        <v>147.31184937520169</v>
      </c>
      <c r="G29" s="79">
        <f>F29-B29</f>
        <v>-129209.62118686295</v>
      </c>
      <c r="H29" s="77"/>
      <c r="I29" s="77"/>
      <c r="J29" s="77"/>
      <c r="K29" s="77"/>
      <c r="L29" s="77"/>
      <c r="M29" s="77"/>
    </row>
    <row r="30" spans="1:13" x14ac:dyDescent="0.45">
      <c r="A30" s="77" t="s">
        <v>76</v>
      </c>
      <c r="B30" s="79">
        <v>0</v>
      </c>
      <c r="C30" s="117">
        <v>24254.987245386132</v>
      </c>
      <c r="D30" s="79">
        <v>1079.8571188971387</v>
      </c>
      <c r="E30" s="79">
        <v>1906.6921001381531</v>
      </c>
      <c r="F30" s="79">
        <f>SUM(C30:E30)</f>
        <v>27241.536464421424</v>
      </c>
      <c r="G30" s="79">
        <f>F30-B30</f>
        <v>27241.536464421424</v>
      </c>
      <c r="H30" s="77"/>
      <c r="I30" s="77"/>
      <c r="J30" s="77"/>
      <c r="K30" s="77"/>
      <c r="L30" s="77"/>
      <c r="M30" s="77"/>
    </row>
    <row r="31" spans="1:13" x14ac:dyDescent="0.45">
      <c r="A31" s="77" t="s">
        <v>77</v>
      </c>
      <c r="B31" s="79">
        <v>0</v>
      </c>
      <c r="C31" s="79">
        <v>129209.62118686293</v>
      </c>
      <c r="D31" s="79">
        <v>0</v>
      </c>
      <c r="E31" s="79">
        <v>12246.77996510495</v>
      </c>
      <c r="F31" s="79">
        <f>SUM(C31:E31)</f>
        <v>141456.40115196788</v>
      </c>
      <c r="G31" s="79">
        <f>F31-B31</f>
        <v>141456.40115196788</v>
      </c>
      <c r="H31" s="77"/>
      <c r="I31" s="77"/>
      <c r="J31" s="77"/>
      <c r="K31" s="77"/>
      <c r="L31" s="77"/>
      <c r="M31" s="77"/>
    </row>
    <row r="32" spans="1:13" x14ac:dyDescent="0.45">
      <c r="A32" s="77" t="s">
        <v>78</v>
      </c>
      <c r="B32" s="79">
        <v>80119.175860248011</v>
      </c>
      <c r="C32" s="79">
        <v>55864.18861486188</v>
      </c>
      <c r="D32" s="79">
        <v>0</v>
      </c>
      <c r="E32" s="79">
        <v>0</v>
      </c>
      <c r="F32" s="79">
        <f>SUM(C32:E32)</f>
        <v>55864.18861486188</v>
      </c>
      <c r="G32" s="79">
        <f>F32-B32</f>
        <v>-24254.987245386132</v>
      </c>
      <c r="H32" s="77"/>
      <c r="I32" s="77"/>
      <c r="J32" s="77"/>
      <c r="K32" s="77"/>
      <c r="L32" s="77"/>
      <c r="M32" s="77"/>
    </row>
    <row r="33" spans="1:13" x14ac:dyDescent="0.45">
      <c r="A33" s="77" t="s">
        <v>79</v>
      </c>
      <c r="B33" s="79">
        <f>SUM(B29:B32)</f>
        <v>209476.10889648617</v>
      </c>
      <c r="C33" s="79">
        <f>SUM(C29:C32)</f>
        <v>209476.10889648617</v>
      </c>
      <c r="D33" s="79">
        <f>SUM(D29:D32)</f>
        <v>1079.8571188971387</v>
      </c>
      <c r="E33" s="79">
        <f>SUM(E29:E32)</f>
        <v>14153.472065243102</v>
      </c>
      <c r="F33" s="79">
        <f>SUM(F29:F32)</f>
        <v>224709.43808062637</v>
      </c>
      <c r="G33" s="79">
        <f>F33-B33</f>
        <v>15233.329184140195</v>
      </c>
      <c r="H33" s="77"/>
      <c r="I33" s="77"/>
      <c r="J33" s="77"/>
      <c r="K33" s="77"/>
      <c r="L33" s="77"/>
      <c r="M33" s="77"/>
    </row>
    <row r="34" spans="1:13" x14ac:dyDescent="0.45">
      <c r="A34" s="77" t="s">
        <v>80</v>
      </c>
      <c r="B34" s="118">
        <f>1-B32/B33</f>
        <v>0.61752594946357653</v>
      </c>
      <c r="C34" s="84">
        <f>1-C32/C33</f>
        <v>0.73331474930886986</v>
      </c>
      <c r="D34" s="84">
        <f t="shared" ref="D34:F34" si="0">1-D32/D33</f>
        <v>1</v>
      </c>
      <c r="E34" s="84">
        <f t="shared" si="0"/>
        <v>1</v>
      </c>
      <c r="F34" s="118">
        <f t="shared" si="0"/>
        <v>0.75139367045714534</v>
      </c>
      <c r="G34" s="84"/>
      <c r="H34" s="77"/>
      <c r="I34" s="77"/>
      <c r="J34" s="77"/>
      <c r="K34" s="77"/>
      <c r="L34" s="77"/>
      <c r="M34" s="77"/>
    </row>
    <row r="35" spans="1:13" x14ac:dyDescent="0.45">
      <c r="A35" s="77"/>
      <c r="B35" s="77"/>
      <c r="C35" s="84"/>
      <c r="D35" s="84"/>
      <c r="E35" s="84"/>
      <c r="F35" s="77"/>
      <c r="G35" s="77"/>
      <c r="H35" s="77"/>
      <c r="I35" s="77"/>
      <c r="J35" s="77"/>
      <c r="K35" s="77"/>
      <c r="L35" s="77"/>
      <c r="M35" s="77"/>
    </row>
    <row r="36" spans="1:13" x14ac:dyDescent="0.45">
      <c r="A36" s="77"/>
      <c r="B36" s="77"/>
      <c r="C36" s="84"/>
      <c r="D36" s="84"/>
      <c r="E36" s="84"/>
      <c r="F36" s="77"/>
      <c r="G36" s="77"/>
      <c r="H36" s="77"/>
      <c r="I36" s="77"/>
      <c r="J36" s="77"/>
      <c r="K36" s="77"/>
      <c r="L36" s="77"/>
      <c r="M36" s="77"/>
    </row>
    <row r="37" spans="1:13" x14ac:dyDescent="0.45">
      <c r="A37" s="77"/>
      <c r="B37" s="111"/>
      <c r="C37" s="84"/>
      <c r="D37" s="84"/>
      <c r="E37" s="84"/>
      <c r="F37" s="77"/>
      <c r="G37" s="77"/>
      <c r="H37" s="77"/>
      <c r="I37" s="77"/>
      <c r="J37" s="77"/>
      <c r="K37" s="77"/>
      <c r="L37" s="77"/>
      <c r="M37" s="77"/>
    </row>
    <row r="38" spans="1:13" x14ac:dyDescent="0.45">
      <c r="A38" s="77"/>
      <c r="B38" s="77"/>
      <c r="C38" s="84"/>
      <c r="D38" s="84"/>
      <c r="E38" s="84"/>
      <c r="F38" s="77"/>
      <c r="G38" s="77"/>
      <c r="H38" s="77"/>
      <c r="I38" s="77"/>
      <c r="J38" s="77"/>
      <c r="K38" s="77"/>
      <c r="L38" s="77"/>
      <c r="M38" s="77"/>
    </row>
    <row r="39" spans="1:13" ht="14.65" thickBot="1" x14ac:dyDescent="0.5">
      <c r="A39" s="86" t="s">
        <v>81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</row>
    <row r="40" spans="1:13" x14ac:dyDescent="0.4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13" ht="28.5" x14ac:dyDescent="0.45">
      <c r="A41" s="102"/>
      <c r="B41" s="90" t="s">
        <v>167</v>
      </c>
      <c r="C41" s="91" t="s">
        <v>83</v>
      </c>
      <c r="D41" s="91" t="s">
        <v>84</v>
      </c>
      <c r="E41" s="91" t="s">
        <v>85</v>
      </c>
      <c r="F41" s="91" t="s">
        <v>86</v>
      </c>
      <c r="G41" s="91" t="s">
        <v>87</v>
      </c>
      <c r="H41" s="91" t="s">
        <v>88</v>
      </c>
      <c r="I41" s="91" t="s">
        <v>89</v>
      </c>
      <c r="J41" s="91" t="s">
        <v>54</v>
      </c>
      <c r="K41" s="91" t="s">
        <v>91</v>
      </c>
      <c r="L41" s="91" t="s">
        <v>79</v>
      </c>
      <c r="M41" s="77"/>
    </row>
    <row r="42" spans="1:13" x14ac:dyDescent="0.45">
      <c r="A42" s="77" t="s">
        <v>92</v>
      </c>
      <c r="B42" s="79">
        <v>16388.672399046693</v>
      </c>
      <c r="C42" s="79">
        <v>15023.265445377916</v>
      </c>
      <c r="D42" s="79">
        <v>44252.118283326585</v>
      </c>
      <c r="E42" s="79">
        <v>30369.089913353444</v>
      </c>
      <c r="F42" s="79">
        <v>21506.899759145155</v>
      </c>
      <c r="G42" s="79">
        <v>29909.80547211575</v>
      </c>
      <c r="H42" s="79">
        <v>11356.897777811138</v>
      </c>
      <c r="I42" s="79">
        <v>4689.3846569069965</v>
      </c>
      <c r="J42" s="79">
        <v>8078.4615385358738</v>
      </c>
      <c r="K42" s="79">
        <v>43134.842835004296</v>
      </c>
      <c r="L42" s="119">
        <v>224709.43808062383</v>
      </c>
      <c r="M42" s="77"/>
    </row>
    <row r="43" spans="1:13" x14ac:dyDescent="0.45">
      <c r="A43" s="77" t="s">
        <v>93</v>
      </c>
      <c r="B43" s="84">
        <v>7.2932728322536583E-2</v>
      </c>
      <c r="C43" s="84">
        <v>6.6856406093567022E-2</v>
      </c>
      <c r="D43" s="84">
        <v>0.19693039447431679</v>
      </c>
      <c r="E43" s="84">
        <v>0.13514826156279325</v>
      </c>
      <c r="F43" s="84">
        <v>9.5709819502219226E-2</v>
      </c>
      <c r="G43" s="84">
        <v>0.13310435791032257</v>
      </c>
      <c r="H43" s="84">
        <v>5.0540368374445019E-2</v>
      </c>
      <c r="I43" s="84">
        <v>2.0868659086868052E-2</v>
      </c>
      <c r="J43" s="84">
        <v>3.5950699746025175E-2</v>
      </c>
      <c r="K43" s="84">
        <v>0.19195830492674176</v>
      </c>
      <c r="L43" s="120">
        <v>1</v>
      </c>
      <c r="M43" s="77"/>
    </row>
    <row r="44" spans="1:13" x14ac:dyDescent="0.45">
      <c r="A44" s="77" t="s">
        <v>94</v>
      </c>
      <c r="B44" s="79">
        <v>16387.583364059014</v>
      </c>
      <c r="C44" s="79">
        <v>15023.265445377914</v>
      </c>
      <c r="D44" s="79">
        <v>44252.118283326621</v>
      </c>
      <c r="E44" s="79">
        <v>30368.000878365776</v>
      </c>
      <c r="F44" s="79">
        <v>21504.668771836747</v>
      </c>
      <c r="G44" s="79">
        <v>29825.005725389485</v>
      </c>
      <c r="H44" s="79">
        <v>11337.295148033081</v>
      </c>
      <c r="I44" s="79"/>
      <c r="J44" s="79"/>
      <c r="K44" s="79"/>
      <c r="L44" s="119">
        <v>168697.9376163886</v>
      </c>
      <c r="M44" s="77"/>
    </row>
    <row r="45" spans="1:13" x14ac:dyDescent="0.45">
      <c r="A45" s="77" t="s">
        <v>95</v>
      </c>
      <c r="B45" s="84">
        <v>0.99993354952975111</v>
      </c>
      <c r="C45" s="84">
        <v>1</v>
      </c>
      <c r="D45" s="84">
        <v>1</v>
      </c>
      <c r="E45" s="84">
        <v>0.99996414001898715</v>
      </c>
      <c r="F45" s="84">
        <v>0.99989626643852025</v>
      </c>
      <c r="G45" s="84">
        <v>0.9971648178452609</v>
      </c>
      <c r="H45" s="84">
        <v>0.99827394503661415</v>
      </c>
      <c r="I45" s="84">
        <v>0</v>
      </c>
      <c r="J45" s="84">
        <v>0</v>
      </c>
      <c r="K45" s="84">
        <v>0</v>
      </c>
      <c r="L45" s="120">
        <v>0.75073810453774181</v>
      </c>
      <c r="M45" s="77"/>
    </row>
    <row r="46" spans="1:13" x14ac:dyDescent="0.45">
      <c r="A46" s="93" t="s">
        <v>96</v>
      </c>
      <c r="B46" s="94">
        <v>0</v>
      </c>
      <c r="C46" s="94">
        <v>0</v>
      </c>
      <c r="D46" s="94">
        <v>0</v>
      </c>
      <c r="E46" s="95">
        <v>0</v>
      </c>
      <c r="F46" s="93">
        <v>0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121"/>
      <c r="M46" s="77"/>
    </row>
    <row r="47" spans="1:13" x14ac:dyDescent="0.45">
      <c r="A47" s="77" t="s">
        <v>97</v>
      </c>
      <c r="B47" s="79">
        <v>1.0890349876699952</v>
      </c>
      <c r="C47" s="79"/>
      <c r="D47" s="79"/>
      <c r="E47" s="79">
        <v>1.0890349876699952</v>
      </c>
      <c r="F47" s="79">
        <v>2.2309873084079923</v>
      </c>
      <c r="G47" s="79">
        <v>84.799746726261787</v>
      </c>
      <c r="H47" s="79">
        <v>19.602629778059914</v>
      </c>
      <c r="I47" s="79">
        <v>4689.3846569069965</v>
      </c>
      <c r="J47" s="79">
        <v>8078.4615385358738</v>
      </c>
      <c r="K47" s="79">
        <v>42987.530985629106</v>
      </c>
      <c r="L47" s="119">
        <v>55864.188614860046</v>
      </c>
      <c r="M47" s="77"/>
    </row>
    <row r="48" spans="1:13" x14ac:dyDescent="0.45">
      <c r="A48" s="96" t="s">
        <v>98</v>
      </c>
      <c r="B48" s="97">
        <v>0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0</v>
      </c>
      <c r="I48" s="97">
        <v>519.36200652465516</v>
      </c>
      <c r="J48" s="97">
        <v>537.25219759144943</v>
      </c>
      <c r="K48" s="97">
        <v>543.76013544691182</v>
      </c>
      <c r="L48" s="122">
        <v>539.71185939264512</v>
      </c>
      <c r="M48" s="84"/>
    </row>
    <row r="49" spans="1:13" x14ac:dyDescent="0.45">
      <c r="A49" s="123" t="s">
        <v>99</v>
      </c>
      <c r="B49" s="124">
        <v>0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-8.0216485987580981</v>
      </c>
      <c r="J49" s="124">
        <v>-8.2979661273787766</v>
      </c>
      <c r="K49" s="124">
        <v>-8.3984825107937517</v>
      </c>
      <c r="L49" s="122">
        <v>-8.3359560888951396</v>
      </c>
      <c r="M49" s="125"/>
    </row>
    <row r="50" spans="1:13" x14ac:dyDescent="0.45">
      <c r="A50" s="123" t="s">
        <v>100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-1.5210271537295039E-2</v>
      </c>
      <c r="J50" s="116">
        <v>-1.5210271537294595E-2</v>
      </c>
      <c r="K50" s="116">
        <v>-1.5210271537293485E-2</v>
      </c>
      <c r="L50" s="126">
        <v>-1.5210271537293596E-2</v>
      </c>
      <c r="M50" s="88"/>
    </row>
    <row r="51" spans="1:13" x14ac:dyDescent="0.45">
      <c r="A51" s="93"/>
      <c r="B51" s="94"/>
      <c r="C51" s="94"/>
      <c r="D51" s="94"/>
      <c r="E51" s="95"/>
      <c r="F51" s="93"/>
      <c r="G51" s="93"/>
      <c r="H51" s="93"/>
      <c r="I51" s="93"/>
      <c r="J51" s="93"/>
      <c r="K51" s="93"/>
      <c r="L51" s="121"/>
      <c r="M51" s="77"/>
    </row>
    <row r="52" spans="1:13" x14ac:dyDescent="0.45">
      <c r="A52" s="77" t="s">
        <v>101</v>
      </c>
      <c r="B52" s="79">
        <v>15535.109093555791</v>
      </c>
      <c r="C52" s="79">
        <v>14550.772922144977</v>
      </c>
      <c r="D52" s="79">
        <v>42244.44879132104</v>
      </c>
      <c r="E52" s="79">
        <v>27950.167859705853</v>
      </c>
      <c r="F52" s="79">
        <v>18461.453527480866</v>
      </c>
      <c r="G52" s="79">
        <v>22714.448957758712</v>
      </c>
      <c r="H52" s="79">
        <v>0</v>
      </c>
      <c r="I52" s="79">
        <v>0</v>
      </c>
      <c r="J52" s="79">
        <v>0</v>
      </c>
      <c r="K52" s="79">
        <v>0</v>
      </c>
      <c r="L52" s="119">
        <v>141456.40115196723</v>
      </c>
      <c r="M52" s="77"/>
    </row>
    <row r="53" spans="1:13" x14ac:dyDescent="0.45">
      <c r="A53" s="96" t="s">
        <v>102</v>
      </c>
      <c r="B53" s="97">
        <v>575.29276039163074</v>
      </c>
      <c r="C53" s="97">
        <v>523.35074512849269</v>
      </c>
      <c r="D53" s="97">
        <v>473.36855054785684</v>
      </c>
      <c r="E53" s="97">
        <v>432.64478148814857</v>
      </c>
      <c r="F53" s="97">
        <v>393.7029619231696</v>
      </c>
      <c r="G53" s="97">
        <v>345.87871015414134</v>
      </c>
      <c r="H53" s="97">
        <v>0</v>
      </c>
      <c r="I53" s="97">
        <v>0</v>
      </c>
      <c r="J53" s="97">
        <v>0</v>
      </c>
      <c r="K53" s="97">
        <v>0</v>
      </c>
      <c r="L53" s="122">
        <v>450.78804583555063</v>
      </c>
      <c r="M53" s="77"/>
    </row>
    <row r="54" spans="1:13" x14ac:dyDescent="0.45">
      <c r="A54" s="96" t="s">
        <v>103</v>
      </c>
      <c r="B54" s="97">
        <v>22.675340718958726</v>
      </c>
      <c r="C54" s="97">
        <v>47.668451090446808</v>
      </c>
      <c r="D54" s="97">
        <v>49.640069146414248</v>
      </c>
      <c r="E54" s="97">
        <v>51.361576195673408</v>
      </c>
      <c r="F54" s="97">
        <v>53.743097870623153</v>
      </c>
      <c r="G54" s="97">
        <v>55.530125493481009</v>
      </c>
      <c r="H54" s="97">
        <v>0</v>
      </c>
      <c r="I54" s="97">
        <v>0</v>
      </c>
      <c r="J54" s="97">
        <v>0</v>
      </c>
      <c r="K54" s="97">
        <v>0</v>
      </c>
      <c r="L54" s="122">
        <v>48.297359353804517</v>
      </c>
      <c r="M54" s="77"/>
    </row>
    <row r="55" spans="1:13" x14ac:dyDescent="0.45">
      <c r="A55" s="96" t="s">
        <v>104</v>
      </c>
      <c r="B55" s="97">
        <v>7.9412796917499797</v>
      </c>
      <c r="C55" s="97">
        <v>31.96936281004589</v>
      </c>
      <c r="D55" s="97">
        <v>62.452910138697966</v>
      </c>
      <c r="E55" s="97">
        <v>113.18463903045817</v>
      </c>
      <c r="F55" s="97">
        <v>166.91299785285159</v>
      </c>
      <c r="G55" s="97">
        <v>198.56287215529238</v>
      </c>
      <c r="H55" s="97">
        <v>0</v>
      </c>
      <c r="I55" s="97">
        <v>0</v>
      </c>
      <c r="J55" s="97">
        <v>0</v>
      </c>
      <c r="K55" s="97">
        <v>0</v>
      </c>
      <c r="L55" s="122">
        <v>98.843662591008751</v>
      </c>
      <c r="M55" s="84"/>
    </row>
    <row r="56" spans="1:13" x14ac:dyDescent="0.45">
      <c r="A56" s="123" t="s">
        <v>105</v>
      </c>
      <c r="B56" s="124">
        <v>-23.148220458198246</v>
      </c>
      <c r="C56" s="124">
        <v>-48.898472829152325</v>
      </c>
      <c r="D56" s="124">
        <v>-51.371367314006285</v>
      </c>
      <c r="E56" s="124">
        <v>-53.903024935122261</v>
      </c>
      <c r="F56" s="124">
        <v>-57.151174778119447</v>
      </c>
      <c r="G56" s="124">
        <v>-59.454641944313899</v>
      </c>
      <c r="H56" s="124">
        <v>0</v>
      </c>
      <c r="I56" s="124">
        <v>0</v>
      </c>
      <c r="J56" s="124">
        <v>0</v>
      </c>
      <c r="K56" s="124">
        <v>0</v>
      </c>
      <c r="L56" s="122">
        <v>-50.569981451061146</v>
      </c>
      <c r="M56" s="125"/>
    </row>
    <row r="57" spans="1:13" x14ac:dyDescent="0.45">
      <c r="A57" s="123" t="s">
        <v>106</v>
      </c>
      <c r="B57" s="116">
        <v>-0.74456714796158596</v>
      </c>
      <c r="C57" s="116">
        <v>-0.60467146724834897</v>
      </c>
      <c r="D57" s="116">
        <v>-0.45132170801920435</v>
      </c>
      <c r="E57" s="116">
        <v>-0.32260325900675768</v>
      </c>
      <c r="F57" s="116">
        <v>-0.25506610051507994</v>
      </c>
      <c r="G57" s="116">
        <v>-0.23042870617442568</v>
      </c>
      <c r="H57" s="116">
        <v>0</v>
      </c>
      <c r="I57" s="116">
        <v>0</v>
      </c>
      <c r="J57" s="116">
        <v>0</v>
      </c>
      <c r="K57" s="116">
        <v>0</v>
      </c>
      <c r="L57" s="126">
        <v>-0.33845624859281476</v>
      </c>
      <c r="M57" s="88"/>
    </row>
    <row r="58" spans="1:13" x14ac:dyDescent="0.45">
      <c r="A58" s="123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26"/>
      <c r="M58" s="88"/>
    </row>
    <row r="59" spans="1:13" x14ac:dyDescent="0.45">
      <c r="A59" s="77" t="s">
        <v>107</v>
      </c>
      <c r="B59" s="79">
        <v>852.47427050323972</v>
      </c>
      <c r="C59" s="79">
        <v>472.49252323293331</v>
      </c>
      <c r="D59" s="79">
        <v>2007.6694920056104</v>
      </c>
      <c r="E59" s="79">
        <v>2417.8330186599251</v>
      </c>
      <c r="F59" s="79">
        <v>3043.2152443558839</v>
      </c>
      <c r="G59" s="79">
        <v>7110.5567676307701</v>
      </c>
      <c r="H59" s="79">
        <v>11337.295148033083</v>
      </c>
      <c r="I59" s="79">
        <v>0</v>
      </c>
      <c r="J59" s="79">
        <v>0</v>
      </c>
      <c r="K59" s="79">
        <v>0</v>
      </c>
      <c r="L59" s="119">
        <v>27241.536464421442</v>
      </c>
      <c r="M59" s="77"/>
    </row>
    <row r="60" spans="1:13" x14ac:dyDescent="0.45">
      <c r="A60" s="96" t="s">
        <v>108</v>
      </c>
      <c r="B60" s="97">
        <v>57.124727288534459</v>
      </c>
      <c r="C60" s="97">
        <v>57.120833957687978</v>
      </c>
      <c r="D60" s="97">
        <v>57.117080220390406</v>
      </c>
      <c r="E60" s="97">
        <v>57.129251658896393</v>
      </c>
      <c r="F60" s="97">
        <v>57.139956451954397</v>
      </c>
      <c r="G60" s="97">
        <v>57.190340966374322</v>
      </c>
      <c r="H60" s="97">
        <v>57.652704801052167</v>
      </c>
      <c r="I60" s="97">
        <v>0</v>
      </c>
      <c r="J60" s="97">
        <v>0</v>
      </c>
      <c r="K60" s="97">
        <v>0</v>
      </c>
      <c r="L60" s="122">
        <v>57.363057425295544</v>
      </c>
      <c r="M60" s="111"/>
    </row>
    <row r="61" spans="1:13" x14ac:dyDescent="0.45">
      <c r="A61" s="96" t="s">
        <v>109</v>
      </c>
      <c r="B61" s="97">
        <v>578.07004960519498</v>
      </c>
      <c r="C61" s="97">
        <v>470.88226160774576</v>
      </c>
      <c r="D61" s="97">
        <v>430.82706106284417</v>
      </c>
      <c r="E61" s="97">
        <v>398.68105057855752</v>
      </c>
      <c r="F61" s="97">
        <v>373.09070943317653</v>
      </c>
      <c r="G61" s="97">
        <v>348.62096739242531</v>
      </c>
      <c r="H61" s="97">
        <v>449.90506242273398</v>
      </c>
      <c r="I61" s="97">
        <v>0</v>
      </c>
      <c r="J61" s="97">
        <v>0</v>
      </c>
      <c r="K61" s="97">
        <v>0</v>
      </c>
      <c r="L61" s="122">
        <v>413.30898336403743</v>
      </c>
      <c r="M61" s="111"/>
    </row>
    <row r="62" spans="1:13" x14ac:dyDescent="0.45">
      <c r="A62" s="123" t="s">
        <v>110</v>
      </c>
      <c r="B62" s="124">
        <v>-66.935435865589653</v>
      </c>
      <c r="C62" s="124">
        <v>-65.275945880533939</v>
      </c>
      <c r="D62" s="124">
        <v>-64.653473695509177</v>
      </c>
      <c r="E62" s="124">
        <v>-64.169331653791147</v>
      </c>
      <c r="F62" s="124">
        <v>-63.784953919585632</v>
      </c>
      <c r="G62" s="124">
        <v>-63.458176641993674</v>
      </c>
      <c r="H62" s="124">
        <v>-65.492034596244224</v>
      </c>
      <c r="I62" s="124">
        <v>0</v>
      </c>
      <c r="J62" s="124">
        <v>0</v>
      </c>
      <c r="K62" s="124">
        <v>0</v>
      </c>
      <c r="L62" s="122">
        <v>-64.632679902566835</v>
      </c>
      <c r="M62" s="88"/>
    </row>
    <row r="63" spans="1:13" x14ac:dyDescent="0.45">
      <c r="A63" s="123" t="s">
        <v>111</v>
      </c>
      <c r="B63" s="116">
        <v>-0.10377498699369059</v>
      </c>
      <c r="C63" s="116">
        <v>-0.12174754572224078</v>
      </c>
      <c r="D63" s="116">
        <v>-0.13048640493423391</v>
      </c>
      <c r="E63" s="116">
        <v>-0.13863946993907517</v>
      </c>
      <c r="F63" s="116">
        <v>-0.14600253406214903</v>
      </c>
      <c r="G63" s="116">
        <v>-0.15399511856075265</v>
      </c>
      <c r="H63" s="116">
        <v>-0.12707101955956968</v>
      </c>
      <c r="I63" s="116">
        <v>0</v>
      </c>
      <c r="J63" s="116">
        <v>0</v>
      </c>
      <c r="K63" s="116">
        <v>0</v>
      </c>
      <c r="L63" s="126">
        <v>-0.13523131559784862</v>
      </c>
      <c r="M63" s="88"/>
    </row>
    <row r="64" spans="1:13" x14ac:dyDescent="0.4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111"/>
    </row>
    <row r="65" spans="1:13" ht="28.5" x14ac:dyDescent="0.45">
      <c r="A65" s="89" t="s">
        <v>112</v>
      </c>
      <c r="B65" s="90" t="s">
        <v>167</v>
      </c>
      <c r="C65" s="91" t="s">
        <v>83</v>
      </c>
      <c r="D65" s="91" t="s">
        <v>84</v>
      </c>
      <c r="E65" s="91" t="s">
        <v>85</v>
      </c>
      <c r="F65" s="91" t="s">
        <v>86</v>
      </c>
      <c r="G65" s="91" t="s">
        <v>87</v>
      </c>
      <c r="H65" s="91" t="s">
        <v>88</v>
      </c>
      <c r="I65" s="91" t="s">
        <v>89</v>
      </c>
      <c r="J65" s="91" t="s">
        <v>54</v>
      </c>
      <c r="K65" s="91" t="s">
        <v>91</v>
      </c>
      <c r="L65" s="91" t="s">
        <v>79</v>
      </c>
      <c r="M65" s="77"/>
    </row>
    <row r="66" spans="1:13" x14ac:dyDescent="0.45">
      <c r="A66" s="77" t="s">
        <v>113</v>
      </c>
      <c r="B66" s="79">
        <v>2863.9535488344959</v>
      </c>
      <c r="C66" s="79">
        <v>742.63682519321105</v>
      </c>
      <c r="D66" s="79">
        <v>2095.536638075685</v>
      </c>
      <c r="E66" s="79">
        <v>2242.0709406086526</v>
      </c>
      <c r="F66" s="79">
        <v>2090.9299275843023</v>
      </c>
      <c r="G66" s="79">
        <v>2584.6084187733368</v>
      </c>
      <c r="H66" s="79">
        <v>1533.7357661727985</v>
      </c>
      <c r="I66" s="79">
        <v>0</v>
      </c>
      <c r="J66" s="79">
        <v>0</v>
      </c>
      <c r="K66" s="79">
        <v>0</v>
      </c>
      <c r="L66" s="119">
        <v>14153.47206524248</v>
      </c>
      <c r="M66" s="77"/>
    </row>
    <row r="67" spans="1:13" x14ac:dyDescent="0.45">
      <c r="A67" s="77" t="s">
        <v>114</v>
      </c>
      <c r="B67" s="99">
        <v>4.8045978664255626E-2</v>
      </c>
      <c r="C67" s="99">
        <v>7.5383192581453734E-2</v>
      </c>
      <c r="D67" s="99">
        <v>6.9821051460032146E-2</v>
      </c>
      <c r="E67" s="84">
        <v>7.5770425472952235E-2</v>
      </c>
      <c r="F67" s="84">
        <v>7.6860567079815534E-2</v>
      </c>
      <c r="G67" s="84">
        <v>7.8552427467995456E-2</v>
      </c>
      <c r="H67" s="84">
        <v>3.9854836587084358E-2</v>
      </c>
      <c r="I67" s="84">
        <v>0</v>
      </c>
      <c r="J67" s="84">
        <v>0</v>
      </c>
      <c r="K67" s="84">
        <v>0</v>
      </c>
      <c r="L67" s="120">
        <v>5.078095078497237E-2</v>
      </c>
      <c r="M67" s="77"/>
    </row>
    <row r="68" spans="1:13" x14ac:dyDescent="0.45">
      <c r="A68" s="93" t="s">
        <v>96</v>
      </c>
      <c r="B68" s="127">
        <v>0</v>
      </c>
      <c r="C68" s="127">
        <v>0</v>
      </c>
      <c r="D68" s="127">
        <v>0</v>
      </c>
      <c r="E68" s="98">
        <v>0</v>
      </c>
      <c r="F68" s="98">
        <v>0</v>
      </c>
      <c r="G68" s="98">
        <v>0</v>
      </c>
      <c r="H68" s="93">
        <v>0</v>
      </c>
      <c r="I68" s="93">
        <v>0</v>
      </c>
      <c r="J68" s="93">
        <v>0</v>
      </c>
      <c r="K68" s="93">
        <v>0</v>
      </c>
      <c r="L68" s="121"/>
      <c r="M68" s="77"/>
    </row>
    <row r="69" spans="1:13" x14ac:dyDescent="0.45">
      <c r="A69" s="77" t="s">
        <v>115</v>
      </c>
      <c r="B69" s="79">
        <v>28.898909638709828</v>
      </c>
      <c r="C69" s="79">
        <v>17.748981297025146</v>
      </c>
      <c r="D69" s="79">
        <v>81.856692206668441</v>
      </c>
      <c r="E69" s="79">
        <v>106.28647379941945</v>
      </c>
      <c r="F69" s="79">
        <v>135.79763570876054</v>
      </c>
      <c r="G69" s="79">
        <v>328.03975770707143</v>
      </c>
      <c r="H69" s="79">
        <v>381.22866853948108</v>
      </c>
      <c r="I69" s="79">
        <v>0</v>
      </c>
      <c r="J69" s="79">
        <v>0</v>
      </c>
      <c r="K69" s="79">
        <v>0</v>
      </c>
      <c r="L69" s="119">
        <v>1079.8571188971359</v>
      </c>
      <c r="M69" s="77"/>
    </row>
    <row r="70" spans="1:13" x14ac:dyDescent="0.45">
      <c r="A70" s="77" t="s">
        <v>116</v>
      </c>
      <c r="B70" s="84">
        <v>4.8193631572547461E-2</v>
      </c>
      <c r="C70" s="84">
        <v>5.1588453006370327E-2</v>
      </c>
      <c r="D70" s="84">
        <v>5.5121068956051185E-2</v>
      </c>
      <c r="E70" s="84">
        <v>5.8519714058332943E-2</v>
      </c>
      <c r="F70" s="84">
        <v>6.1123900306264169E-2</v>
      </c>
      <c r="G70" s="84">
        <v>6.5941310959341165E-2</v>
      </c>
      <c r="H70" s="84">
        <v>5.3969470960145496E-2</v>
      </c>
      <c r="I70" s="84">
        <v>0</v>
      </c>
      <c r="J70" s="84">
        <v>0</v>
      </c>
      <c r="K70" s="84">
        <v>0</v>
      </c>
      <c r="L70" s="120">
        <v>3.9109670743442272E-2</v>
      </c>
      <c r="M70" s="77"/>
    </row>
    <row r="71" spans="1:13" x14ac:dyDescent="0.4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</row>
    <row r="72" spans="1:13" ht="14.65" thickBot="1" x14ac:dyDescent="0.5">
      <c r="A72" s="86" t="s">
        <v>117</v>
      </c>
      <c r="B72" s="86"/>
      <c r="C72" s="86"/>
      <c r="D72" s="86"/>
      <c r="E72" s="86"/>
      <c r="F72" s="86"/>
      <c r="G72" s="77"/>
      <c r="H72" s="77"/>
      <c r="I72" s="77"/>
      <c r="J72" s="77"/>
      <c r="K72" s="77"/>
      <c r="L72" s="77"/>
      <c r="M72" s="77"/>
    </row>
    <row r="73" spans="1:13" x14ac:dyDescent="0.4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</row>
    <row r="74" spans="1:13" ht="28.5" x14ac:dyDescent="0.45">
      <c r="A74" s="102"/>
      <c r="B74" s="90" t="s">
        <v>118</v>
      </c>
      <c r="C74" s="91" t="s">
        <v>119</v>
      </c>
      <c r="D74" s="91" t="s">
        <v>120</v>
      </c>
      <c r="E74" s="91" t="s">
        <v>121</v>
      </c>
      <c r="F74" s="91" t="s">
        <v>79</v>
      </c>
      <c r="G74" s="77"/>
      <c r="H74" s="77"/>
      <c r="I74" s="77"/>
      <c r="J74" s="77"/>
      <c r="K74" s="77"/>
      <c r="L74" s="77"/>
      <c r="M74" s="77"/>
    </row>
    <row r="75" spans="1:13" x14ac:dyDescent="0.45">
      <c r="A75" s="77" t="s">
        <v>92</v>
      </c>
      <c r="B75" s="79">
        <v>15720.275600116027</v>
      </c>
      <c r="C75" s="79">
        <v>53201.310881013502</v>
      </c>
      <c r="D75" s="79">
        <v>81187.533708624993</v>
      </c>
      <c r="E75" s="79">
        <v>74600.317890867955</v>
      </c>
      <c r="F75" s="119">
        <v>224709.43808062247</v>
      </c>
      <c r="G75" s="77"/>
      <c r="H75" s="77"/>
      <c r="I75" s="77"/>
      <c r="J75" s="77"/>
      <c r="K75" s="77"/>
      <c r="L75" s="77"/>
      <c r="M75" s="77"/>
    </row>
    <row r="76" spans="1:13" x14ac:dyDescent="0.45">
      <c r="A76" s="77" t="s">
        <v>93</v>
      </c>
      <c r="B76" s="84">
        <v>6.995823466245836E-2</v>
      </c>
      <c r="C76" s="84">
        <v>0.23675601405721364</v>
      </c>
      <c r="D76" s="84">
        <v>0.36130006110149321</v>
      </c>
      <c r="E76" s="84">
        <v>0.33198569017866414</v>
      </c>
      <c r="F76" s="120">
        <v>1</v>
      </c>
      <c r="G76" s="77"/>
      <c r="H76" s="77"/>
      <c r="I76" s="77"/>
      <c r="J76" s="77"/>
      <c r="K76" s="77"/>
      <c r="L76" s="77"/>
      <c r="M76" s="77"/>
    </row>
    <row r="77" spans="1:13" x14ac:dyDescent="0.45">
      <c r="A77" s="77" t="s">
        <v>94</v>
      </c>
      <c r="B77" s="79">
        <v>6184.55187403727</v>
      </c>
      <c r="C77" s="79">
        <v>42660.148585017894</v>
      </c>
      <c r="D77" s="79">
        <v>61798.491311141741</v>
      </c>
      <c r="E77" s="79">
        <v>58054.745846190825</v>
      </c>
      <c r="F77" s="119">
        <v>168697.93761638773</v>
      </c>
      <c r="G77" s="77"/>
      <c r="H77" s="77"/>
      <c r="I77" s="77"/>
      <c r="J77" s="77"/>
      <c r="K77" s="77"/>
      <c r="L77" s="77"/>
      <c r="M77" s="77"/>
    </row>
    <row r="78" spans="1:13" x14ac:dyDescent="0.45">
      <c r="A78" s="77" t="s">
        <v>95</v>
      </c>
      <c r="B78" s="84">
        <v>0.39341243317589292</v>
      </c>
      <c r="C78" s="84">
        <v>0.80186273380422379</v>
      </c>
      <c r="D78" s="84">
        <v>0.76118202497604137</v>
      </c>
      <c r="E78" s="84">
        <v>0.77821043512332644</v>
      </c>
      <c r="F78" s="120">
        <v>0.75073810453774248</v>
      </c>
      <c r="G78" s="84"/>
      <c r="H78" s="84"/>
      <c r="I78" s="84"/>
      <c r="J78" s="85"/>
      <c r="K78" s="85"/>
      <c r="L78" s="77"/>
      <c r="M78" s="77"/>
    </row>
    <row r="79" spans="1:13" x14ac:dyDescent="0.45">
      <c r="A79" s="77" t="s">
        <v>97</v>
      </c>
      <c r="B79" s="79">
        <v>9460.3548729101112</v>
      </c>
      <c r="C79" s="79">
        <v>10510.329583335935</v>
      </c>
      <c r="D79" s="79">
        <v>19368.487255710221</v>
      </c>
      <c r="E79" s="79">
        <v>16525.016902903986</v>
      </c>
      <c r="F79" s="129">
        <v>55864.18861486025</v>
      </c>
      <c r="G79" s="84"/>
      <c r="H79" s="84"/>
      <c r="I79" s="84"/>
      <c r="J79" s="85"/>
      <c r="K79" s="85"/>
      <c r="L79" s="77"/>
      <c r="M79" s="77"/>
    </row>
    <row r="80" spans="1:13" x14ac:dyDescent="0.45">
      <c r="A80" s="93" t="s">
        <v>96</v>
      </c>
      <c r="B80" s="93">
        <v>0</v>
      </c>
      <c r="C80" s="93">
        <v>0</v>
      </c>
      <c r="D80" s="93">
        <v>0</v>
      </c>
      <c r="E80" s="93">
        <v>0</v>
      </c>
      <c r="F80" s="121"/>
      <c r="G80" s="77"/>
      <c r="H80" s="77"/>
      <c r="I80" s="77"/>
      <c r="J80" s="77"/>
      <c r="K80" s="77"/>
      <c r="L80" s="77"/>
      <c r="M80" s="77"/>
    </row>
    <row r="81" spans="1:13" x14ac:dyDescent="0.45">
      <c r="A81" s="77" t="s">
        <v>101</v>
      </c>
      <c r="B81" s="79">
        <v>2826.8481952237144</v>
      </c>
      <c r="C81" s="79">
        <v>33657.911938205682</v>
      </c>
      <c r="D81" s="79">
        <v>52056.876850701534</v>
      </c>
      <c r="E81" s="79">
        <v>52914.76416783563</v>
      </c>
      <c r="F81" s="119">
        <v>141456.40115196654</v>
      </c>
      <c r="G81" s="77"/>
      <c r="H81" s="77"/>
      <c r="I81" s="77"/>
      <c r="J81" s="77"/>
      <c r="K81" s="77"/>
      <c r="L81" s="77"/>
      <c r="M81" s="77"/>
    </row>
    <row r="82" spans="1:13" x14ac:dyDescent="0.45">
      <c r="A82" s="96" t="s">
        <v>102</v>
      </c>
      <c r="B82" s="97">
        <v>117.78102924214177</v>
      </c>
      <c r="C82" s="97">
        <v>227.9692186265072</v>
      </c>
      <c r="D82" s="97">
        <v>352.96558431544469</v>
      </c>
      <c r="E82" s="97">
        <v>706.54480472216244</v>
      </c>
      <c r="F82" s="122">
        <v>450.78804583555251</v>
      </c>
      <c r="G82" s="77"/>
      <c r="H82" s="77"/>
      <c r="I82" s="77"/>
      <c r="J82" s="77"/>
      <c r="K82" s="77"/>
      <c r="L82" s="77"/>
      <c r="M82" s="77"/>
    </row>
    <row r="83" spans="1:13" x14ac:dyDescent="0.45">
      <c r="A83" s="96" t="s">
        <v>103</v>
      </c>
      <c r="B83" s="97">
        <v>40.3639805944374</v>
      </c>
      <c r="C83" s="97">
        <v>46.835823158197186</v>
      </c>
      <c r="D83" s="97">
        <v>50.282871119893954</v>
      </c>
      <c r="E83" s="97">
        <v>47.697511126227866</v>
      </c>
      <c r="F83" s="122">
        <v>48.297359353804723</v>
      </c>
      <c r="G83" s="77"/>
      <c r="H83" s="77"/>
      <c r="I83" s="77"/>
      <c r="J83" s="77"/>
      <c r="K83" s="77"/>
      <c r="L83" s="77"/>
      <c r="M83" s="77"/>
    </row>
    <row r="84" spans="1:13" x14ac:dyDescent="0.45">
      <c r="A84" s="96" t="s">
        <v>104</v>
      </c>
      <c r="B84" s="97">
        <v>89.800585439534032</v>
      </c>
      <c r="C84" s="97">
        <v>72.829253763432135</v>
      </c>
      <c r="D84" s="97">
        <v>98.046178106185081</v>
      </c>
      <c r="E84" s="97">
        <v>116.65851359166462</v>
      </c>
      <c r="F84" s="122">
        <v>98.843662591009164</v>
      </c>
      <c r="G84" s="77"/>
      <c r="H84" s="77"/>
      <c r="I84" s="77"/>
      <c r="J84" s="77"/>
      <c r="K84" s="77"/>
      <c r="L84" s="77"/>
      <c r="M84" s="77"/>
    </row>
    <row r="85" spans="1:13" x14ac:dyDescent="0.45">
      <c r="A85" s="123" t="s">
        <v>105</v>
      </c>
      <c r="B85" s="124">
        <v>-42.374397982727416</v>
      </c>
      <c r="C85" s="124">
        <v>-48.684073866854035</v>
      </c>
      <c r="D85" s="124">
        <v>-52.573842532765333</v>
      </c>
      <c r="E85" s="124">
        <v>-50.236022335775033</v>
      </c>
      <c r="F85" s="130">
        <v>-50.569981451061317</v>
      </c>
      <c r="G85" s="88"/>
      <c r="H85" s="88"/>
      <c r="I85" s="88"/>
      <c r="J85" s="88"/>
      <c r="K85" s="88"/>
      <c r="L85" s="88"/>
      <c r="M85" s="88"/>
    </row>
    <row r="86" spans="1:13" x14ac:dyDescent="0.45">
      <c r="A86" s="123" t="s">
        <v>106</v>
      </c>
      <c r="B86" s="116">
        <v>-0.32059317796434506</v>
      </c>
      <c r="C86" s="116">
        <v>-0.4006480179275409</v>
      </c>
      <c r="D86" s="116">
        <v>-0.34904949760158055</v>
      </c>
      <c r="E86" s="116">
        <v>-0.30100459584618211</v>
      </c>
      <c r="F86" s="126">
        <v>-0.33845624859281476</v>
      </c>
      <c r="G86" s="88"/>
      <c r="H86" s="88"/>
      <c r="I86" s="88"/>
      <c r="J86" s="88"/>
      <c r="K86" s="88"/>
      <c r="L86" s="88"/>
      <c r="M86" s="88"/>
    </row>
    <row r="87" spans="1:13" x14ac:dyDescent="0.45">
      <c r="A87" s="123"/>
      <c r="B87" s="116"/>
      <c r="C87" s="116"/>
      <c r="D87" s="116"/>
      <c r="E87" s="116"/>
      <c r="F87" s="126"/>
      <c r="G87" s="88"/>
      <c r="H87" s="88"/>
      <c r="I87" s="88"/>
      <c r="J87" s="88"/>
      <c r="K87" s="88"/>
      <c r="L87" s="88"/>
      <c r="M87" s="88"/>
    </row>
    <row r="88" spans="1:13" x14ac:dyDescent="0.45">
      <c r="A88" s="77" t="s">
        <v>107</v>
      </c>
      <c r="B88" s="79">
        <v>3357.703678813552</v>
      </c>
      <c r="C88" s="79">
        <v>9002.2366468123255</v>
      </c>
      <c r="D88" s="79">
        <v>9741.6144604403235</v>
      </c>
      <c r="E88" s="79">
        <v>5139.9816783552451</v>
      </c>
      <c r="F88" s="119">
        <v>27241.536464421446</v>
      </c>
      <c r="G88" s="77"/>
      <c r="H88" s="77"/>
      <c r="I88" s="77"/>
      <c r="J88" s="77"/>
      <c r="K88" s="77"/>
      <c r="L88" s="77"/>
      <c r="M88" s="77"/>
    </row>
    <row r="89" spans="1:13" x14ac:dyDescent="0.45">
      <c r="A89" s="96" t="s">
        <v>108</v>
      </c>
      <c r="B89" s="97">
        <v>47.222967182495388</v>
      </c>
      <c r="C89" s="97">
        <v>56.562871364076003</v>
      </c>
      <c r="D89" s="97">
        <v>60.620671309157636</v>
      </c>
      <c r="E89" s="97">
        <v>59.214516180263942</v>
      </c>
      <c r="F89" s="122">
        <v>57.36305742529553</v>
      </c>
      <c r="G89" s="77"/>
      <c r="H89" s="77"/>
      <c r="I89" s="77"/>
      <c r="J89" s="77"/>
      <c r="K89" s="77"/>
      <c r="L89" s="77"/>
      <c r="M89" s="77"/>
    </row>
    <row r="90" spans="1:13" x14ac:dyDescent="0.45">
      <c r="A90" s="96" t="s">
        <v>109</v>
      </c>
      <c r="B90" s="97">
        <v>224.968819411205</v>
      </c>
      <c r="C90" s="97">
        <v>274.6947257990663</v>
      </c>
      <c r="D90" s="97">
        <v>414.2436194469451</v>
      </c>
      <c r="E90" s="97">
        <v>777.34217711913323</v>
      </c>
      <c r="F90" s="122">
        <v>413.30898336403749</v>
      </c>
      <c r="G90" s="77"/>
      <c r="H90" s="77"/>
      <c r="I90" s="77"/>
      <c r="J90" s="77"/>
      <c r="K90" s="77"/>
      <c r="L90" s="77"/>
      <c r="M90" s="77"/>
    </row>
    <row r="91" spans="1:13" x14ac:dyDescent="0.45">
      <c r="A91" s="123" t="s">
        <v>110</v>
      </c>
      <c r="B91" s="124">
        <v>-51.427022997308129</v>
      </c>
      <c r="C91" s="124">
        <v>-61.679210269751422</v>
      </c>
      <c r="D91" s="124">
        <v>-67.955043913794952</v>
      </c>
      <c r="E91" s="124">
        <v>-72.135299260818798</v>
      </c>
      <c r="F91" s="130">
        <v>-64.632679902566835</v>
      </c>
      <c r="G91" s="124"/>
      <c r="H91" s="124"/>
      <c r="I91" s="124"/>
      <c r="J91" s="124"/>
      <c r="K91" s="124"/>
      <c r="L91" s="88"/>
      <c r="M91" s="88"/>
    </row>
    <row r="92" spans="1:13" x14ac:dyDescent="0.45">
      <c r="A92" s="123" t="s">
        <v>111</v>
      </c>
      <c r="B92" s="116">
        <v>-0.18606293983720301</v>
      </c>
      <c r="C92" s="116">
        <v>-0.18336501035303965</v>
      </c>
      <c r="D92" s="116">
        <v>-0.14092748295935642</v>
      </c>
      <c r="E92" s="116">
        <v>-8.4917259452508942E-2</v>
      </c>
      <c r="F92" s="126">
        <v>-0.13523131559784896</v>
      </c>
      <c r="G92" s="116"/>
      <c r="H92" s="116"/>
      <c r="I92" s="116"/>
      <c r="J92" s="116"/>
      <c r="K92" s="116"/>
      <c r="L92" s="88"/>
      <c r="M92" s="88"/>
    </row>
    <row r="93" spans="1:13" x14ac:dyDescent="0.45">
      <c r="A93" s="77"/>
      <c r="B93" s="83"/>
      <c r="C93" s="83"/>
      <c r="D93" s="83"/>
      <c r="E93" s="110"/>
      <c r="F93" s="77"/>
      <c r="G93" s="77"/>
      <c r="H93" s="77"/>
      <c r="I93" s="77"/>
      <c r="J93" s="77"/>
      <c r="K93" s="77"/>
      <c r="L93" s="77"/>
      <c r="M93" s="77"/>
    </row>
    <row r="94" spans="1:13" ht="28.5" x14ac:dyDescent="0.45">
      <c r="A94" s="89" t="s">
        <v>112</v>
      </c>
      <c r="B94" s="90" t="s">
        <v>118</v>
      </c>
      <c r="C94" s="91" t="s">
        <v>119</v>
      </c>
      <c r="D94" s="91" t="s">
        <v>120</v>
      </c>
      <c r="E94" s="91" t="s">
        <v>121</v>
      </c>
      <c r="F94" s="91" t="s">
        <v>79</v>
      </c>
      <c r="G94" s="77"/>
      <c r="H94" s="77"/>
      <c r="I94" s="77"/>
      <c r="J94" s="77"/>
      <c r="K94" s="77"/>
      <c r="L94" s="77"/>
      <c r="M94" s="77"/>
    </row>
    <row r="95" spans="1:13" x14ac:dyDescent="0.45">
      <c r="A95" s="77" t="s">
        <v>113</v>
      </c>
      <c r="B95" s="79">
        <v>292.59520871502878</v>
      </c>
      <c r="C95" s="79">
        <v>2113.1948117353377</v>
      </c>
      <c r="D95" s="79">
        <v>5607.5975286222001</v>
      </c>
      <c r="E95" s="79">
        <v>6140.0845161699135</v>
      </c>
      <c r="F95" s="119">
        <v>14153.47206524248</v>
      </c>
      <c r="G95" s="77"/>
      <c r="H95" s="77"/>
      <c r="I95" s="77"/>
      <c r="J95" s="77"/>
      <c r="K95" s="77"/>
      <c r="L95" s="77"/>
      <c r="M95" s="77"/>
    </row>
    <row r="96" spans="1:13" x14ac:dyDescent="0.45">
      <c r="A96" s="77" t="s">
        <v>114</v>
      </c>
      <c r="B96" s="84">
        <v>1.3713341697574316E-2</v>
      </c>
      <c r="C96" s="84">
        <v>2.0161288211069463E-2</v>
      </c>
      <c r="D96" s="84">
        <v>5.147870284215568E-2</v>
      </c>
      <c r="E96" s="84">
        <v>0.14071555827166796</v>
      </c>
      <c r="F96" s="120">
        <v>5.078095078497237E-2</v>
      </c>
      <c r="G96" s="177"/>
      <c r="H96" s="77"/>
      <c r="I96" s="77"/>
      <c r="J96" s="77"/>
      <c r="K96" s="77"/>
      <c r="L96" s="77"/>
      <c r="M96" s="77"/>
    </row>
    <row r="97" spans="1:13" x14ac:dyDescent="0.45">
      <c r="A97" s="93" t="s">
        <v>96</v>
      </c>
      <c r="B97" s="93">
        <v>0</v>
      </c>
      <c r="C97" s="93">
        <v>0</v>
      </c>
      <c r="D97" s="93">
        <v>0</v>
      </c>
      <c r="E97" s="93">
        <v>0</v>
      </c>
      <c r="F97" s="121"/>
      <c r="G97" s="77"/>
      <c r="H97" s="77"/>
      <c r="I97" s="77"/>
      <c r="J97" s="77"/>
      <c r="K97" s="77"/>
      <c r="L97" s="77"/>
      <c r="M97" s="77"/>
    </row>
    <row r="98" spans="1:13" x14ac:dyDescent="0.45">
      <c r="A98" s="77" t="s">
        <v>115</v>
      </c>
      <c r="B98" s="79">
        <v>190.93111710693367</v>
      </c>
      <c r="C98" s="79">
        <v>444.6450089993034</v>
      </c>
      <c r="D98" s="79">
        <v>343.52956232263057</v>
      </c>
      <c r="E98" s="79">
        <v>100.75143046826861</v>
      </c>
      <c r="F98" s="109">
        <v>1079.8571188971364</v>
      </c>
      <c r="G98" s="79"/>
      <c r="H98" s="81"/>
      <c r="I98" s="77"/>
      <c r="J98" s="77"/>
      <c r="K98" s="77"/>
      <c r="L98" s="77"/>
      <c r="M98" s="77"/>
    </row>
    <row r="99" spans="1:13" x14ac:dyDescent="0.45">
      <c r="A99" s="77" t="s">
        <v>116</v>
      </c>
      <c r="B99" s="84">
        <v>4.9128633746847998E-2</v>
      </c>
      <c r="C99" s="84">
        <v>5.6737525289568838E-2</v>
      </c>
      <c r="D99" s="84">
        <v>3.5384147250405999E-2</v>
      </c>
      <c r="E99" s="84">
        <v>1.6304932920065768E-2</v>
      </c>
      <c r="F99" s="120">
        <v>3.9109670743442286E-2</v>
      </c>
      <c r="G99" s="79"/>
      <c r="H99" s="81"/>
      <c r="I99" s="77"/>
      <c r="J99" s="77"/>
      <c r="K99" s="77"/>
      <c r="L99" s="77"/>
      <c r="M99" s="77"/>
    </row>
    <row r="100" spans="1:13" x14ac:dyDescent="0.45">
      <c r="A100" s="77"/>
      <c r="B100" s="77"/>
      <c r="C100" s="77"/>
      <c r="D100" s="79"/>
      <c r="E100" s="79"/>
      <c r="F100" s="79"/>
      <c r="G100" s="79"/>
      <c r="H100" s="79"/>
      <c r="I100" s="79"/>
      <c r="J100" s="81"/>
      <c r="K100" s="81"/>
      <c r="L100" s="77"/>
      <c r="M100" s="77"/>
    </row>
    <row r="101" spans="1:13" ht="14.65" thickBot="1" x14ac:dyDescent="0.5">
      <c r="A101" s="86" t="s">
        <v>122</v>
      </c>
      <c r="B101" s="86"/>
      <c r="C101" s="86"/>
      <c r="D101" s="86"/>
      <c r="E101" s="86"/>
      <c r="F101" s="86"/>
      <c r="G101" s="77"/>
      <c r="H101" s="77"/>
      <c r="I101" s="77"/>
      <c r="J101" s="77"/>
      <c r="K101" s="77"/>
      <c r="L101" s="77"/>
      <c r="M101" s="77"/>
    </row>
    <row r="102" spans="1:13" x14ac:dyDescent="0.45">
      <c r="A102" s="80"/>
      <c r="B102" s="80"/>
      <c r="C102" s="80"/>
      <c r="D102" s="80"/>
      <c r="E102" s="80"/>
      <c r="F102" s="80"/>
      <c r="G102" s="77"/>
      <c r="H102" s="77"/>
      <c r="I102" s="77"/>
      <c r="J102" s="77"/>
      <c r="K102" s="77"/>
      <c r="L102" s="77"/>
      <c r="M102" s="77"/>
    </row>
    <row r="103" spans="1:13" ht="28.5" x14ac:dyDescent="0.45">
      <c r="A103" s="89" t="s">
        <v>123</v>
      </c>
      <c r="B103" s="90" t="s">
        <v>118</v>
      </c>
      <c r="C103" s="91" t="s">
        <v>119</v>
      </c>
      <c r="D103" s="91" t="s">
        <v>120</v>
      </c>
      <c r="E103" s="91" t="s">
        <v>121</v>
      </c>
      <c r="F103" s="91" t="s">
        <v>79</v>
      </c>
      <c r="G103" s="77"/>
      <c r="H103" s="77"/>
      <c r="I103" s="77"/>
      <c r="J103" s="77"/>
      <c r="K103" s="77"/>
      <c r="L103" s="77"/>
      <c r="M103" s="77"/>
    </row>
    <row r="104" spans="1:13" x14ac:dyDescent="0.45">
      <c r="A104" s="96" t="s">
        <v>82</v>
      </c>
      <c r="B104" s="178">
        <v>287.48649574307308</v>
      </c>
      <c r="C104" s="178">
        <v>4192.2043688642825</v>
      </c>
      <c r="D104" s="178">
        <v>6139.4328943753435</v>
      </c>
      <c r="E104" s="178">
        <v>5769.5486400636155</v>
      </c>
      <c r="F104" s="179">
        <f t="shared" ref="F104:F114" si="1">SUM(B104:E104)</f>
        <v>16388.672399046314</v>
      </c>
      <c r="G104" s="77"/>
      <c r="H104" s="77"/>
      <c r="I104" s="77"/>
      <c r="J104" s="77"/>
      <c r="K104" s="77"/>
      <c r="L104" s="77"/>
      <c r="M104" s="77"/>
    </row>
    <row r="105" spans="1:13" x14ac:dyDescent="0.45">
      <c r="A105" s="96" t="s">
        <v>83</v>
      </c>
      <c r="B105" s="178">
        <v>14.488018893616864</v>
      </c>
      <c r="C105" s="178">
        <v>4111.7137800840637</v>
      </c>
      <c r="D105" s="178">
        <v>5915.8546249249539</v>
      </c>
      <c r="E105" s="178">
        <v>4981.2090214751934</v>
      </c>
      <c r="F105" s="179">
        <f t="shared" si="1"/>
        <v>15023.265445377829</v>
      </c>
      <c r="G105" s="77"/>
      <c r="H105" s="77"/>
      <c r="I105" s="77"/>
      <c r="J105" s="77"/>
      <c r="K105" s="77"/>
      <c r="L105" s="77"/>
      <c r="M105" s="77"/>
    </row>
    <row r="106" spans="1:13" x14ac:dyDescent="0.45">
      <c r="A106" s="96" t="s">
        <v>84</v>
      </c>
      <c r="B106" s="178">
        <v>66.955943700112485</v>
      </c>
      <c r="C106" s="178">
        <v>13328.893571664641</v>
      </c>
      <c r="D106" s="178">
        <v>16743.851531101071</v>
      </c>
      <c r="E106" s="178">
        <v>14112.417236860858</v>
      </c>
      <c r="F106" s="179">
        <f t="shared" si="1"/>
        <v>44252.118283326679</v>
      </c>
      <c r="G106" s="77"/>
      <c r="H106" s="77"/>
      <c r="I106" s="77"/>
      <c r="J106" s="77"/>
      <c r="K106" s="77"/>
      <c r="L106" s="77"/>
      <c r="M106" s="77"/>
    </row>
    <row r="107" spans="1:13" x14ac:dyDescent="0.45">
      <c r="A107" s="96" t="s">
        <v>85</v>
      </c>
      <c r="B107" s="178">
        <v>139.59720337395461</v>
      </c>
      <c r="C107" s="178">
        <v>8171.6686091864485</v>
      </c>
      <c r="D107" s="178">
        <v>11182.749086986658</v>
      </c>
      <c r="E107" s="178">
        <v>10875.075013806332</v>
      </c>
      <c r="F107" s="179">
        <f t="shared" si="1"/>
        <v>30369.089913353389</v>
      </c>
      <c r="G107" s="77"/>
      <c r="H107" s="77"/>
      <c r="I107" s="77"/>
      <c r="J107" s="77"/>
      <c r="K107" s="77"/>
      <c r="L107" s="77"/>
      <c r="M107" s="77"/>
    </row>
    <row r="108" spans="1:13" x14ac:dyDescent="0.45">
      <c r="A108" s="96" t="s">
        <v>86</v>
      </c>
      <c r="B108" s="178">
        <v>122.07306751950107</v>
      </c>
      <c r="C108" s="178">
        <v>5008.9468867718379</v>
      </c>
      <c r="D108" s="178">
        <v>8010.274925511917</v>
      </c>
      <c r="E108" s="178">
        <v>8365.6048793418613</v>
      </c>
      <c r="F108" s="179">
        <f t="shared" si="1"/>
        <v>21506.899759145119</v>
      </c>
      <c r="G108" s="77"/>
      <c r="H108" s="77"/>
      <c r="I108" s="77"/>
      <c r="J108" s="77"/>
      <c r="K108" s="77"/>
      <c r="L108" s="77"/>
      <c r="M108" s="77"/>
    </row>
    <row r="109" spans="1:13" x14ac:dyDescent="0.45">
      <c r="A109" s="96" t="s">
        <v>87</v>
      </c>
      <c r="B109" s="178">
        <v>3896.8227238148047</v>
      </c>
      <c r="C109" s="178">
        <v>5548.271735524273</v>
      </c>
      <c r="D109" s="178">
        <v>9571.5676871992891</v>
      </c>
      <c r="E109" s="178">
        <v>10893.143325577306</v>
      </c>
      <c r="F109" s="179">
        <f t="shared" si="1"/>
        <v>29909.805472115673</v>
      </c>
      <c r="G109" s="77"/>
      <c r="H109" s="77"/>
      <c r="I109" s="77"/>
      <c r="J109" s="77"/>
      <c r="K109" s="77"/>
      <c r="L109" s="77"/>
      <c r="M109" s="77"/>
    </row>
    <row r="110" spans="1:13" x14ac:dyDescent="0.45">
      <c r="A110" s="96" t="s">
        <v>88</v>
      </c>
      <c r="B110" s="178">
        <v>1762.6198324841801</v>
      </c>
      <c r="C110" s="178">
        <v>2301.7696552184825</v>
      </c>
      <c r="D110" s="178">
        <v>4234.7605610426999</v>
      </c>
      <c r="E110" s="178">
        <v>3057.7477290657839</v>
      </c>
      <c r="F110" s="179">
        <f t="shared" si="1"/>
        <v>11356.897777811148</v>
      </c>
      <c r="G110" s="77"/>
      <c r="H110" s="77"/>
      <c r="I110" s="77"/>
      <c r="J110" s="77"/>
      <c r="K110" s="77"/>
      <c r="L110" s="77"/>
      <c r="M110" s="77"/>
    </row>
    <row r="111" spans="1:13" x14ac:dyDescent="0.45">
      <c r="A111" s="96" t="s">
        <v>89</v>
      </c>
      <c r="B111" s="178">
        <v>715.49598689918082</v>
      </c>
      <c r="C111" s="178">
        <v>928.94684448249052</v>
      </c>
      <c r="D111" s="178">
        <v>1682.5590559500943</v>
      </c>
      <c r="E111" s="178">
        <v>1362.3827695751297</v>
      </c>
      <c r="F111" s="179">
        <f t="shared" si="1"/>
        <v>4689.3846569068955</v>
      </c>
      <c r="G111" s="77"/>
      <c r="H111" s="77"/>
      <c r="I111" s="77"/>
      <c r="J111" s="77"/>
      <c r="K111" s="77"/>
      <c r="L111" s="77"/>
      <c r="M111" s="77"/>
    </row>
    <row r="112" spans="1:13" x14ac:dyDescent="0.45">
      <c r="A112" s="96" t="s">
        <v>124</v>
      </c>
      <c r="B112" s="178">
        <v>1234.9656760177459</v>
      </c>
      <c r="C112" s="178">
        <v>1477.8204782681441</v>
      </c>
      <c r="D112" s="178">
        <v>3040.5856855745187</v>
      </c>
      <c r="E112" s="178">
        <v>2325.0896986753633</v>
      </c>
      <c r="F112" s="179">
        <f t="shared" si="1"/>
        <v>8078.461538535772</v>
      </c>
      <c r="G112" s="77"/>
      <c r="H112" s="77"/>
      <c r="I112" s="77"/>
      <c r="J112" s="77"/>
      <c r="K112" s="77"/>
      <c r="L112" s="77"/>
      <c r="M112" s="77"/>
    </row>
    <row r="113" spans="1:13" ht="14.65" thickBot="1" x14ac:dyDescent="0.5">
      <c r="A113" s="105" t="s">
        <v>125</v>
      </c>
      <c r="B113" s="180">
        <v>7479.7706516697654</v>
      </c>
      <c r="C113" s="180">
        <v>8131.0749509490161</v>
      </c>
      <c r="D113" s="180">
        <v>14665.89765595877</v>
      </c>
      <c r="E113" s="180">
        <v>12858.09957642665</v>
      </c>
      <c r="F113" s="179">
        <f t="shared" si="1"/>
        <v>43134.842835004201</v>
      </c>
      <c r="G113" s="77"/>
      <c r="H113" s="77"/>
      <c r="I113" s="77"/>
      <c r="J113" s="77"/>
      <c r="K113" s="77"/>
      <c r="L113" s="77"/>
      <c r="M113" s="77"/>
    </row>
    <row r="114" spans="1:13" ht="14.65" thickTop="1" x14ac:dyDescent="0.45">
      <c r="A114" s="107" t="s">
        <v>79</v>
      </c>
      <c r="B114" s="181">
        <f>SUM(B104:B113)</f>
        <v>15720.275600115936</v>
      </c>
      <c r="C114" s="181">
        <f t="shared" ref="C114:E114" si="2">SUM(C104:C113)</f>
        <v>53201.310881013676</v>
      </c>
      <c r="D114" s="181">
        <f t="shared" si="2"/>
        <v>81187.533708625328</v>
      </c>
      <c r="E114" s="181">
        <f t="shared" si="2"/>
        <v>74600.3178908681</v>
      </c>
      <c r="F114" s="181">
        <f t="shared" si="1"/>
        <v>224709.43808062305</v>
      </c>
      <c r="G114" s="77"/>
      <c r="H114" s="77"/>
      <c r="I114" s="77"/>
      <c r="J114" s="77"/>
      <c r="K114" s="77"/>
      <c r="L114" s="77"/>
      <c r="M114" s="77"/>
    </row>
    <row r="115" spans="1:13" x14ac:dyDescent="0.4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3" ht="14.65" thickBot="1" x14ac:dyDescent="0.5">
      <c r="A116" s="86" t="s">
        <v>168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77"/>
      <c r="L116" s="77"/>
      <c r="M116" s="77"/>
    </row>
    <row r="117" spans="1:13" x14ac:dyDescent="0.4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</row>
    <row r="118" spans="1:13" ht="85.5" x14ac:dyDescent="0.45">
      <c r="A118" s="182" t="s">
        <v>127</v>
      </c>
      <c r="B118" s="90" t="s">
        <v>128</v>
      </c>
      <c r="C118" s="91" t="s">
        <v>129</v>
      </c>
      <c r="D118" s="91" t="s">
        <v>130</v>
      </c>
      <c r="E118" s="91" t="s">
        <v>131</v>
      </c>
      <c r="F118" s="91" t="s">
        <v>132</v>
      </c>
      <c r="G118" s="90" t="s">
        <v>133</v>
      </c>
      <c r="H118" s="91" t="s">
        <v>134</v>
      </c>
      <c r="I118" s="91" t="s">
        <v>135</v>
      </c>
      <c r="J118" s="91" t="s">
        <v>136</v>
      </c>
      <c r="K118" s="77"/>
      <c r="L118" s="77"/>
      <c r="M118" s="77"/>
    </row>
    <row r="119" spans="1:13" x14ac:dyDescent="0.45">
      <c r="A119" s="77" t="s">
        <v>137</v>
      </c>
      <c r="B119" s="183">
        <v>0</v>
      </c>
      <c r="C119" s="183">
        <v>0</v>
      </c>
      <c r="D119" s="184">
        <v>0</v>
      </c>
      <c r="E119" s="183">
        <v>0</v>
      </c>
      <c r="F119" s="183">
        <v>0</v>
      </c>
      <c r="G119" s="184">
        <v>0</v>
      </c>
      <c r="H119" s="183">
        <v>0</v>
      </c>
      <c r="I119" s="183">
        <v>0</v>
      </c>
      <c r="J119" s="184">
        <v>0</v>
      </c>
      <c r="K119" s="77"/>
      <c r="L119" s="77"/>
      <c r="M119" s="77"/>
    </row>
    <row r="120" spans="1:13" x14ac:dyDescent="0.45">
      <c r="A120" s="77" t="s">
        <v>138</v>
      </c>
      <c r="B120" s="183">
        <v>60515.303609142124</v>
      </c>
      <c r="C120" s="183">
        <v>4059.3723122166994</v>
      </c>
      <c r="D120" s="184">
        <v>6.7080094953096206E-2</v>
      </c>
      <c r="E120" s="183">
        <v>32544.978365279188</v>
      </c>
      <c r="F120" s="183">
        <v>560.14021685919602</v>
      </c>
      <c r="G120" s="184">
        <v>1.7211264071903182E-2</v>
      </c>
      <c r="H120" s="183">
        <v>8554.0524402100291</v>
      </c>
      <c r="I120" s="183">
        <v>366.4192313908303</v>
      </c>
      <c r="J120" s="184">
        <v>4.2835747612254942E-2</v>
      </c>
      <c r="K120" s="77"/>
      <c r="L120" s="77"/>
      <c r="M120" s="77"/>
    </row>
    <row r="121" spans="1:13" ht="14.65" thickBot="1" x14ac:dyDescent="0.5">
      <c r="A121" s="77" t="s">
        <v>139</v>
      </c>
      <c r="B121" s="183">
        <v>113100.68441904448</v>
      </c>
      <c r="C121" s="183">
        <v>8187.4076528875103</v>
      </c>
      <c r="D121" s="184">
        <v>7.2390434195364353E-2</v>
      </c>
      <c r="E121" s="183">
        <v>72555.202690775754</v>
      </c>
      <c r="F121" s="183">
        <v>1346.5518832789592</v>
      </c>
      <c r="G121" s="184">
        <v>1.8558998298410817E-2</v>
      </c>
      <c r="H121" s="183">
        <v>19056.947559791966</v>
      </c>
      <c r="I121" s="183">
        <v>713.43788750630392</v>
      </c>
      <c r="J121" s="184">
        <v>3.7437154364195147E-2</v>
      </c>
      <c r="K121" s="77"/>
      <c r="L121" s="77"/>
      <c r="M121" s="77"/>
    </row>
    <row r="122" spans="1:13" ht="14.65" thickTop="1" x14ac:dyDescent="0.45">
      <c r="A122" s="107" t="s">
        <v>79</v>
      </c>
      <c r="B122" s="181">
        <f>SUM(B119:B121)</f>
        <v>173615.98802818661</v>
      </c>
      <c r="C122" s="181">
        <f>SUM(C119:C121)</f>
        <v>12246.77996510421</v>
      </c>
      <c r="D122" s="185">
        <f>C122/B122</f>
        <v>7.0539471071730683E-2</v>
      </c>
      <c r="E122" s="181">
        <f>SUM(E119:E121)</f>
        <v>105100.18105605495</v>
      </c>
      <c r="F122" s="181">
        <f>SUM(F119:F121)</f>
        <v>1906.6921001381552</v>
      </c>
      <c r="G122" s="185">
        <f>F122/E122</f>
        <v>1.8141663325215635E-2</v>
      </c>
      <c r="H122" s="181">
        <f>SUM(H119:H121)</f>
        <v>27611.000000001994</v>
      </c>
      <c r="I122" s="181">
        <f>SUM(I119:I121)</f>
        <v>1079.8571188971341</v>
      </c>
      <c r="J122" s="185">
        <f>I122/H122</f>
        <v>3.9109670743437623E-2</v>
      </c>
      <c r="K122" s="77"/>
      <c r="L122" s="77"/>
      <c r="M122" s="77"/>
    </row>
    <row r="123" spans="1:13" x14ac:dyDescent="0.45">
      <c r="A123" s="77"/>
      <c r="B123" s="77"/>
      <c r="C123" s="77"/>
      <c r="D123" s="77"/>
      <c r="E123" s="77"/>
      <c r="F123" s="77"/>
      <c r="G123" s="77"/>
      <c r="H123" s="77"/>
      <c r="I123" s="79"/>
      <c r="J123" s="79"/>
      <c r="K123" s="77"/>
      <c r="L123" s="77"/>
      <c r="M123" s="77"/>
    </row>
    <row r="124" spans="1:13" ht="85.5" x14ac:dyDescent="0.45">
      <c r="A124" s="182" t="s">
        <v>140</v>
      </c>
      <c r="B124" s="90" t="s">
        <v>128</v>
      </c>
      <c r="C124" s="91" t="s">
        <v>129</v>
      </c>
      <c r="D124" s="91" t="s">
        <v>130</v>
      </c>
      <c r="E124" s="91" t="s">
        <v>131</v>
      </c>
      <c r="F124" s="91" t="s">
        <v>132</v>
      </c>
      <c r="G124" s="90" t="s">
        <v>133</v>
      </c>
      <c r="H124" s="91" t="s">
        <v>134</v>
      </c>
      <c r="I124" s="91" t="s">
        <v>135</v>
      </c>
      <c r="J124" s="91" t="s">
        <v>136</v>
      </c>
      <c r="K124" s="77"/>
      <c r="L124" s="77"/>
      <c r="M124" s="77"/>
    </row>
    <row r="125" spans="1:13" x14ac:dyDescent="0.45">
      <c r="A125" s="77" t="s">
        <v>141</v>
      </c>
      <c r="B125" s="183">
        <v>1358.276155102013</v>
      </c>
      <c r="C125" s="183">
        <v>107.3968204107433</v>
      </c>
      <c r="D125" s="184">
        <v>7.9068472200837014E-2</v>
      </c>
      <c r="E125" s="183">
        <v>956.94547963992375</v>
      </c>
      <c r="F125" s="183">
        <v>17.213248696515677</v>
      </c>
      <c r="G125" s="184">
        <v>1.7987700514550339E-2</v>
      </c>
      <c r="H125" s="183">
        <v>257.10545598140931</v>
      </c>
      <c r="I125" s="183">
        <v>12.523551840540037</v>
      </c>
      <c r="J125" s="184">
        <v>4.8709786389930156E-2</v>
      </c>
      <c r="K125" s="77"/>
      <c r="L125" s="77"/>
      <c r="M125" s="77"/>
    </row>
    <row r="126" spans="1:13" x14ac:dyDescent="0.45">
      <c r="A126" s="77" t="s">
        <v>142</v>
      </c>
      <c r="B126" s="183">
        <v>6645.5131922373184</v>
      </c>
      <c r="C126" s="183">
        <v>413.84073403766808</v>
      </c>
      <c r="D126" s="184">
        <v>6.2273705892432661E-2</v>
      </c>
      <c r="E126" s="183">
        <v>2632.8684227789226</v>
      </c>
      <c r="F126" s="183">
        <v>36.117568278840444</v>
      </c>
      <c r="G126" s="184">
        <v>1.3717954139432198E-2</v>
      </c>
      <c r="H126" s="183">
        <v>591.44215530153201</v>
      </c>
      <c r="I126" s="183">
        <v>19.425378629614091</v>
      </c>
      <c r="J126" s="184">
        <v>3.284408873376729E-2</v>
      </c>
      <c r="K126" s="77"/>
      <c r="L126" s="77"/>
      <c r="M126" s="77"/>
    </row>
    <row r="127" spans="1:13" x14ac:dyDescent="0.45">
      <c r="A127" s="77" t="s">
        <v>143</v>
      </c>
      <c r="B127" s="183">
        <v>3807.2466993337539</v>
      </c>
      <c r="C127" s="183">
        <v>204.24678497866549</v>
      </c>
      <c r="D127" s="184">
        <v>5.3646848000264202E-2</v>
      </c>
      <c r="E127" s="183">
        <v>1680.69439381031</v>
      </c>
      <c r="F127" s="183">
        <v>23.792361879850727</v>
      </c>
      <c r="G127" s="184">
        <v>1.4156268960897141E-2</v>
      </c>
      <c r="H127" s="183">
        <v>414.50176002084123</v>
      </c>
      <c r="I127" s="183">
        <v>20.12041817317067</v>
      </c>
      <c r="J127" s="184">
        <v>4.8541212882085259E-2</v>
      </c>
      <c r="K127" s="77"/>
      <c r="L127" s="77"/>
      <c r="M127" s="77"/>
    </row>
    <row r="128" spans="1:13" x14ac:dyDescent="0.45">
      <c r="A128" s="77" t="s">
        <v>144</v>
      </c>
      <c r="B128" s="183">
        <v>557.80620157543376</v>
      </c>
      <c r="C128" s="183">
        <v>44.366518883680854</v>
      </c>
      <c r="D128" s="184">
        <v>7.9537514567559073E-2</v>
      </c>
      <c r="E128" s="183">
        <v>181.75263406590747</v>
      </c>
      <c r="F128" s="183">
        <v>3.8820046773182773</v>
      </c>
      <c r="G128" s="184">
        <v>2.1358725815828219E-2</v>
      </c>
      <c r="H128" s="183">
        <v>44.898070502560167</v>
      </c>
      <c r="I128" s="183">
        <v>2.1732094760715182</v>
      </c>
      <c r="J128" s="184">
        <v>4.8403181957398324E-2</v>
      </c>
      <c r="K128" s="77"/>
      <c r="L128" s="77"/>
      <c r="M128" s="77"/>
    </row>
    <row r="129" spans="1:13" x14ac:dyDescent="0.45">
      <c r="A129" s="77" t="s">
        <v>145</v>
      </c>
      <c r="B129" s="183">
        <v>7665.1964711879655</v>
      </c>
      <c r="C129" s="183">
        <v>620.09802854178702</v>
      </c>
      <c r="D129" s="184">
        <v>8.0897864897869098E-2</v>
      </c>
      <c r="E129" s="183">
        <v>2942.7572091502147</v>
      </c>
      <c r="F129" s="183">
        <v>47.854592103313912</v>
      </c>
      <c r="G129" s="184">
        <v>1.6261821381157355E-2</v>
      </c>
      <c r="H129" s="183">
        <v>744.51101905177666</v>
      </c>
      <c r="I129" s="183">
        <v>28.309932580478524</v>
      </c>
      <c r="J129" s="184">
        <v>3.8024867135659848E-2</v>
      </c>
      <c r="K129" s="77"/>
      <c r="L129" s="77"/>
      <c r="M129" s="77"/>
    </row>
    <row r="130" spans="1:13" x14ac:dyDescent="0.45">
      <c r="A130" s="77" t="s">
        <v>146</v>
      </c>
      <c r="B130" s="183">
        <v>2800.7353581547068</v>
      </c>
      <c r="C130" s="183">
        <v>164.28956751757596</v>
      </c>
      <c r="D130" s="184">
        <v>5.8659439935738814E-2</v>
      </c>
      <c r="E130" s="183">
        <v>939.17187099472847</v>
      </c>
      <c r="F130" s="183">
        <v>19.394106789182565</v>
      </c>
      <c r="G130" s="184">
        <v>2.0650221102385874E-2</v>
      </c>
      <c r="H130" s="183">
        <v>240.84825795193251</v>
      </c>
      <c r="I130" s="183">
        <v>12.234533191179107</v>
      </c>
      <c r="J130" s="184">
        <v>5.0797681889901088E-2</v>
      </c>
      <c r="K130" s="77"/>
      <c r="L130" s="77"/>
      <c r="M130" s="77"/>
    </row>
    <row r="131" spans="1:13" x14ac:dyDescent="0.45">
      <c r="A131" s="77" t="s">
        <v>147</v>
      </c>
      <c r="B131" s="183">
        <v>59.730457986050695</v>
      </c>
      <c r="C131" s="183">
        <v>3.6954739122684579</v>
      </c>
      <c r="D131" s="184">
        <v>6.1869170886509693E-2</v>
      </c>
      <c r="E131" s="183">
        <v>49.560265869450518</v>
      </c>
      <c r="F131" s="183">
        <v>0.82985300458929567</v>
      </c>
      <c r="G131" s="184">
        <v>1.6744321081231851E-2</v>
      </c>
      <c r="H131" s="183">
        <v>12.196293449299462</v>
      </c>
      <c r="I131" s="183">
        <v>0.61911780714765052</v>
      </c>
      <c r="J131" s="184">
        <v>5.0762783768802458E-2</v>
      </c>
      <c r="K131" s="77"/>
      <c r="L131" s="77"/>
      <c r="M131" s="77"/>
    </row>
    <row r="132" spans="1:13" x14ac:dyDescent="0.45">
      <c r="A132" s="77" t="s">
        <v>148</v>
      </c>
      <c r="B132" s="183">
        <v>151.18058491398176</v>
      </c>
      <c r="C132" s="183">
        <v>8.7110978573695643</v>
      </c>
      <c r="D132" s="184">
        <v>5.7620479920262091E-2</v>
      </c>
      <c r="E132" s="183">
        <v>144.21669671378271</v>
      </c>
      <c r="F132" s="183">
        <v>2.2936295193822707</v>
      </c>
      <c r="G132" s="184">
        <v>1.5904049750454934E-2</v>
      </c>
      <c r="H132" s="183">
        <v>34.330287685137314</v>
      </c>
      <c r="I132" s="183">
        <v>1.8709139372280204</v>
      </c>
      <c r="J132" s="184">
        <v>5.449747332114549E-2</v>
      </c>
      <c r="K132" s="77"/>
      <c r="L132" s="77"/>
      <c r="M132" s="77"/>
    </row>
    <row r="133" spans="1:13" x14ac:dyDescent="0.45">
      <c r="A133" s="77" t="s">
        <v>149</v>
      </c>
      <c r="B133" s="183">
        <v>654.75945464121787</v>
      </c>
      <c r="C133" s="183">
        <v>49.889257654625517</v>
      </c>
      <c r="D133" s="184">
        <v>7.6194787720878107E-2</v>
      </c>
      <c r="E133" s="183">
        <v>766.22158289543813</v>
      </c>
      <c r="F133" s="183">
        <v>16.969369865920164</v>
      </c>
      <c r="G133" s="184">
        <v>2.214681789802295E-2</v>
      </c>
      <c r="H133" s="183">
        <v>177.86139376074883</v>
      </c>
      <c r="I133" s="183">
        <v>7.190146507965256</v>
      </c>
      <c r="J133" s="184">
        <v>4.0425560353120359E-2</v>
      </c>
      <c r="K133" s="77"/>
      <c r="L133" s="77"/>
      <c r="M133" s="77"/>
    </row>
    <row r="134" spans="1:13" x14ac:dyDescent="0.45">
      <c r="A134" s="77" t="s">
        <v>150</v>
      </c>
      <c r="B134" s="183">
        <v>2827.9327339485676</v>
      </c>
      <c r="C134" s="183">
        <v>266.33420616199186</v>
      </c>
      <c r="D134" s="184">
        <v>9.417982364457321E-2</v>
      </c>
      <c r="E134" s="183">
        <v>1696.2918592508051</v>
      </c>
      <c r="F134" s="183">
        <v>25.691799282058117</v>
      </c>
      <c r="G134" s="184">
        <v>1.5145860154870587E-2</v>
      </c>
      <c r="H134" s="183">
        <v>362.43303634411308</v>
      </c>
      <c r="I134" s="183">
        <v>11.777484675641039</v>
      </c>
      <c r="J134" s="184">
        <v>3.2495615726538994E-2</v>
      </c>
      <c r="K134" s="77"/>
      <c r="L134" s="77"/>
      <c r="M134" s="77"/>
    </row>
    <row r="135" spans="1:13" x14ac:dyDescent="0.45">
      <c r="A135" s="77" t="s">
        <v>151</v>
      </c>
      <c r="B135" s="183">
        <v>161.28549924903652</v>
      </c>
      <c r="C135" s="183">
        <v>9.1744223153263231</v>
      </c>
      <c r="D135" s="184">
        <v>5.6883119425140315E-2</v>
      </c>
      <c r="E135" s="183">
        <v>52.180048622567291</v>
      </c>
      <c r="F135" s="183">
        <v>1.470325795142245</v>
      </c>
      <c r="G135" s="184">
        <v>2.8177930721711621E-2</v>
      </c>
      <c r="H135" s="183">
        <v>20.112332266845179</v>
      </c>
      <c r="I135" s="183">
        <v>1.0374766843072964</v>
      </c>
      <c r="J135" s="184">
        <v>5.1584106236031026E-2</v>
      </c>
      <c r="K135" s="77"/>
      <c r="L135" s="77"/>
      <c r="M135" s="77"/>
    </row>
    <row r="136" spans="1:13" x14ac:dyDescent="0.45">
      <c r="A136" s="77" t="s">
        <v>152</v>
      </c>
      <c r="B136" s="183">
        <v>7836.6486925997688</v>
      </c>
      <c r="C136" s="183">
        <v>398.29215819142479</v>
      </c>
      <c r="D136" s="184">
        <v>5.0824296687886024E-2</v>
      </c>
      <c r="E136" s="183">
        <v>737.95620301048291</v>
      </c>
      <c r="F136" s="183">
        <v>12.481728868374352</v>
      </c>
      <c r="G136" s="184">
        <v>1.6913915510778688E-2</v>
      </c>
      <c r="H136" s="183">
        <v>219.87711187754678</v>
      </c>
      <c r="I136" s="183">
        <v>9.8431420640138381</v>
      </c>
      <c r="J136" s="184">
        <v>4.4766560648184461E-2</v>
      </c>
      <c r="K136" s="77"/>
      <c r="L136" s="77"/>
      <c r="M136" s="77"/>
    </row>
    <row r="137" spans="1:13" x14ac:dyDescent="0.45">
      <c r="A137" s="77" t="s">
        <v>153</v>
      </c>
      <c r="B137" s="183">
        <v>10182.011798729864</v>
      </c>
      <c r="C137" s="183">
        <v>568.46544283784056</v>
      </c>
      <c r="D137" s="184">
        <v>5.5830365754315145E-2</v>
      </c>
      <c r="E137" s="183">
        <v>2776.0483661160974</v>
      </c>
      <c r="F137" s="183">
        <v>40.076794863561084</v>
      </c>
      <c r="G137" s="184">
        <v>1.4436634228974751E-2</v>
      </c>
      <c r="H137" s="183">
        <v>715.80540919148871</v>
      </c>
      <c r="I137" s="183">
        <v>35.066983163326704</v>
      </c>
      <c r="J137" s="184">
        <v>4.8989547596371627E-2</v>
      </c>
      <c r="K137" s="77"/>
      <c r="L137" s="77"/>
      <c r="M137" s="77"/>
    </row>
    <row r="138" spans="1:13" x14ac:dyDescent="0.45">
      <c r="A138" s="77" t="s">
        <v>154</v>
      </c>
      <c r="B138" s="183">
        <v>70.726212482649018</v>
      </c>
      <c r="C138" s="183">
        <v>4.9861392024315752</v>
      </c>
      <c r="D138" s="184">
        <v>7.0499168941851723E-2</v>
      </c>
      <c r="E138" s="183">
        <v>13.437668690410018</v>
      </c>
      <c r="F138" s="183">
        <v>0.16405210333804443</v>
      </c>
      <c r="G138" s="184">
        <v>1.2208375360163667E-2</v>
      </c>
      <c r="H138" s="183">
        <v>5.0636806604645681</v>
      </c>
      <c r="I138" s="183">
        <v>0.3404183816530742</v>
      </c>
      <c r="J138" s="184">
        <v>6.7227458538398913E-2</v>
      </c>
      <c r="K138" s="77"/>
      <c r="L138" s="77"/>
      <c r="M138" s="77"/>
    </row>
    <row r="139" spans="1:13" x14ac:dyDescent="0.45">
      <c r="A139" s="77" t="s">
        <v>155</v>
      </c>
      <c r="B139" s="183">
        <v>507.96944787273753</v>
      </c>
      <c r="C139" s="183">
        <v>28.69160324794958</v>
      </c>
      <c r="D139" s="184">
        <v>5.6482930948118237E-2</v>
      </c>
      <c r="E139" s="183">
        <v>301.51136910863903</v>
      </c>
      <c r="F139" s="183">
        <v>2.9915556658682738</v>
      </c>
      <c r="G139" s="184">
        <v>9.9218668759066663E-3</v>
      </c>
      <c r="H139" s="183">
        <v>68.454595013701621</v>
      </c>
      <c r="I139" s="183">
        <v>1.6116858097423279</v>
      </c>
      <c r="J139" s="184">
        <v>2.3543865965750563E-2</v>
      </c>
      <c r="K139" s="77"/>
      <c r="L139" s="77"/>
      <c r="M139" s="77"/>
    </row>
    <row r="140" spans="1:13" x14ac:dyDescent="0.45">
      <c r="A140" s="77" t="s">
        <v>156</v>
      </c>
      <c r="B140" s="183">
        <v>42015.189098447889</v>
      </c>
      <c r="C140" s="183">
        <v>2897.351924347005</v>
      </c>
      <c r="D140" s="184">
        <v>6.8959630707791764E-2</v>
      </c>
      <c r="E140" s="183">
        <v>25591.402671843236</v>
      </c>
      <c r="F140" s="183">
        <v>474.34080628151867</v>
      </c>
      <c r="G140" s="184">
        <v>1.8535162467019008E-2</v>
      </c>
      <c r="H140" s="183">
        <v>6737.1297962393173</v>
      </c>
      <c r="I140" s="183">
        <v>249.89048725510639</v>
      </c>
      <c r="J140" s="184">
        <v>3.7091535240213996E-2</v>
      </c>
      <c r="K140" s="77"/>
      <c r="L140" s="77"/>
      <c r="M140" s="77"/>
    </row>
    <row r="141" spans="1:13" x14ac:dyDescent="0.45">
      <c r="A141" s="77" t="s">
        <v>157</v>
      </c>
      <c r="B141" s="183">
        <v>9014.3019909734321</v>
      </c>
      <c r="C141" s="183">
        <v>569.57650917013791</v>
      </c>
      <c r="D141" s="184">
        <v>6.3185869492778199E-2</v>
      </c>
      <c r="E141" s="183">
        <v>1942.1803247395746</v>
      </c>
      <c r="F141" s="183">
        <v>28.735314279744649</v>
      </c>
      <c r="G141" s="184">
        <v>1.4795389446444806E-2</v>
      </c>
      <c r="H141" s="183">
        <v>435.35455347116215</v>
      </c>
      <c r="I141" s="183">
        <v>17.792351635503323</v>
      </c>
      <c r="J141" s="184">
        <v>4.0868647160438823E-2</v>
      </c>
      <c r="K141" s="77"/>
      <c r="L141" s="77"/>
      <c r="M141" s="77"/>
    </row>
    <row r="142" spans="1:13" ht="14.65" thickBot="1" x14ac:dyDescent="0.5">
      <c r="A142" s="77" t="s">
        <v>158</v>
      </c>
      <c r="B142" s="183">
        <v>77299.477978750263</v>
      </c>
      <c r="C142" s="183">
        <v>5887.3732758357473</v>
      </c>
      <c r="D142" s="184">
        <v>7.6163169917579446E-2</v>
      </c>
      <c r="E142" s="183">
        <v>61694.98398875531</v>
      </c>
      <c r="F142" s="183">
        <v>1152.3929881836468</v>
      </c>
      <c r="G142" s="184">
        <v>1.8678876525742918E-2</v>
      </c>
      <c r="H142" s="183">
        <v>16529.074791231924</v>
      </c>
      <c r="I142" s="183">
        <v>648.02988708444764</v>
      </c>
      <c r="J142" s="184">
        <v>3.9205454344498701E-2</v>
      </c>
      <c r="K142" s="77"/>
      <c r="L142" s="77"/>
      <c r="M142" s="77"/>
    </row>
    <row r="143" spans="1:13" ht="14.65" thickTop="1" x14ac:dyDescent="0.45">
      <c r="A143" s="107" t="s">
        <v>79</v>
      </c>
      <c r="B143" s="181">
        <f>SUM(B125:B142)</f>
        <v>173615.98802818666</v>
      </c>
      <c r="C143" s="181">
        <f>SUM(C125:C142)</f>
        <v>12246.779965104241</v>
      </c>
      <c r="D143" s="185">
        <f>C143/B143</f>
        <v>7.0539471071730836E-2</v>
      </c>
      <c r="E143" s="181">
        <f>SUM(E125:E142)</f>
        <v>105100.18105605579</v>
      </c>
      <c r="F143" s="181">
        <f>SUM(F125:F142)</f>
        <v>1906.6921001381656</v>
      </c>
      <c r="G143" s="185">
        <f>F143/E143</f>
        <v>1.8141663325215589E-2</v>
      </c>
      <c r="H143" s="181">
        <f>SUM(H125:H142)</f>
        <v>27611.000000001801</v>
      </c>
      <c r="I143" s="181">
        <f>SUM(I125:I142)</f>
        <v>1079.8571188971364</v>
      </c>
      <c r="J143" s="185">
        <f>I143/H143</f>
        <v>3.9109670743437977E-2</v>
      </c>
      <c r="K143" s="77"/>
      <c r="L143" s="77"/>
      <c r="M143" s="77"/>
    </row>
    <row r="144" spans="1:13" x14ac:dyDescent="0.4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</row>
    <row r="145" spans="1:13" x14ac:dyDescent="0.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</row>
    <row r="146" spans="1:13" x14ac:dyDescent="0.4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</row>
  </sheetData>
  <sheetProtection algorithmName="SHA-512" hashValue="H8XeHs1Br9YYVPSMDoRa+1QRqXNS/Kv4DaQxaxUojFW4g/oDjC+DV4NJxtEk+sot+K0KMpWVxH2qofeL8bLLrg==" saltValue="4IYcVF8GtW7XZy0/6PFigQ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78D6-D1CA-4349-9741-AA83E7B7D1C4}">
  <dimension ref="A1:M143"/>
  <sheetViews>
    <sheetView topLeftCell="A120" workbookViewId="0">
      <selection activeCell="C149" sqref="C149"/>
    </sheetView>
  </sheetViews>
  <sheetFormatPr defaultRowHeight="14.25" x14ac:dyDescent="0.45"/>
  <cols>
    <col min="1" max="1" width="58.796875" customWidth="1"/>
    <col min="3" max="3" width="12.3984375" customWidth="1"/>
    <col min="4" max="4" width="14.796875" customWidth="1"/>
    <col min="5" max="5" width="13.53125" customWidth="1"/>
    <col min="6" max="6" width="11.46484375" customWidth="1"/>
  </cols>
  <sheetData>
    <row r="1" spans="1:13" ht="14.65" thickBot="1" x14ac:dyDescent="0.5">
      <c r="C1" s="259" t="s">
        <v>159</v>
      </c>
      <c r="D1" s="260"/>
      <c r="E1" s="265" t="s">
        <v>39</v>
      </c>
      <c r="F1" s="265"/>
    </row>
    <row r="2" spans="1:13" ht="43.15" thickBot="1" x14ac:dyDescent="0.5">
      <c r="C2" s="261" t="s">
        <v>40</v>
      </c>
      <c r="D2" s="261" t="s">
        <v>41</v>
      </c>
      <c r="E2" s="262" t="s">
        <v>160</v>
      </c>
      <c r="F2" s="262" t="s">
        <v>161</v>
      </c>
    </row>
    <row r="3" spans="1:13" ht="42.75" x14ac:dyDescent="0.45">
      <c r="C3" s="263" t="s">
        <v>45</v>
      </c>
      <c r="D3" s="263">
        <v>1.39</v>
      </c>
      <c r="E3" s="266">
        <v>50</v>
      </c>
      <c r="F3" s="266">
        <v>100</v>
      </c>
    </row>
    <row r="4" spans="1:13" ht="28.5" x14ac:dyDescent="0.45">
      <c r="C4" s="263" t="s">
        <v>46</v>
      </c>
      <c r="D4" s="263">
        <v>1.5</v>
      </c>
      <c r="E4" s="266">
        <v>50</v>
      </c>
      <c r="F4" s="266">
        <v>100</v>
      </c>
    </row>
    <row r="5" spans="1:13" ht="28.5" x14ac:dyDescent="0.45">
      <c r="C5" s="263" t="s">
        <v>47</v>
      </c>
      <c r="D5" s="263">
        <v>2</v>
      </c>
      <c r="E5" s="266">
        <v>50</v>
      </c>
      <c r="F5" s="266">
        <v>100</v>
      </c>
    </row>
    <row r="6" spans="1:13" ht="28.5" x14ac:dyDescent="0.45">
      <c r="C6" s="263" t="s">
        <v>48</v>
      </c>
      <c r="D6" s="263">
        <v>2.5</v>
      </c>
      <c r="E6" s="266">
        <v>50</v>
      </c>
      <c r="F6" s="266">
        <v>100</v>
      </c>
    </row>
    <row r="7" spans="1:13" ht="28.5" x14ac:dyDescent="0.45">
      <c r="C7" s="263" t="s">
        <v>49</v>
      </c>
      <c r="D7" s="263">
        <v>3</v>
      </c>
      <c r="E7" s="266">
        <v>50</v>
      </c>
      <c r="F7" s="266">
        <v>100</v>
      </c>
    </row>
    <row r="8" spans="1:13" ht="28.5" x14ac:dyDescent="0.45">
      <c r="C8" s="263" t="s">
        <v>50</v>
      </c>
      <c r="D8" s="263">
        <v>4</v>
      </c>
      <c r="E8" s="266">
        <v>50</v>
      </c>
      <c r="F8" s="266">
        <v>100</v>
      </c>
    </row>
    <row r="9" spans="1:13" ht="28.5" x14ac:dyDescent="0.45">
      <c r="C9" s="263" t="s">
        <v>51</v>
      </c>
      <c r="D9" s="263">
        <v>5</v>
      </c>
      <c r="E9" s="266">
        <v>0</v>
      </c>
      <c r="F9" s="266">
        <v>100</v>
      </c>
    </row>
    <row r="10" spans="1:13" ht="28.5" x14ac:dyDescent="0.45">
      <c r="C10" s="263" t="s">
        <v>53</v>
      </c>
      <c r="D10" s="263">
        <v>6</v>
      </c>
      <c r="E10" s="266">
        <v>0</v>
      </c>
      <c r="F10" s="266">
        <v>0</v>
      </c>
    </row>
    <row r="11" spans="1:13" ht="28.9" thickBot="1" x14ac:dyDescent="0.5">
      <c r="C11" s="264" t="s">
        <v>54</v>
      </c>
      <c r="D11" s="264" t="s">
        <v>54</v>
      </c>
      <c r="E11" s="267">
        <v>0</v>
      </c>
      <c r="F11" s="267">
        <v>0</v>
      </c>
    </row>
    <row r="13" spans="1:13" ht="15.75" x14ac:dyDescent="0.5">
      <c r="A13" s="275" t="s">
        <v>55</v>
      </c>
      <c r="B13" s="275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</row>
    <row r="14" spans="1:13" x14ac:dyDescent="0.45">
      <c r="A14" s="269" t="s">
        <v>56</v>
      </c>
      <c r="B14" s="271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</row>
    <row r="15" spans="1:13" x14ac:dyDescent="0.45">
      <c r="A15" s="271" t="s">
        <v>170</v>
      </c>
      <c r="B15" s="276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</row>
    <row r="16" spans="1:13" x14ac:dyDescent="0.45">
      <c r="A16" s="268"/>
      <c r="B16" s="268"/>
      <c r="C16" s="268"/>
      <c r="D16" s="282"/>
      <c r="E16" s="268"/>
      <c r="F16" s="268"/>
      <c r="G16" s="268"/>
      <c r="H16" s="268"/>
      <c r="I16" s="268"/>
      <c r="J16" s="268"/>
      <c r="K16" s="268"/>
      <c r="L16" s="268"/>
      <c r="M16" s="268"/>
    </row>
    <row r="17" spans="1:13" ht="14.65" thickBot="1" x14ac:dyDescent="0.5">
      <c r="A17" s="283" t="s">
        <v>59</v>
      </c>
      <c r="B17" s="283"/>
      <c r="C17" s="283"/>
      <c r="D17" s="283"/>
      <c r="E17" s="283"/>
      <c r="F17" s="283"/>
      <c r="G17" s="283"/>
      <c r="H17" s="283"/>
      <c r="I17" s="283"/>
      <c r="J17" s="305"/>
      <c r="K17" s="305"/>
      <c r="L17" s="283"/>
      <c r="M17" s="283"/>
    </row>
    <row r="19" spans="1:13" x14ac:dyDescent="0.45">
      <c r="A19" s="306">
        <v>106117000</v>
      </c>
      <c r="B19" s="268" t="s">
        <v>60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</row>
    <row r="20" spans="1:13" x14ac:dyDescent="0.45">
      <c r="A20" s="307" t="s">
        <v>173</v>
      </c>
      <c r="B20" s="268" t="s">
        <v>174</v>
      </c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</row>
    <row r="21" spans="1:13" x14ac:dyDescent="0.45">
      <c r="A21" s="308">
        <v>14506.459333750703</v>
      </c>
      <c r="B21" s="268" t="s">
        <v>63</v>
      </c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</row>
    <row r="22" spans="1:13" x14ac:dyDescent="0.45">
      <c r="A22" s="309">
        <v>169828.5342448373</v>
      </c>
      <c r="B22" s="268" t="s">
        <v>64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</row>
    <row r="23" spans="1:13" x14ac:dyDescent="0.45">
      <c r="A23" s="310">
        <v>624.84720606817564</v>
      </c>
      <c r="B23" s="311" t="s">
        <v>65</v>
      </c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</row>
    <row r="24" spans="1:13" x14ac:dyDescent="0.45">
      <c r="A24" s="284">
        <v>0.9218482434552322</v>
      </c>
      <c r="B24" s="285" t="s">
        <v>66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</row>
    <row r="25" spans="1:13" x14ac:dyDescent="0.45">
      <c r="A25" s="284">
        <v>-1.5568282142089163E-2</v>
      </c>
      <c r="B25" s="268" t="s">
        <v>67</v>
      </c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</row>
    <row r="26" spans="1:13" x14ac:dyDescent="0.45">
      <c r="A26" s="284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</row>
    <row r="28" spans="1:13" ht="71.25" x14ac:dyDescent="0.45">
      <c r="A28" s="312" t="s">
        <v>68</v>
      </c>
      <c r="B28" s="288" t="s">
        <v>69</v>
      </c>
      <c r="C28" s="288" t="s">
        <v>70</v>
      </c>
      <c r="D28" s="288" t="s">
        <v>71</v>
      </c>
      <c r="E28" s="288" t="s">
        <v>72</v>
      </c>
      <c r="F28" s="288" t="s">
        <v>73</v>
      </c>
      <c r="G28" s="288" t="s">
        <v>74</v>
      </c>
      <c r="H28" s="268"/>
      <c r="I28" s="268"/>
      <c r="J28" s="268"/>
      <c r="K28" s="268"/>
      <c r="L28" s="268"/>
      <c r="M28" s="268"/>
    </row>
    <row r="29" spans="1:13" x14ac:dyDescent="0.45">
      <c r="A29" s="268" t="s">
        <v>75</v>
      </c>
      <c r="B29" s="270">
        <v>129356.93303623814</v>
      </c>
      <c r="C29" s="270">
        <v>147.31184937520169</v>
      </c>
      <c r="D29" s="270">
        <v>0</v>
      </c>
      <c r="E29" s="270">
        <v>0</v>
      </c>
      <c r="F29" s="270">
        <v>147.31184937520169</v>
      </c>
      <c r="G29" s="270">
        <v>-129209.62118686295</v>
      </c>
      <c r="H29" s="268"/>
      <c r="I29" s="268"/>
      <c r="J29" s="268"/>
      <c r="K29" s="268"/>
      <c r="L29" s="268"/>
      <c r="M29" s="268"/>
    </row>
    <row r="30" spans="1:13" x14ac:dyDescent="0.45">
      <c r="A30" s="268" t="s">
        <v>76</v>
      </c>
      <c r="B30" s="270">
        <v>0</v>
      </c>
      <c r="C30" s="313">
        <v>24250.631105435452</v>
      </c>
      <c r="D30" s="270">
        <v>1861.8226187881871</v>
      </c>
      <c r="E30" s="270">
        <v>3287.4001726520332</v>
      </c>
      <c r="F30" s="270">
        <v>29399.853896875673</v>
      </c>
      <c r="G30" s="270">
        <v>29399.853896875673</v>
      </c>
      <c r="H30" s="268"/>
      <c r="I30" s="268"/>
      <c r="J30" s="268"/>
      <c r="K30" s="268"/>
      <c r="L30" s="268"/>
      <c r="M30" s="268"/>
    </row>
    <row r="31" spans="1:13" x14ac:dyDescent="0.45">
      <c r="A31" s="268" t="s">
        <v>77</v>
      </c>
      <c r="B31" s="270">
        <v>0</v>
      </c>
      <c r="C31" s="270">
        <v>129209.62118686293</v>
      </c>
      <c r="D31" s="270">
        <v>0</v>
      </c>
      <c r="E31" s="270">
        <v>11219.059161099129</v>
      </c>
      <c r="F31" s="270">
        <v>140428.68034796207</v>
      </c>
      <c r="G31" s="270">
        <v>140428.68034796207</v>
      </c>
      <c r="H31" s="268"/>
      <c r="I31" s="268"/>
      <c r="J31" s="268"/>
      <c r="K31" s="268"/>
      <c r="L31" s="268"/>
      <c r="M31" s="268"/>
    </row>
    <row r="32" spans="1:13" x14ac:dyDescent="0.45">
      <c r="A32" s="268" t="s">
        <v>78</v>
      </c>
      <c r="B32" s="270">
        <v>80110.463580346652</v>
      </c>
      <c r="C32" s="270">
        <v>55859.8324749112</v>
      </c>
      <c r="D32" s="270">
        <v>0</v>
      </c>
      <c r="E32" s="270">
        <v>0</v>
      </c>
      <c r="F32" s="270">
        <v>55859.8324749112</v>
      </c>
      <c r="G32" s="270">
        <v>-24250.631105435452</v>
      </c>
      <c r="H32" s="268"/>
      <c r="I32" s="268"/>
      <c r="J32" s="268"/>
      <c r="K32" s="268"/>
      <c r="L32" s="268"/>
      <c r="M32" s="268"/>
    </row>
    <row r="33" spans="1:13" x14ac:dyDescent="0.45">
      <c r="A33" s="268" t="s">
        <v>79</v>
      </c>
      <c r="B33" s="270">
        <v>209467.3966165848</v>
      </c>
      <c r="C33" s="270">
        <v>209467.3966165848</v>
      </c>
      <c r="D33" s="270">
        <v>1861.8226187881871</v>
      </c>
      <c r="E33" s="270">
        <v>14506.459333751161</v>
      </c>
      <c r="F33" s="270">
        <v>225835.67856912417</v>
      </c>
      <c r="G33" s="270">
        <v>16368.281952539372</v>
      </c>
      <c r="H33" s="268"/>
      <c r="I33" s="268"/>
      <c r="J33" s="268"/>
      <c r="K33" s="268"/>
      <c r="L33" s="268"/>
      <c r="M33" s="268"/>
    </row>
    <row r="34" spans="1:13" x14ac:dyDescent="0.45">
      <c r="A34" s="268" t="s">
        <v>80</v>
      </c>
      <c r="B34" s="314">
        <v>0.61755163393287793</v>
      </c>
      <c r="C34" s="280">
        <v>0.73332445346060871</v>
      </c>
      <c r="D34" s="280">
        <v>1</v>
      </c>
      <c r="E34" s="280">
        <v>1</v>
      </c>
      <c r="F34" s="314">
        <v>0.75265275695658729</v>
      </c>
      <c r="G34" s="280"/>
      <c r="H34" s="268"/>
      <c r="I34" s="268"/>
      <c r="J34" s="268"/>
      <c r="K34" s="268"/>
      <c r="L34" s="268"/>
      <c r="M34" s="268"/>
    </row>
    <row r="35" spans="1:13" x14ac:dyDescent="0.45">
      <c r="A35" s="268"/>
      <c r="B35" s="268"/>
      <c r="C35" s="280"/>
      <c r="D35" s="280"/>
      <c r="E35" s="280"/>
      <c r="F35" s="268"/>
      <c r="G35" s="268"/>
      <c r="H35" s="268"/>
      <c r="I35" s="268"/>
      <c r="J35" s="268"/>
      <c r="K35" s="268"/>
      <c r="L35" s="268"/>
      <c r="M35" s="268"/>
    </row>
    <row r="36" spans="1:13" x14ac:dyDescent="0.45">
      <c r="A36" s="268"/>
      <c r="B36" s="268"/>
      <c r="C36" s="280"/>
      <c r="D36" s="280"/>
      <c r="E36" s="280"/>
      <c r="F36" s="268"/>
      <c r="G36" s="268"/>
      <c r="H36" s="268"/>
      <c r="I36" s="268"/>
      <c r="J36" s="268"/>
      <c r="K36" s="268"/>
      <c r="L36" s="268"/>
      <c r="M36" s="268"/>
    </row>
    <row r="37" spans="1:13" x14ac:dyDescent="0.45">
      <c r="A37" s="268"/>
      <c r="B37" s="277"/>
      <c r="C37" s="280"/>
      <c r="D37" s="280"/>
      <c r="E37" s="280"/>
      <c r="F37" s="268"/>
      <c r="G37" s="268"/>
      <c r="H37" s="268"/>
      <c r="I37" s="268"/>
      <c r="J37" s="268"/>
      <c r="K37" s="268"/>
      <c r="L37" s="268"/>
      <c r="M37" s="268"/>
    </row>
    <row r="38" spans="1:13" x14ac:dyDescent="0.45">
      <c r="A38" s="268"/>
      <c r="B38" s="268"/>
      <c r="C38" s="280"/>
      <c r="D38" s="280"/>
      <c r="E38" s="280"/>
      <c r="F38" s="268"/>
      <c r="G38" s="268"/>
      <c r="H38" s="268"/>
      <c r="I38" s="268"/>
      <c r="J38" s="268"/>
      <c r="K38" s="268"/>
      <c r="L38" s="268"/>
      <c r="M38" s="268"/>
    </row>
    <row r="39" spans="1:13" ht="14.65" thickBot="1" x14ac:dyDescent="0.5">
      <c r="A39" s="283" t="s">
        <v>81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</row>
    <row r="41" spans="1:13" ht="28.5" x14ac:dyDescent="0.45">
      <c r="A41" s="315"/>
      <c r="B41" s="287" t="s">
        <v>167</v>
      </c>
      <c r="C41" s="288" t="s">
        <v>83</v>
      </c>
      <c r="D41" s="288" t="s">
        <v>84</v>
      </c>
      <c r="E41" s="288" t="s">
        <v>85</v>
      </c>
      <c r="F41" s="288" t="s">
        <v>86</v>
      </c>
      <c r="G41" s="288" t="s">
        <v>87</v>
      </c>
      <c r="H41" s="288" t="s">
        <v>88</v>
      </c>
      <c r="I41" s="288" t="s">
        <v>89</v>
      </c>
      <c r="J41" s="288" t="s">
        <v>54</v>
      </c>
      <c r="K41" s="288" t="s">
        <v>91</v>
      </c>
      <c r="L41" s="288" t="s">
        <v>79</v>
      </c>
      <c r="M41" s="268"/>
    </row>
    <row r="42" spans="1:13" x14ac:dyDescent="0.45">
      <c r="A42" s="289" t="s">
        <v>92</v>
      </c>
      <c r="B42" s="270">
        <v>16366.705107562088</v>
      </c>
      <c r="C42" s="270">
        <v>14984.248701803546</v>
      </c>
      <c r="D42" s="270">
        <v>44138.948859925498</v>
      </c>
      <c r="E42" s="270">
        <v>30261.264515993971</v>
      </c>
      <c r="F42" s="270">
        <v>21437.124709611035</v>
      </c>
      <c r="G42" s="270">
        <v>30005.457622160939</v>
      </c>
      <c r="H42" s="270">
        <v>12743.596161568297</v>
      </c>
      <c r="I42" s="270">
        <v>4689.3846569069965</v>
      </c>
      <c r="J42" s="270">
        <v>8078.4615385358738</v>
      </c>
      <c r="K42" s="270">
        <v>43130.486695053616</v>
      </c>
      <c r="L42" s="316">
        <v>225835.67856912184</v>
      </c>
      <c r="M42" s="268"/>
    </row>
    <row r="43" spans="1:13" x14ac:dyDescent="0.45">
      <c r="A43" s="296" t="s">
        <v>93</v>
      </c>
      <c r="B43" s="280">
        <v>7.2471742336097267E-2</v>
      </c>
      <c r="C43" s="280">
        <v>6.6350227726371155E-2</v>
      </c>
      <c r="D43" s="280">
        <v>0.19544719036238423</v>
      </c>
      <c r="E43" s="280">
        <v>0.13399682772767146</v>
      </c>
      <c r="F43" s="280">
        <v>9.4923551696663416E-2</v>
      </c>
      <c r="G43" s="280">
        <v>0.13286411523753811</v>
      </c>
      <c r="H43" s="280">
        <v>5.6428622095093403E-2</v>
      </c>
      <c r="I43" s="280">
        <v>2.0764587272559098E-2</v>
      </c>
      <c r="J43" s="280">
        <v>3.5771413931221699E-2</v>
      </c>
      <c r="K43" s="280">
        <v>0.1909817216142165</v>
      </c>
      <c r="L43" s="317">
        <v>1</v>
      </c>
      <c r="M43" s="268"/>
    </row>
    <row r="44" spans="1:13" x14ac:dyDescent="0.45">
      <c r="A44" s="268" t="s">
        <v>94</v>
      </c>
      <c r="B44" s="270">
        <v>16365.616072574412</v>
      </c>
      <c r="C44" s="270">
        <v>14984.24870180355</v>
      </c>
      <c r="D44" s="270">
        <v>44138.948859925498</v>
      </c>
      <c r="E44" s="270">
        <v>30260.175481006292</v>
      </c>
      <c r="F44" s="270">
        <v>21434.89372230263</v>
      </c>
      <c r="G44" s="270">
        <v>29920.657875434677</v>
      </c>
      <c r="H44" s="270">
        <v>12723.993531790238</v>
      </c>
      <c r="I44" s="270"/>
      <c r="J44" s="270"/>
      <c r="K44" s="270"/>
      <c r="L44" s="316">
        <v>169828.5342448373</v>
      </c>
      <c r="M44" s="268"/>
    </row>
    <row r="45" spans="1:13" x14ac:dyDescent="0.45">
      <c r="A45" s="268" t="s">
        <v>95</v>
      </c>
      <c r="B45" s="280">
        <v>0.99993346034033637</v>
      </c>
      <c r="C45" s="280">
        <v>1</v>
      </c>
      <c r="D45" s="280">
        <v>1</v>
      </c>
      <c r="E45" s="280">
        <v>0.99996401224452836</v>
      </c>
      <c r="F45" s="280">
        <v>0.99989592879928491</v>
      </c>
      <c r="G45" s="280">
        <v>0.99717385591001195</v>
      </c>
      <c r="H45" s="280">
        <v>0.99846176624482375</v>
      </c>
      <c r="I45" s="280">
        <v>0</v>
      </c>
      <c r="J45" s="280">
        <v>0</v>
      </c>
      <c r="K45" s="280">
        <v>0</v>
      </c>
      <c r="L45" s="317">
        <v>0.75200046033850065</v>
      </c>
      <c r="M45" s="268"/>
    </row>
    <row r="46" spans="1:13" x14ac:dyDescent="0.45">
      <c r="A46" s="291" t="s">
        <v>96</v>
      </c>
      <c r="B46" s="292">
        <v>0</v>
      </c>
      <c r="C46" s="292">
        <v>0</v>
      </c>
      <c r="D46" s="292">
        <v>0</v>
      </c>
      <c r="E46" s="293">
        <v>0</v>
      </c>
      <c r="F46" s="291">
        <v>0</v>
      </c>
      <c r="G46" s="291">
        <v>0</v>
      </c>
      <c r="H46" s="291">
        <v>0</v>
      </c>
      <c r="I46" s="291">
        <v>0</v>
      </c>
      <c r="J46" s="291">
        <v>0</v>
      </c>
      <c r="K46" s="291">
        <v>0</v>
      </c>
      <c r="L46" s="318"/>
      <c r="M46" s="268"/>
    </row>
    <row r="47" spans="1:13" x14ac:dyDescent="0.45">
      <c r="A47" s="268" t="s">
        <v>97</v>
      </c>
      <c r="B47" s="270">
        <v>1.0890349876699952</v>
      </c>
      <c r="C47" s="270"/>
      <c r="D47" s="270"/>
      <c r="E47" s="270">
        <v>1.0890349876699952</v>
      </c>
      <c r="F47" s="270">
        <v>2.2309873084079923</v>
      </c>
      <c r="G47" s="270">
        <v>84.799746726261787</v>
      </c>
      <c r="H47" s="270">
        <v>19.602629778059914</v>
      </c>
      <c r="I47" s="270">
        <v>4689.3846569069965</v>
      </c>
      <c r="J47" s="270">
        <v>8078.4615385358738</v>
      </c>
      <c r="K47" s="270">
        <v>42983.174845678426</v>
      </c>
      <c r="L47" s="316">
        <v>55859.832474909366</v>
      </c>
      <c r="M47" s="268"/>
    </row>
    <row r="48" spans="1:13" x14ac:dyDescent="0.45">
      <c r="A48" s="294" t="s">
        <v>98</v>
      </c>
      <c r="B48" s="295">
        <v>0</v>
      </c>
      <c r="C48" s="295">
        <v>0</v>
      </c>
      <c r="D48" s="295">
        <v>0</v>
      </c>
      <c r="E48" s="295">
        <v>0</v>
      </c>
      <c r="F48" s="295">
        <v>0</v>
      </c>
      <c r="G48" s="295">
        <v>0</v>
      </c>
      <c r="H48" s="295">
        <v>0</v>
      </c>
      <c r="I48" s="295">
        <v>519.17319758332337</v>
      </c>
      <c r="J48" s="295">
        <v>537.05688484738823</v>
      </c>
      <c r="K48" s="295">
        <v>543.59326192491039</v>
      </c>
      <c r="L48" s="319">
        <v>539.53904088521153</v>
      </c>
      <c r="M48" s="280"/>
    </row>
    <row r="49" spans="1:13" x14ac:dyDescent="0.45">
      <c r="A49" s="320" t="s">
        <v>99</v>
      </c>
      <c r="B49" s="321">
        <v>0</v>
      </c>
      <c r="C49" s="321">
        <v>0</v>
      </c>
      <c r="D49" s="321">
        <v>0</v>
      </c>
      <c r="E49" s="321">
        <v>0</v>
      </c>
      <c r="F49" s="321">
        <v>0</v>
      </c>
      <c r="G49" s="321">
        <v>0</v>
      </c>
      <c r="H49" s="321">
        <v>0</v>
      </c>
      <c r="I49" s="321">
        <v>-8.2104575400898838</v>
      </c>
      <c r="J49" s="321">
        <v>-8.493278871440479</v>
      </c>
      <c r="K49" s="321">
        <v>-8.596648318691388</v>
      </c>
      <c r="L49" s="319">
        <v>-8.5325328946677601</v>
      </c>
      <c r="M49" s="322"/>
    </row>
    <row r="50" spans="1:13" x14ac:dyDescent="0.45">
      <c r="A50" s="320" t="s">
        <v>100</v>
      </c>
      <c r="B50" s="284">
        <v>0</v>
      </c>
      <c r="C50" s="284">
        <v>0</v>
      </c>
      <c r="D50" s="284">
        <v>0</v>
      </c>
      <c r="E50" s="284">
        <v>0</v>
      </c>
      <c r="F50" s="284">
        <v>0</v>
      </c>
      <c r="G50" s="284">
        <v>0</v>
      </c>
      <c r="H50" s="284">
        <v>0</v>
      </c>
      <c r="I50" s="284">
        <v>-1.5568282142094159E-2</v>
      </c>
      <c r="J50" s="284">
        <v>-1.5568282142094492E-2</v>
      </c>
      <c r="K50" s="284">
        <v>-1.5568282142096601E-2</v>
      </c>
      <c r="L50" s="323">
        <v>-1.5568282142096046E-2</v>
      </c>
      <c r="M50" s="285"/>
    </row>
    <row r="51" spans="1:13" x14ac:dyDescent="0.45">
      <c r="A51" s="291"/>
      <c r="B51" s="292"/>
      <c r="C51" s="292"/>
      <c r="D51" s="292"/>
      <c r="E51" s="293"/>
      <c r="F51" s="291"/>
      <c r="G51" s="291"/>
      <c r="H51" s="291"/>
      <c r="I51" s="291"/>
      <c r="J51" s="291"/>
      <c r="K51" s="291"/>
      <c r="L51" s="318"/>
      <c r="M51" s="268"/>
    </row>
    <row r="52" spans="1:13" x14ac:dyDescent="0.45">
      <c r="A52" s="268" t="s">
        <v>101</v>
      </c>
      <c r="B52" s="270">
        <v>15490.55860962847</v>
      </c>
      <c r="C52" s="270">
        <v>14494.514375999206</v>
      </c>
      <c r="D52" s="270">
        <v>42046.479374070914</v>
      </c>
      <c r="E52" s="270">
        <v>27731.809871641748</v>
      </c>
      <c r="F52" s="270">
        <v>18237.572286931798</v>
      </c>
      <c r="G52" s="270">
        <v>22427.745829689458</v>
      </c>
      <c r="H52" s="270">
        <v>0</v>
      </c>
      <c r="I52" s="270">
        <v>0</v>
      </c>
      <c r="J52" s="270">
        <v>0</v>
      </c>
      <c r="K52" s="270">
        <v>0</v>
      </c>
      <c r="L52" s="316">
        <v>140428.68034796158</v>
      </c>
      <c r="M52" s="268"/>
    </row>
    <row r="53" spans="1:13" x14ac:dyDescent="0.45">
      <c r="A53" s="294" t="s">
        <v>102</v>
      </c>
      <c r="B53" s="295">
        <v>575.07674490326463</v>
      </c>
      <c r="C53" s="295">
        <v>523.09181310091208</v>
      </c>
      <c r="D53" s="295">
        <v>473.01146590765052</v>
      </c>
      <c r="E53" s="295">
        <v>432.39640045419765</v>
      </c>
      <c r="F53" s="295">
        <v>393.44828553406279</v>
      </c>
      <c r="G53" s="295">
        <v>345.42981246463683</v>
      </c>
      <c r="H53" s="295">
        <v>0</v>
      </c>
      <c r="I53" s="295">
        <v>0</v>
      </c>
      <c r="J53" s="295">
        <v>0</v>
      </c>
      <c r="K53" s="295">
        <v>0</v>
      </c>
      <c r="L53" s="319">
        <v>450.70976146896447</v>
      </c>
      <c r="M53" s="268"/>
    </row>
    <row r="54" spans="1:13" x14ac:dyDescent="0.45">
      <c r="A54" s="294" t="s">
        <v>103</v>
      </c>
      <c r="B54" s="295">
        <v>21.471752756875233</v>
      </c>
      <c r="C54" s="295">
        <v>42.505575435475698</v>
      </c>
      <c r="D54" s="295">
        <v>43.283325483488206</v>
      </c>
      <c r="E54" s="295">
        <v>44.579897282644779</v>
      </c>
      <c r="F54" s="295">
        <v>46.522763334423011</v>
      </c>
      <c r="G54" s="295">
        <v>47.960394803884036</v>
      </c>
      <c r="H54" s="295">
        <v>0</v>
      </c>
      <c r="I54" s="295">
        <v>0</v>
      </c>
      <c r="J54" s="295">
        <v>0</v>
      </c>
      <c r="K54" s="295">
        <v>0</v>
      </c>
      <c r="L54" s="319">
        <v>42.220760001624917</v>
      </c>
      <c r="M54" s="268"/>
    </row>
    <row r="55" spans="1:13" x14ac:dyDescent="0.45">
      <c r="A55" s="294" t="s">
        <v>104</v>
      </c>
      <c r="B55" s="295">
        <v>8.9645232304671261</v>
      </c>
      <c r="C55" s="295">
        <v>37.080634393868905</v>
      </c>
      <c r="D55" s="295">
        <v>68.775632486916493</v>
      </c>
      <c r="E55" s="295">
        <v>119.97744710686992</v>
      </c>
      <c r="F55" s="295">
        <v>174.33317045849986</v>
      </c>
      <c r="G55" s="295">
        <v>206.37865335116416</v>
      </c>
      <c r="H55" s="295">
        <v>0</v>
      </c>
      <c r="I55" s="295">
        <v>0</v>
      </c>
      <c r="J55" s="295">
        <v>0</v>
      </c>
      <c r="K55" s="295">
        <v>0</v>
      </c>
      <c r="L55" s="319">
        <v>104.70309889334753</v>
      </c>
      <c r="M55" s="280"/>
    </row>
    <row r="56" spans="1:13" x14ac:dyDescent="0.45">
      <c r="A56" s="320" t="s">
        <v>105</v>
      </c>
      <c r="B56" s="321">
        <v>-21.953086833510465</v>
      </c>
      <c r="C56" s="321">
        <v>-43.764190478821938</v>
      </c>
      <c r="D56" s="321">
        <v>-45.055480364913976</v>
      </c>
      <c r="E56" s="321">
        <v>-47.18228718895967</v>
      </c>
      <c r="F56" s="321">
        <v>-50.015486524534616</v>
      </c>
      <c r="G56" s="321">
        <v>-51.98263625506921</v>
      </c>
      <c r="H56" s="321">
        <v>0</v>
      </c>
      <c r="I56" s="321">
        <v>0</v>
      </c>
      <c r="J56" s="321">
        <v>0</v>
      </c>
      <c r="K56" s="321">
        <v>0</v>
      </c>
      <c r="L56" s="319">
        <v>-44.544285389103607</v>
      </c>
      <c r="M56" s="322"/>
    </row>
    <row r="57" spans="1:13" x14ac:dyDescent="0.45">
      <c r="A57" s="320" t="s">
        <v>106</v>
      </c>
      <c r="B57" s="284">
        <v>-0.71005122284947308</v>
      </c>
      <c r="C57" s="284">
        <v>-0.54133570760699801</v>
      </c>
      <c r="D57" s="284">
        <v>-0.39580989095275709</v>
      </c>
      <c r="E57" s="284">
        <v>-0.28225868740290749</v>
      </c>
      <c r="F57" s="284">
        <v>-0.22293642046770479</v>
      </c>
      <c r="G57" s="284">
        <v>-0.20120133451220801</v>
      </c>
      <c r="H57" s="284">
        <v>0</v>
      </c>
      <c r="I57" s="284">
        <v>0</v>
      </c>
      <c r="J57" s="284">
        <v>0</v>
      </c>
      <c r="K57" s="284">
        <v>0</v>
      </c>
      <c r="L57" s="323">
        <v>-0.29845940418495642</v>
      </c>
      <c r="M57" s="285"/>
    </row>
    <row r="58" spans="1:13" x14ac:dyDescent="0.45">
      <c r="A58" s="320"/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323"/>
      <c r="M58" s="285"/>
    </row>
    <row r="59" spans="1:13" x14ac:dyDescent="0.45">
      <c r="A59" s="268" t="s">
        <v>107</v>
      </c>
      <c r="B59" s="270">
        <v>875.05746294594007</v>
      </c>
      <c r="C59" s="270">
        <v>489.73432580434019</v>
      </c>
      <c r="D59" s="270">
        <v>2092.4694858545927</v>
      </c>
      <c r="E59" s="270">
        <v>2528.3656093645131</v>
      </c>
      <c r="F59" s="270">
        <v>3197.3214353708127</v>
      </c>
      <c r="G59" s="270">
        <v>7492.9120457452</v>
      </c>
      <c r="H59" s="270">
        <v>12723.99353179024</v>
      </c>
      <c r="I59" s="270">
        <v>0</v>
      </c>
      <c r="J59" s="270">
        <v>0</v>
      </c>
      <c r="K59" s="270">
        <v>0</v>
      </c>
      <c r="L59" s="316">
        <v>29399.85389687564</v>
      </c>
      <c r="M59" s="268"/>
    </row>
    <row r="60" spans="1:13" x14ac:dyDescent="0.45">
      <c r="A60" s="294" t="s">
        <v>108</v>
      </c>
      <c r="B60" s="295">
        <v>98.463213160315235</v>
      </c>
      <c r="C60" s="295">
        <v>98.451857811394248</v>
      </c>
      <c r="D60" s="295">
        <v>98.441107470563409</v>
      </c>
      <c r="E60" s="295">
        <v>98.475701458559172</v>
      </c>
      <c r="F60" s="295">
        <v>98.505825865875536</v>
      </c>
      <c r="G60" s="295">
        <v>98.647720597450345</v>
      </c>
      <c r="H60" s="295">
        <v>99.85943885973866</v>
      </c>
      <c r="I60" s="295">
        <v>0</v>
      </c>
      <c r="J60" s="295">
        <v>0</v>
      </c>
      <c r="K60" s="295">
        <v>0</v>
      </c>
      <c r="L60" s="319">
        <v>99.118456881916117</v>
      </c>
      <c r="M60" s="277"/>
    </row>
    <row r="61" spans="1:13" x14ac:dyDescent="0.45">
      <c r="A61" s="294" t="s">
        <v>109</v>
      </c>
      <c r="B61" s="295">
        <v>533.65491565089167</v>
      </c>
      <c r="C61" s="295">
        <v>427.49935533350975</v>
      </c>
      <c r="D61" s="295">
        <v>387.56577720914305</v>
      </c>
      <c r="E61" s="295">
        <v>356.02732072680777</v>
      </c>
      <c r="F61" s="295">
        <v>331.39439062389664</v>
      </c>
      <c r="G61" s="295">
        <v>307.4103038695971</v>
      </c>
      <c r="H61" s="295">
        <v>410.36746322780709</v>
      </c>
      <c r="I61" s="295">
        <v>0</v>
      </c>
      <c r="J61" s="295">
        <v>0</v>
      </c>
      <c r="K61" s="295">
        <v>0</v>
      </c>
      <c r="L61" s="319">
        <v>373.19785211325717</v>
      </c>
      <c r="M61" s="277"/>
    </row>
    <row r="62" spans="1:13" x14ac:dyDescent="0.45">
      <c r="A62" s="320" t="s">
        <v>110</v>
      </c>
      <c r="B62" s="321">
        <v>-108.4598367939774</v>
      </c>
      <c r="C62" s="321">
        <v>-106.7695061872851</v>
      </c>
      <c r="D62" s="321">
        <v>-106.12705680197827</v>
      </c>
      <c r="E62" s="321">
        <v>-105.66343338090405</v>
      </c>
      <c r="F62" s="321">
        <v>-105.30447704893922</v>
      </c>
      <c r="G62" s="321">
        <v>-105.06931975591667</v>
      </c>
      <c r="H62" s="321">
        <v>-107.92841533021439</v>
      </c>
      <c r="I62" s="321">
        <v>0</v>
      </c>
      <c r="J62" s="321">
        <v>0</v>
      </c>
      <c r="K62" s="321">
        <v>0</v>
      </c>
      <c r="L62" s="319">
        <v>-106.58789678857555</v>
      </c>
      <c r="M62" s="285"/>
    </row>
    <row r="63" spans="1:13" x14ac:dyDescent="0.45">
      <c r="A63" s="320" t="s">
        <v>111</v>
      </c>
      <c r="B63" s="284">
        <v>-0.16891036435623696</v>
      </c>
      <c r="C63" s="284">
        <v>-0.19984227769397966</v>
      </c>
      <c r="D63" s="284">
        <v>-0.21496576310359738</v>
      </c>
      <c r="E63" s="284">
        <v>-0.22886192205671285</v>
      </c>
      <c r="F63" s="284">
        <v>-0.24113750880579465</v>
      </c>
      <c r="G63" s="284">
        <v>-0.25472608521217077</v>
      </c>
      <c r="H63" s="284">
        <v>-0.20823707035928529</v>
      </c>
      <c r="I63" s="284">
        <v>0</v>
      </c>
      <c r="J63" s="284">
        <v>0</v>
      </c>
      <c r="K63" s="284">
        <v>0</v>
      </c>
      <c r="L63" s="323">
        <v>-0.22215727964521947</v>
      </c>
      <c r="M63" s="285"/>
    </row>
    <row r="64" spans="1:13" x14ac:dyDescent="0.45">
      <c r="A64" s="268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77"/>
    </row>
    <row r="65" spans="1:13" ht="28.5" x14ac:dyDescent="0.45">
      <c r="A65" s="286" t="s">
        <v>112</v>
      </c>
      <c r="B65" s="287" t="s">
        <v>167</v>
      </c>
      <c r="C65" s="288" t="s">
        <v>83</v>
      </c>
      <c r="D65" s="288" t="s">
        <v>84</v>
      </c>
      <c r="E65" s="288" t="s">
        <v>85</v>
      </c>
      <c r="F65" s="288" t="s">
        <v>86</v>
      </c>
      <c r="G65" s="288" t="s">
        <v>87</v>
      </c>
      <c r="H65" s="288" t="s">
        <v>88</v>
      </c>
      <c r="I65" s="288" t="s">
        <v>89</v>
      </c>
      <c r="J65" s="288" t="s">
        <v>54</v>
      </c>
      <c r="K65" s="288" t="s">
        <v>91</v>
      </c>
      <c r="L65" s="288" t="s">
        <v>79</v>
      </c>
      <c r="M65" s="268"/>
    </row>
    <row r="66" spans="1:13" x14ac:dyDescent="0.45">
      <c r="A66" s="268" t="s">
        <v>113</v>
      </c>
      <c r="B66" s="270">
        <v>2824.3265656779809</v>
      </c>
      <c r="C66" s="270">
        <v>690.7673710244876</v>
      </c>
      <c r="D66" s="270">
        <v>1923.0916789385135</v>
      </c>
      <c r="E66" s="270">
        <v>2057.279476015121</v>
      </c>
      <c r="F66" s="270">
        <v>1922.8186590886398</v>
      </c>
      <c r="G66" s="270">
        <v>2443.8035723631538</v>
      </c>
      <c r="H66" s="270">
        <v>2644.372010642755</v>
      </c>
      <c r="I66" s="270">
        <v>0</v>
      </c>
      <c r="J66" s="270">
        <v>0</v>
      </c>
      <c r="K66" s="270">
        <v>0</v>
      </c>
      <c r="L66" s="316">
        <v>14506.459333750654</v>
      </c>
      <c r="M66" s="268"/>
    </row>
    <row r="67" spans="1:13" x14ac:dyDescent="0.45">
      <c r="A67" s="268" t="s">
        <v>114</v>
      </c>
      <c r="B67" s="290">
        <v>4.7381192327884479E-2</v>
      </c>
      <c r="C67" s="290">
        <v>7.0118055006733071E-2</v>
      </c>
      <c r="D67" s="290">
        <v>6.4075368875834801E-2</v>
      </c>
      <c r="E67" s="280">
        <v>6.9525427760158798E-2</v>
      </c>
      <c r="F67" s="280">
        <v>7.0680959021877335E-2</v>
      </c>
      <c r="G67" s="280">
        <v>7.4273031639815024E-2</v>
      </c>
      <c r="H67" s="280">
        <v>6.8715235494973104E-2</v>
      </c>
      <c r="I67" s="280">
        <v>0</v>
      </c>
      <c r="J67" s="280">
        <v>0</v>
      </c>
      <c r="K67" s="280">
        <v>0</v>
      </c>
      <c r="L67" s="317">
        <v>5.2047426532210173E-2</v>
      </c>
      <c r="M67" s="268"/>
    </row>
    <row r="68" spans="1:13" x14ac:dyDescent="0.45">
      <c r="A68" s="291" t="s">
        <v>96</v>
      </c>
      <c r="B68" s="324">
        <v>0</v>
      </c>
      <c r="C68" s="324">
        <v>0</v>
      </c>
      <c r="D68" s="324">
        <v>0</v>
      </c>
      <c r="E68" s="297">
        <v>0</v>
      </c>
      <c r="F68" s="297">
        <v>0</v>
      </c>
      <c r="G68" s="297">
        <v>0</v>
      </c>
      <c r="H68" s="291">
        <v>0</v>
      </c>
      <c r="I68" s="291">
        <v>0</v>
      </c>
      <c r="J68" s="291">
        <v>0</v>
      </c>
      <c r="K68" s="291">
        <v>0</v>
      </c>
      <c r="L68" s="318"/>
      <c r="M68" s="268"/>
    </row>
    <row r="69" spans="1:13" x14ac:dyDescent="0.45">
      <c r="A69" s="268" t="s">
        <v>115</v>
      </c>
      <c r="B69" s="270">
        <v>49.825706273637643</v>
      </c>
      <c r="C69" s="270">
        <v>30.601691891422675</v>
      </c>
      <c r="D69" s="270">
        <v>141.13222794253181</v>
      </c>
      <c r="E69" s="270">
        <v>183.25254103348178</v>
      </c>
      <c r="F69" s="270">
        <v>234.133854670277</v>
      </c>
      <c r="G69" s="270">
        <v>565.58578915012299</v>
      </c>
      <c r="H69" s="270">
        <v>657.29080782669098</v>
      </c>
      <c r="I69" s="270">
        <v>0</v>
      </c>
      <c r="J69" s="270">
        <v>0</v>
      </c>
      <c r="K69" s="270">
        <v>0</v>
      </c>
      <c r="L69" s="316">
        <v>1861.8226187881648</v>
      </c>
      <c r="M69" s="268"/>
    </row>
    <row r="70" spans="1:13" x14ac:dyDescent="0.45">
      <c r="A70" s="268" t="s">
        <v>116</v>
      </c>
      <c r="B70" s="280">
        <v>8.30924682285301E-2</v>
      </c>
      <c r="C70" s="280">
        <v>8.8945608631672973E-2</v>
      </c>
      <c r="D70" s="280">
        <v>9.5036325786295187E-2</v>
      </c>
      <c r="E70" s="280">
        <v>0.10089605872126373</v>
      </c>
      <c r="F70" s="280">
        <v>0.10538603501080036</v>
      </c>
      <c r="G70" s="280">
        <v>0.11369191544713995</v>
      </c>
      <c r="H70" s="280">
        <v>9.3050812000251046E-2</v>
      </c>
      <c r="I70" s="280">
        <v>0</v>
      </c>
      <c r="J70" s="280">
        <v>0</v>
      </c>
      <c r="K70" s="280">
        <v>0</v>
      </c>
      <c r="L70" s="317">
        <v>6.7430466799037525E-2</v>
      </c>
      <c r="M70" s="268"/>
    </row>
    <row r="72" spans="1:13" ht="14.65" thickBot="1" x14ac:dyDescent="0.5">
      <c r="A72" s="283" t="s">
        <v>117</v>
      </c>
      <c r="B72" s="283"/>
      <c r="C72" s="283"/>
      <c r="D72" s="283"/>
      <c r="E72" s="283"/>
      <c r="F72" s="283"/>
      <c r="G72" s="268"/>
      <c r="H72" s="268"/>
      <c r="I72" s="268"/>
      <c r="J72" s="268"/>
      <c r="K72" s="268"/>
      <c r="L72" s="268"/>
      <c r="M72" s="268"/>
    </row>
    <row r="74" spans="1:13" ht="28.5" x14ac:dyDescent="0.45">
      <c r="A74" s="315"/>
      <c r="B74" s="287" t="s">
        <v>118</v>
      </c>
      <c r="C74" s="288" t="s">
        <v>119</v>
      </c>
      <c r="D74" s="288" t="s">
        <v>120</v>
      </c>
      <c r="E74" s="288" t="s">
        <v>121</v>
      </c>
      <c r="F74" s="288" t="s">
        <v>79</v>
      </c>
      <c r="G74" s="268"/>
      <c r="H74" s="268"/>
      <c r="I74" s="268"/>
      <c r="J74" s="268"/>
      <c r="K74" s="268"/>
      <c r="L74" s="268"/>
      <c r="M74" s="268"/>
    </row>
    <row r="75" spans="1:13" x14ac:dyDescent="0.45">
      <c r="A75" s="289" t="s">
        <v>92</v>
      </c>
      <c r="B75" s="270">
        <v>15883.685670737348</v>
      </c>
      <c r="C75" s="270">
        <v>53601.507470121447</v>
      </c>
      <c r="D75" s="270">
        <v>81655.697827331169</v>
      </c>
      <c r="E75" s="270">
        <v>74694.787600930809</v>
      </c>
      <c r="F75" s="316">
        <v>225835.67856912079</v>
      </c>
      <c r="G75" s="268"/>
      <c r="H75" s="268"/>
      <c r="I75" s="268"/>
      <c r="J75" s="268"/>
      <c r="K75" s="268"/>
      <c r="L75" s="268"/>
      <c r="M75" s="268"/>
    </row>
    <row r="76" spans="1:13" x14ac:dyDescent="0.45">
      <c r="A76" s="296" t="s">
        <v>93</v>
      </c>
      <c r="B76" s="280">
        <v>7.0332933092646335E-2</v>
      </c>
      <c r="C76" s="280">
        <v>0.23734738376914932</v>
      </c>
      <c r="D76" s="280">
        <v>0.36157129088140827</v>
      </c>
      <c r="E76" s="280">
        <v>0.33074839225660801</v>
      </c>
      <c r="F76" s="317">
        <v>1</v>
      </c>
      <c r="G76" s="268"/>
      <c r="H76" s="268"/>
      <c r="I76" s="268"/>
      <c r="J76" s="268"/>
      <c r="K76" s="268"/>
      <c r="L76" s="268"/>
      <c r="M76" s="268"/>
    </row>
    <row r="77" spans="1:13" x14ac:dyDescent="0.45">
      <c r="A77" s="268" t="s">
        <v>94</v>
      </c>
      <c r="B77" s="270">
        <v>6350.1400146339738</v>
      </c>
      <c r="C77" s="270">
        <v>43062.523244101154</v>
      </c>
      <c r="D77" s="270">
        <v>62266.65542984791</v>
      </c>
      <c r="E77" s="270">
        <v>58149.215556253657</v>
      </c>
      <c r="F77" s="316">
        <v>169828.53424483669</v>
      </c>
      <c r="G77" s="268"/>
      <c r="H77" s="268"/>
      <c r="I77" s="268"/>
      <c r="J77" s="268"/>
      <c r="K77" s="268"/>
    </row>
    <row r="78" spans="1:13" x14ac:dyDescent="0.45">
      <c r="A78" s="268" t="s">
        <v>95</v>
      </c>
      <c r="B78" s="280">
        <v>0.3997900831249066</v>
      </c>
      <c r="C78" s="280">
        <v>0.80338268971455795</v>
      </c>
      <c r="D78" s="280">
        <v>0.76255126202603429</v>
      </c>
      <c r="E78" s="280">
        <v>0.77849094192389112</v>
      </c>
      <c r="F78" s="317">
        <v>0.75200046033850143</v>
      </c>
      <c r="G78" s="280"/>
      <c r="H78" s="280"/>
      <c r="I78" s="280"/>
      <c r="J78" s="281"/>
      <c r="K78" s="281"/>
    </row>
    <row r="79" spans="1:13" x14ac:dyDescent="0.45">
      <c r="A79" s="268" t="s">
        <v>97</v>
      </c>
      <c r="B79" s="270">
        <v>9458.1768029347677</v>
      </c>
      <c r="C79" s="270">
        <v>10508.151513360594</v>
      </c>
      <c r="D79" s="270">
        <v>19368.487255710221</v>
      </c>
      <c r="E79" s="270">
        <v>16525.016902903986</v>
      </c>
      <c r="F79" s="325">
        <v>55859.832474909563</v>
      </c>
      <c r="G79" s="280"/>
      <c r="H79" s="280"/>
      <c r="I79" s="280"/>
      <c r="J79" s="281"/>
      <c r="K79" s="281"/>
    </row>
    <row r="80" spans="1:13" x14ac:dyDescent="0.45">
      <c r="A80" s="291" t="s">
        <v>96</v>
      </c>
      <c r="B80" s="291">
        <v>0</v>
      </c>
      <c r="C80" s="291">
        <v>0</v>
      </c>
      <c r="D80" s="291">
        <v>0</v>
      </c>
      <c r="E80" s="291">
        <v>0</v>
      </c>
      <c r="F80" s="318"/>
      <c r="G80" s="268"/>
      <c r="H80" s="268"/>
      <c r="I80" s="268"/>
      <c r="J80" s="268"/>
      <c r="K80" s="268"/>
    </row>
    <row r="81" spans="1:11" x14ac:dyDescent="0.45">
      <c r="A81" s="268" t="s">
        <v>101</v>
      </c>
      <c r="B81" s="270">
        <v>2801.4411338995587</v>
      </c>
      <c r="C81" s="270">
        <v>33496.644419069016</v>
      </c>
      <c r="D81" s="270">
        <v>51645.596809177674</v>
      </c>
      <c r="E81" s="270">
        <v>52484.997985814975</v>
      </c>
      <c r="F81" s="316">
        <v>140428.6803479612</v>
      </c>
      <c r="G81" s="268"/>
      <c r="H81" s="268"/>
      <c r="I81" s="268"/>
      <c r="J81" s="268"/>
      <c r="K81" s="268"/>
    </row>
    <row r="82" spans="1:11" x14ac:dyDescent="0.45">
      <c r="A82" s="294" t="s">
        <v>102</v>
      </c>
      <c r="B82" s="295">
        <v>117.59161792300392</v>
      </c>
      <c r="C82" s="295">
        <v>228.05500319603789</v>
      </c>
      <c r="D82" s="295">
        <v>353.03305052286663</v>
      </c>
      <c r="E82" s="295">
        <v>706.70615439366554</v>
      </c>
      <c r="F82" s="319">
        <v>450.70976146896578</v>
      </c>
      <c r="G82" s="268"/>
      <c r="H82" s="268"/>
      <c r="I82" s="268"/>
      <c r="J82" s="268"/>
      <c r="K82" s="268"/>
    </row>
    <row r="83" spans="1:11" x14ac:dyDescent="0.45">
      <c r="A83" s="294" t="s">
        <v>103</v>
      </c>
      <c r="B83" s="295">
        <v>34.854737290930302</v>
      </c>
      <c r="C83" s="295">
        <v>40.984321013520209</v>
      </c>
      <c r="D83" s="295">
        <v>43.941722563049751</v>
      </c>
      <c r="E83" s="295">
        <v>41.709602462229086</v>
      </c>
      <c r="F83" s="319">
        <v>42.220760001625045</v>
      </c>
      <c r="G83" s="268"/>
      <c r="H83" s="268"/>
      <c r="I83" s="268"/>
      <c r="J83" s="268"/>
      <c r="K83" s="268"/>
    </row>
    <row r="84" spans="1:11" x14ac:dyDescent="0.45">
      <c r="A84" s="294" t="s">
        <v>104</v>
      </c>
      <c r="B84" s="295">
        <v>95.398727647261609</v>
      </c>
      <c r="C84" s="295">
        <v>78.508602101997113</v>
      </c>
      <c r="D84" s="295">
        <v>104.16399264925562</v>
      </c>
      <c r="E84" s="295">
        <v>122.44790012324572</v>
      </c>
      <c r="F84" s="319">
        <v>104.70309889334787</v>
      </c>
      <c r="G84" s="268"/>
      <c r="H84" s="268"/>
      <c r="I84" s="268"/>
      <c r="J84" s="268"/>
      <c r="K84" s="268"/>
    </row>
    <row r="85" spans="1:11" x14ac:dyDescent="0.45">
      <c r="A85" s="320" t="s">
        <v>105</v>
      </c>
      <c r="B85" s="321">
        <v>-36.914628957724133</v>
      </c>
      <c r="C85" s="321">
        <v>-42.874040236600159</v>
      </c>
      <c r="D85" s="321">
        <v>-46.283938401339661</v>
      </c>
      <c r="E85" s="321">
        <v>-44.305669075719869</v>
      </c>
      <c r="F85" s="326">
        <v>-44.544285389103734</v>
      </c>
      <c r="G85" s="285"/>
      <c r="H85" s="285"/>
      <c r="I85" s="285"/>
      <c r="J85" s="285"/>
      <c r="K85" s="285"/>
    </row>
    <row r="86" spans="1:11" x14ac:dyDescent="0.45">
      <c r="A86" s="320" t="s">
        <v>106</v>
      </c>
      <c r="B86" s="284">
        <v>-0.27899397237673262</v>
      </c>
      <c r="C86" s="284">
        <v>-0.35321393084361163</v>
      </c>
      <c r="D86" s="284">
        <v>-0.30764090990240611</v>
      </c>
      <c r="E86" s="284">
        <v>-0.26569547679579508</v>
      </c>
      <c r="F86" s="323">
        <v>-0.29845940418495598</v>
      </c>
      <c r="G86" s="285"/>
      <c r="H86" s="285"/>
      <c r="I86" s="285"/>
      <c r="J86" s="285"/>
      <c r="K86" s="285"/>
    </row>
    <row r="87" spans="1:11" x14ac:dyDescent="0.45">
      <c r="A87" s="320"/>
      <c r="B87" s="284"/>
      <c r="C87" s="284"/>
      <c r="D87" s="284"/>
      <c r="E87" s="284"/>
      <c r="F87" s="323"/>
      <c r="G87" s="285"/>
      <c r="H87" s="285"/>
      <c r="I87" s="285"/>
      <c r="J87" s="285"/>
      <c r="K87" s="285"/>
    </row>
    <row r="88" spans="1:11" x14ac:dyDescent="0.45">
      <c r="A88" s="268" t="s">
        <v>107</v>
      </c>
      <c r="B88" s="270">
        <v>3548.6988807344155</v>
      </c>
      <c r="C88" s="270">
        <v>9565.8788250321759</v>
      </c>
      <c r="D88" s="270">
        <v>10621.058620670297</v>
      </c>
      <c r="E88" s="270">
        <v>5664.217570438751</v>
      </c>
      <c r="F88" s="316">
        <v>29399.85389687564</v>
      </c>
      <c r="G88" s="268"/>
      <c r="H88" s="268"/>
      <c r="I88" s="268"/>
      <c r="J88" s="268"/>
      <c r="K88" s="268"/>
    </row>
    <row r="89" spans="1:11" x14ac:dyDescent="0.45">
      <c r="A89" s="294" t="s">
        <v>108</v>
      </c>
      <c r="B89" s="295">
        <v>81.505421066985406</v>
      </c>
      <c r="C89" s="295">
        <v>97.536930707676831</v>
      </c>
      <c r="D89" s="295">
        <v>104.7869161484749</v>
      </c>
      <c r="E89" s="295">
        <v>102.19514132216732</v>
      </c>
      <c r="F89" s="319">
        <v>99.118456881916117</v>
      </c>
      <c r="G89" s="268"/>
      <c r="H89" s="268"/>
      <c r="I89" s="268"/>
      <c r="J89" s="268"/>
      <c r="K89" s="268"/>
    </row>
    <row r="90" spans="1:11" x14ac:dyDescent="0.45">
      <c r="A90" s="294" t="s">
        <v>109</v>
      </c>
      <c r="B90" s="295">
        <v>188.77228612607695</v>
      </c>
      <c r="C90" s="295">
        <v>232.72893063549401</v>
      </c>
      <c r="D90" s="295">
        <v>370.20907728139008</v>
      </c>
      <c r="E90" s="295">
        <v>731.57452260417676</v>
      </c>
      <c r="F90" s="319">
        <v>373.19785211325723</v>
      </c>
      <c r="G90" s="268"/>
      <c r="H90" s="268"/>
      <c r="I90" s="268"/>
      <c r="J90" s="268"/>
      <c r="K90" s="268"/>
    </row>
    <row r="91" spans="1:11" x14ac:dyDescent="0.45">
      <c r="A91" s="320" t="s">
        <v>110</v>
      </c>
      <c r="B91" s="321">
        <v>-85.779724226838553</v>
      </c>
      <c r="C91" s="321">
        <v>-102.75991572331606</v>
      </c>
      <c r="D91" s="321">
        <v>-112.29873388853224</v>
      </c>
      <c r="E91" s="321">
        <v>-115.3807804417286</v>
      </c>
      <c r="F91" s="326">
        <v>-106.58789678857546</v>
      </c>
      <c r="G91" s="321"/>
      <c r="H91" s="321"/>
      <c r="I91" s="321"/>
      <c r="J91" s="321"/>
      <c r="K91" s="321"/>
    </row>
    <row r="92" spans="1:11" x14ac:dyDescent="0.45">
      <c r="A92" s="320" t="s">
        <v>111</v>
      </c>
      <c r="B92" s="284">
        <v>-0.31243524356851482</v>
      </c>
      <c r="C92" s="284">
        <v>-0.30629905237866795</v>
      </c>
      <c r="D92" s="284">
        <v>-0.23273972211194838</v>
      </c>
      <c r="E92" s="284">
        <v>-0.13623007026083267</v>
      </c>
      <c r="F92" s="323">
        <v>-0.22215727964521914</v>
      </c>
      <c r="G92" s="284"/>
      <c r="H92" s="284"/>
      <c r="I92" s="284"/>
      <c r="J92" s="284"/>
      <c r="K92" s="284"/>
    </row>
    <row r="93" spans="1:11" x14ac:dyDescent="0.45">
      <c r="A93" s="268"/>
      <c r="B93" s="278"/>
      <c r="C93" s="278"/>
      <c r="D93" s="278"/>
      <c r="E93" s="274"/>
      <c r="F93" s="268"/>
      <c r="G93" s="268"/>
      <c r="H93" s="268"/>
      <c r="I93" s="268"/>
      <c r="J93" s="268"/>
      <c r="K93" s="268"/>
    </row>
    <row r="94" spans="1:11" ht="28.5" x14ac:dyDescent="0.45">
      <c r="A94" s="286" t="s">
        <v>112</v>
      </c>
      <c r="B94" s="287" t="s">
        <v>118</v>
      </c>
      <c r="C94" s="288" t="s">
        <v>119</v>
      </c>
      <c r="D94" s="288" t="s">
        <v>120</v>
      </c>
      <c r="E94" s="288" t="s">
        <v>121</v>
      </c>
      <c r="F94" s="288" t="s">
        <v>79</v>
      </c>
      <c r="G94" s="268"/>
      <c r="H94" s="268"/>
      <c r="I94" s="268"/>
      <c r="J94" s="268"/>
      <c r="K94" s="268"/>
    </row>
    <row r="95" spans="1:11" x14ac:dyDescent="0.45">
      <c r="A95" s="268" t="s">
        <v>113</v>
      </c>
      <c r="B95" s="270">
        <v>319.92288519981815</v>
      </c>
      <c r="C95" s="270">
        <v>2197.9412939076074</v>
      </c>
      <c r="D95" s="270">
        <v>5826.9988608186732</v>
      </c>
      <c r="E95" s="270">
        <v>6161.5962938245375</v>
      </c>
      <c r="F95" s="316">
        <v>14506.459333750636</v>
      </c>
      <c r="G95" s="268"/>
      <c r="H95" s="268"/>
      <c r="I95" s="268"/>
      <c r="J95" s="268"/>
      <c r="K95" s="268"/>
    </row>
    <row r="96" spans="1:11" x14ac:dyDescent="0.45">
      <c r="A96" s="268" t="s">
        <v>114</v>
      </c>
      <c r="B96" s="280">
        <v>1.4994134254234646E-2</v>
      </c>
      <c r="C96" s="280">
        <v>2.0969826185164769E-2</v>
      </c>
      <c r="D96" s="280">
        <v>5.3492844535753238E-2</v>
      </c>
      <c r="E96" s="280">
        <v>0.14120855503647131</v>
      </c>
      <c r="F96" s="317">
        <v>5.2047426532210103E-2</v>
      </c>
      <c r="G96" s="298"/>
      <c r="H96" s="268"/>
      <c r="I96" s="268"/>
      <c r="J96" s="268"/>
      <c r="K96" s="268"/>
    </row>
    <row r="97" spans="1:11" x14ac:dyDescent="0.45">
      <c r="A97" s="291" t="s">
        <v>96</v>
      </c>
      <c r="B97" s="291">
        <v>0</v>
      </c>
      <c r="C97" s="291">
        <v>0</v>
      </c>
      <c r="D97" s="291">
        <v>0</v>
      </c>
      <c r="E97" s="291">
        <v>0</v>
      </c>
      <c r="F97" s="318"/>
      <c r="G97" s="268"/>
      <c r="H97" s="268"/>
      <c r="I97" s="268"/>
      <c r="J97" s="268"/>
      <c r="K97" s="268"/>
    </row>
    <row r="98" spans="1:11" x14ac:dyDescent="0.45">
      <c r="A98" s="268" t="s">
        <v>115</v>
      </c>
      <c r="B98" s="270">
        <v>329.19158121885101</v>
      </c>
      <c r="C98" s="270">
        <v>766.62932586086788</v>
      </c>
      <c r="D98" s="270">
        <v>592.29234883212098</v>
      </c>
      <c r="E98" s="270">
        <v>173.70936287632534</v>
      </c>
      <c r="F98" s="272">
        <v>1861.8226187881651</v>
      </c>
      <c r="G98" s="270"/>
      <c r="H98" s="273"/>
      <c r="I98" s="268"/>
      <c r="J98" s="268"/>
      <c r="K98" s="268"/>
    </row>
    <row r="99" spans="1:11" x14ac:dyDescent="0.45">
      <c r="A99" s="268" t="s">
        <v>116</v>
      </c>
      <c r="B99" s="280">
        <v>8.4704540942841453E-2</v>
      </c>
      <c r="C99" s="280">
        <v>9.7823319464774142E-2</v>
      </c>
      <c r="D99" s="280">
        <v>6.100715043173463E-2</v>
      </c>
      <c r="E99" s="280">
        <v>2.8111953310458331E-2</v>
      </c>
      <c r="F99" s="317">
        <v>6.7430466799037525E-2</v>
      </c>
      <c r="G99" s="270"/>
      <c r="H99" s="273"/>
      <c r="I99" s="268"/>
      <c r="J99" s="268"/>
      <c r="K99" s="268"/>
    </row>
    <row r="100" spans="1:11" x14ac:dyDescent="0.45">
      <c r="A100" s="268"/>
      <c r="B100" s="268"/>
      <c r="C100" s="268"/>
      <c r="D100" s="270"/>
      <c r="E100" s="270"/>
      <c r="F100" s="270"/>
      <c r="G100" s="270"/>
      <c r="H100" s="270"/>
      <c r="I100" s="270"/>
      <c r="J100" s="273"/>
      <c r="K100" s="273"/>
    </row>
    <row r="101" spans="1:11" ht="14.65" thickBot="1" x14ac:dyDescent="0.5">
      <c r="A101" s="283" t="s">
        <v>122</v>
      </c>
      <c r="B101" s="283"/>
      <c r="C101" s="283"/>
      <c r="D101" s="283"/>
      <c r="E101" s="283"/>
      <c r="F101" s="283"/>
      <c r="G101" s="268"/>
      <c r="H101" s="268"/>
      <c r="I101" s="268"/>
      <c r="J101" s="268"/>
      <c r="K101" s="268"/>
    </row>
    <row r="102" spans="1:11" x14ac:dyDescent="0.45">
      <c r="A102" s="299"/>
      <c r="B102" s="299"/>
      <c r="C102" s="299"/>
      <c r="D102" s="299"/>
      <c r="E102" s="299"/>
      <c r="F102" s="299"/>
      <c r="G102" s="268"/>
      <c r="H102" s="268"/>
      <c r="I102" s="268"/>
      <c r="J102" s="268"/>
      <c r="K102" s="268"/>
    </row>
    <row r="103" spans="1:11" ht="28.5" x14ac:dyDescent="0.45">
      <c r="A103" s="300" t="s">
        <v>123</v>
      </c>
      <c r="B103" s="287" t="s">
        <v>118</v>
      </c>
      <c r="C103" s="288" t="s">
        <v>119</v>
      </c>
      <c r="D103" s="288" t="s">
        <v>120</v>
      </c>
      <c r="E103" s="288" t="s">
        <v>121</v>
      </c>
      <c r="F103" s="301" t="s">
        <v>79</v>
      </c>
      <c r="G103" s="268"/>
      <c r="H103" s="268"/>
      <c r="I103" s="268"/>
      <c r="J103" s="268"/>
      <c r="K103" s="268"/>
    </row>
    <row r="104" spans="1:11" x14ac:dyDescent="0.45">
      <c r="A104" s="302" t="s">
        <v>82</v>
      </c>
      <c r="B104" s="327">
        <v>292.31467450044136</v>
      </c>
      <c r="C104" s="327">
        <v>4191.1476548076998</v>
      </c>
      <c r="D104" s="327">
        <v>6126.1411793608404</v>
      </c>
      <c r="E104" s="327">
        <v>5757.1015988926893</v>
      </c>
      <c r="F104" s="328">
        <v>16366.705107561669</v>
      </c>
      <c r="G104" s="268"/>
      <c r="H104" s="268"/>
      <c r="I104" s="268"/>
      <c r="J104" s="268"/>
      <c r="K104" s="268"/>
    </row>
    <row r="105" spans="1:11" x14ac:dyDescent="0.45">
      <c r="A105" s="302" t="s">
        <v>83</v>
      </c>
      <c r="B105" s="327">
        <v>13.936444845785291</v>
      </c>
      <c r="C105" s="327">
        <v>4109.5573772856687</v>
      </c>
      <c r="D105" s="327">
        <v>5897.2710669873386</v>
      </c>
      <c r="E105" s="327">
        <v>4963.4838126846726</v>
      </c>
      <c r="F105" s="328">
        <v>14984.248701803466</v>
      </c>
      <c r="G105" s="268"/>
      <c r="H105" s="268"/>
      <c r="I105" s="268"/>
      <c r="J105" s="268"/>
      <c r="K105" s="268"/>
    </row>
    <row r="106" spans="1:11" x14ac:dyDescent="0.45">
      <c r="A106" s="302" t="s">
        <v>84</v>
      </c>
      <c r="B106" s="327">
        <v>65.662288763680834</v>
      </c>
      <c r="C106" s="327">
        <v>13332.389815629516</v>
      </c>
      <c r="D106" s="327">
        <v>16691.493710306138</v>
      </c>
      <c r="E106" s="327">
        <v>14049.403045225754</v>
      </c>
      <c r="F106" s="328">
        <v>44138.948859925091</v>
      </c>
      <c r="G106" s="268"/>
      <c r="H106" s="268"/>
      <c r="I106" s="268"/>
      <c r="J106" s="268"/>
      <c r="K106" s="268"/>
    </row>
    <row r="107" spans="1:11" x14ac:dyDescent="0.45">
      <c r="A107" s="302" t="s">
        <v>85</v>
      </c>
      <c r="B107" s="327">
        <v>139.26528834819823</v>
      </c>
      <c r="C107" s="327">
        <v>8181.4574721774898</v>
      </c>
      <c r="D107" s="327">
        <v>11139.023171128754</v>
      </c>
      <c r="E107" s="327">
        <v>10801.518584339554</v>
      </c>
      <c r="F107" s="328">
        <v>30261.264515993993</v>
      </c>
      <c r="G107" s="268"/>
      <c r="H107" s="268"/>
      <c r="I107" s="268"/>
      <c r="J107" s="268"/>
      <c r="K107" s="268"/>
    </row>
    <row r="108" spans="1:11" x14ac:dyDescent="0.45">
      <c r="A108" s="302" t="s">
        <v>86</v>
      </c>
      <c r="B108" s="327">
        <v>125.72719487473184</v>
      </c>
      <c r="C108" s="327">
        <v>5040.2538067872738</v>
      </c>
      <c r="D108" s="327">
        <v>7983.5288760549247</v>
      </c>
      <c r="E108" s="327">
        <v>8287.6148318940832</v>
      </c>
      <c r="F108" s="328">
        <v>21437.124709611013</v>
      </c>
      <c r="G108" s="268"/>
      <c r="H108" s="268"/>
      <c r="I108" s="268"/>
      <c r="J108" s="268"/>
      <c r="K108" s="268"/>
    </row>
    <row r="109" spans="1:11" x14ac:dyDescent="0.45">
      <c r="A109" s="302" t="s">
        <v>87</v>
      </c>
      <c r="B109" s="327">
        <v>3950.0253531220405</v>
      </c>
      <c r="C109" s="327">
        <v>5656.4492648756004</v>
      </c>
      <c r="D109" s="327">
        <v>9587.5655158464633</v>
      </c>
      <c r="E109" s="327">
        <v>10811.417488316878</v>
      </c>
      <c r="F109" s="328">
        <v>30005.457622160982</v>
      </c>
      <c r="G109" s="268"/>
      <c r="H109" s="268"/>
      <c r="I109" s="268"/>
      <c r="J109" s="268"/>
    </row>
    <row r="110" spans="1:11" x14ac:dyDescent="0.45">
      <c r="A110" s="302" t="s">
        <v>88</v>
      </c>
      <c r="B110" s="327">
        <v>1868.7001816710795</v>
      </c>
      <c r="C110" s="327">
        <v>2554.5878748339942</v>
      </c>
      <c r="D110" s="327">
        <v>4841.6319101633781</v>
      </c>
      <c r="E110" s="327">
        <v>3478.6761948998546</v>
      </c>
      <c r="F110" s="328">
        <v>12743.596161568305</v>
      </c>
      <c r="G110" s="268"/>
      <c r="H110" s="268"/>
      <c r="I110" s="268"/>
      <c r="J110" s="268"/>
    </row>
    <row r="111" spans="1:11" x14ac:dyDescent="0.45">
      <c r="A111" s="302" t="s">
        <v>89</v>
      </c>
      <c r="B111" s="327">
        <v>715.49598689918082</v>
      </c>
      <c r="C111" s="327">
        <v>928.94684448249052</v>
      </c>
      <c r="D111" s="327">
        <v>1682.5590559500943</v>
      </c>
      <c r="E111" s="327">
        <v>1362.3827695751297</v>
      </c>
      <c r="F111" s="328">
        <v>4689.3846569068955</v>
      </c>
      <c r="G111" s="268"/>
      <c r="H111" s="268"/>
      <c r="I111" s="268"/>
      <c r="J111" s="268"/>
    </row>
    <row r="112" spans="1:11" x14ac:dyDescent="0.45">
      <c r="A112" s="302" t="s">
        <v>124</v>
      </c>
      <c r="B112" s="327">
        <v>1234.9656760177459</v>
      </c>
      <c r="C112" s="327">
        <v>1477.8204782681441</v>
      </c>
      <c r="D112" s="327">
        <v>3040.5856855745187</v>
      </c>
      <c r="E112" s="327">
        <v>2325.0896986753633</v>
      </c>
      <c r="F112" s="328">
        <v>8078.461538535772</v>
      </c>
      <c r="G112" s="268"/>
      <c r="H112" s="268"/>
      <c r="I112" s="268"/>
      <c r="J112" s="268"/>
    </row>
    <row r="113" spans="1:10" ht="14.65" thickBot="1" x14ac:dyDescent="0.5">
      <c r="A113" s="303" t="s">
        <v>125</v>
      </c>
      <c r="B113" s="329">
        <v>7477.5925816944255</v>
      </c>
      <c r="C113" s="329">
        <v>8128.8968809736771</v>
      </c>
      <c r="D113" s="329">
        <v>14665.897655958768</v>
      </c>
      <c r="E113" s="329">
        <v>12858.099576426652</v>
      </c>
      <c r="F113" s="328">
        <v>43130.486695053522</v>
      </c>
      <c r="G113" s="268"/>
      <c r="H113" s="268"/>
      <c r="I113" s="268"/>
      <c r="J113" s="268"/>
    </row>
    <row r="114" spans="1:10" ht="14.65" thickTop="1" x14ac:dyDescent="0.45">
      <c r="A114" s="304" t="s">
        <v>79</v>
      </c>
      <c r="B114" s="330">
        <v>15883.68567073731</v>
      </c>
      <c r="C114" s="330">
        <v>53601.507470121549</v>
      </c>
      <c r="D114" s="330">
        <v>81655.697827331227</v>
      </c>
      <c r="E114" s="330">
        <v>74694.787600930635</v>
      </c>
      <c r="F114" s="330">
        <v>225835.67856912073</v>
      </c>
      <c r="G114" s="268"/>
      <c r="H114" s="268"/>
      <c r="I114" s="268"/>
      <c r="J114" s="268"/>
    </row>
    <row r="116" spans="1:10" ht="14.65" thickBot="1" x14ac:dyDescent="0.5">
      <c r="A116" s="283" t="s">
        <v>168</v>
      </c>
      <c r="B116" s="283"/>
      <c r="C116" s="283"/>
      <c r="D116" s="283"/>
      <c r="E116" s="283"/>
      <c r="F116" s="283"/>
      <c r="G116" s="283"/>
      <c r="H116" s="283"/>
      <c r="I116" s="283"/>
      <c r="J116" s="283"/>
    </row>
    <row r="117" spans="1:10" x14ac:dyDescent="0.45">
      <c r="A117" s="268"/>
      <c r="B117" s="268"/>
      <c r="C117" s="268"/>
      <c r="D117" s="268"/>
      <c r="E117" s="268"/>
      <c r="F117" s="279"/>
      <c r="G117" s="268"/>
      <c r="H117" s="268"/>
      <c r="I117" s="268"/>
      <c r="J117" s="268"/>
    </row>
    <row r="118" spans="1:10" ht="85.5" x14ac:dyDescent="0.45">
      <c r="A118" s="331" t="s">
        <v>127</v>
      </c>
      <c r="B118" s="287" t="s">
        <v>128</v>
      </c>
      <c r="C118" s="288" t="s">
        <v>129</v>
      </c>
      <c r="D118" s="288" t="s">
        <v>130</v>
      </c>
      <c r="E118" s="288" t="s">
        <v>131</v>
      </c>
      <c r="F118" s="301" t="s">
        <v>132</v>
      </c>
      <c r="G118" s="287" t="s">
        <v>133</v>
      </c>
      <c r="H118" s="288" t="s">
        <v>134</v>
      </c>
      <c r="I118" s="288" t="s">
        <v>135</v>
      </c>
      <c r="J118" s="288" t="s">
        <v>136</v>
      </c>
    </row>
    <row r="119" spans="1:10" x14ac:dyDescent="0.45">
      <c r="A119" s="268" t="s">
        <v>137</v>
      </c>
      <c r="B119" s="332">
        <v>0</v>
      </c>
      <c r="C119" s="332">
        <v>0</v>
      </c>
      <c r="D119" s="333">
        <v>0</v>
      </c>
      <c r="E119" s="332">
        <v>0</v>
      </c>
      <c r="F119" s="332">
        <v>0</v>
      </c>
      <c r="G119" s="333">
        <v>0</v>
      </c>
      <c r="H119" s="332">
        <v>0</v>
      </c>
      <c r="I119" s="332">
        <v>0</v>
      </c>
      <c r="J119" s="333">
        <v>0</v>
      </c>
    </row>
    <row r="120" spans="1:10" x14ac:dyDescent="0.45">
      <c r="A120" s="268" t="s">
        <v>138</v>
      </c>
      <c r="B120" s="332">
        <v>60515.303609139548</v>
      </c>
      <c r="C120" s="332">
        <v>3725.2129530090788</v>
      </c>
      <c r="D120" s="333">
        <v>6.1558196536032325E-2</v>
      </c>
      <c r="E120" s="332">
        <v>32544.978365279545</v>
      </c>
      <c r="F120" s="332">
        <v>965.75899458482195</v>
      </c>
      <c r="G120" s="333">
        <v>2.9674593227418989E-2</v>
      </c>
      <c r="H120" s="332">
        <v>8554.0524402102365</v>
      </c>
      <c r="I120" s="332">
        <v>631.7572955014308</v>
      </c>
      <c r="J120" s="333">
        <v>7.3854737262506645E-2</v>
      </c>
    </row>
    <row r="121" spans="1:10" ht="14.65" thickBot="1" x14ac:dyDescent="0.5">
      <c r="A121" s="268" t="s">
        <v>139</v>
      </c>
      <c r="B121" s="332">
        <v>113100.68441904949</v>
      </c>
      <c r="C121" s="332">
        <v>7493.8462080893996</v>
      </c>
      <c r="D121" s="333">
        <v>6.6258186204461333E-2</v>
      </c>
      <c r="E121" s="332">
        <v>72555.202690774851</v>
      </c>
      <c r="F121" s="332">
        <v>2321.6411780671838</v>
      </c>
      <c r="G121" s="333">
        <v>3.1998272928295088E-2</v>
      </c>
      <c r="H121" s="332">
        <v>19056.947559791683</v>
      </c>
      <c r="I121" s="332">
        <v>1230.065323286733</v>
      </c>
      <c r="J121" s="333">
        <v>6.4546817869303053E-2</v>
      </c>
    </row>
    <row r="122" spans="1:10" ht="14.65" thickTop="1" x14ac:dyDescent="0.45">
      <c r="A122" s="304" t="s">
        <v>79</v>
      </c>
      <c r="B122" s="330">
        <v>173615.98802818905</v>
      </c>
      <c r="C122" s="330">
        <v>11219.059161098477</v>
      </c>
      <c r="D122" s="334">
        <v>6.4619965525737774E-2</v>
      </c>
      <c r="E122" s="330">
        <v>105100.1810560544</v>
      </c>
      <c r="F122" s="330">
        <v>3287.4001726520055</v>
      </c>
      <c r="G122" s="334">
        <v>3.1278729871061735E-2</v>
      </c>
      <c r="H122" s="330">
        <v>27611.000000001921</v>
      </c>
      <c r="I122" s="330">
        <v>1861.8226187881637</v>
      </c>
      <c r="J122" s="334">
        <v>6.7430466799030614E-2</v>
      </c>
    </row>
    <row r="123" spans="1:10" x14ac:dyDescent="0.45">
      <c r="A123" s="268"/>
      <c r="B123" s="268"/>
      <c r="C123" s="268"/>
      <c r="D123" s="268"/>
      <c r="E123" s="268"/>
      <c r="F123" s="268"/>
      <c r="G123" s="268"/>
      <c r="H123" s="268"/>
      <c r="I123" s="270"/>
      <c r="J123" s="270"/>
    </row>
    <row r="124" spans="1:10" ht="85.5" x14ac:dyDescent="0.45">
      <c r="A124" s="331" t="s">
        <v>140</v>
      </c>
      <c r="B124" s="287" t="s">
        <v>128</v>
      </c>
      <c r="C124" s="288" t="s">
        <v>129</v>
      </c>
      <c r="D124" s="288" t="s">
        <v>130</v>
      </c>
      <c r="E124" s="288" t="s">
        <v>131</v>
      </c>
      <c r="F124" s="301" t="s">
        <v>132</v>
      </c>
      <c r="G124" s="287" t="s">
        <v>133</v>
      </c>
      <c r="H124" s="288" t="s">
        <v>134</v>
      </c>
      <c r="I124" s="288" t="s">
        <v>135</v>
      </c>
      <c r="J124" s="288" t="s">
        <v>136</v>
      </c>
    </row>
    <row r="125" spans="1:10" x14ac:dyDescent="0.45">
      <c r="A125" s="268" t="s">
        <v>141</v>
      </c>
      <c r="B125" s="332">
        <v>1358.2761551020142</v>
      </c>
      <c r="C125" s="332">
        <v>98.701375966412243</v>
      </c>
      <c r="D125" s="333">
        <v>7.266664852774303E-2</v>
      </c>
      <c r="E125" s="332">
        <v>956.94547963992329</v>
      </c>
      <c r="F125" s="332">
        <v>29.678014993992551</v>
      </c>
      <c r="G125" s="333">
        <v>3.1013276749224741E-2</v>
      </c>
      <c r="H125" s="332">
        <v>257.10545598140948</v>
      </c>
      <c r="I125" s="332">
        <v>21.592330759551807</v>
      </c>
      <c r="J125" s="333">
        <v>8.3982390327465795E-2</v>
      </c>
    </row>
    <row r="126" spans="1:10" x14ac:dyDescent="0.45">
      <c r="A126" s="268" t="s">
        <v>142</v>
      </c>
      <c r="B126" s="332">
        <v>6645.5131922373093</v>
      </c>
      <c r="C126" s="332">
        <v>387.46987302609159</v>
      </c>
      <c r="D126" s="333">
        <v>5.8305485493385073E-2</v>
      </c>
      <c r="E126" s="332">
        <v>2632.8684227789272</v>
      </c>
      <c r="F126" s="332">
        <v>62.271669446276583</v>
      </c>
      <c r="G126" s="333">
        <v>2.365164506798649E-2</v>
      </c>
      <c r="H126" s="332">
        <v>591.44215530153053</v>
      </c>
      <c r="I126" s="332">
        <v>33.492032120024376</v>
      </c>
      <c r="J126" s="333">
        <v>5.6627739196150779E-2</v>
      </c>
    </row>
    <row r="127" spans="1:10" x14ac:dyDescent="0.45">
      <c r="A127" s="268" t="s">
        <v>143</v>
      </c>
      <c r="B127" s="332">
        <v>3807.2466993337439</v>
      </c>
      <c r="C127" s="332">
        <v>189.12302036191119</v>
      </c>
      <c r="D127" s="333">
        <v>4.967448534265119E-2</v>
      </c>
      <c r="E127" s="332">
        <v>1680.6943938103097</v>
      </c>
      <c r="F127" s="332">
        <v>41.021313585949528</v>
      </c>
      <c r="G127" s="333">
        <v>2.4407360277408866E-2</v>
      </c>
      <c r="H127" s="332">
        <v>414.50176002084021</v>
      </c>
      <c r="I127" s="332">
        <v>34.690376160639069</v>
      </c>
      <c r="J127" s="333">
        <v>8.3691746348423024E-2</v>
      </c>
    </row>
    <row r="128" spans="1:10" x14ac:dyDescent="0.45">
      <c r="A128" s="268" t="s">
        <v>144</v>
      </c>
      <c r="B128" s="332">
        <v>557.8062015754341</v>
      </c>
      <c r="C128" s="332">
        <v>41.893513886906035</v>
      </c>
      <c r="D128" s="333">
        <v>7.5104066194647046E-2</v>
      </c>
      <c r="E128" s="332">
        <v>181.75263406590744</v>
      </c>
      <c r="F128" s="332">
        <v>6.6931115126177207</v>
      </c>
      <c r="G128" s="333">
        <v>3.6825389337634871E-2</v>
      </c>
      <c r="H128" s="332">
        <v>44.898070502560145</v>
      </c>
      <c r="I128" s="332">
        <v>3.7469128897784776</v>
      </c>
      <c r="J128" s="333">
        <v>8.3453761995514353E-2</v>
      </c>
    </row>
    <row r="129" spans="1:10" x14ac:dyDescent="0.45">
      <c r="A129" s="268" t="s">
        <v>145</v>
      </c>
      <c r="B129" s="332">
        <v>7665.1964711879518</v>
      </c>
      <c r="C129" s="332">
        <v>582.60726048688741</v>
      </c>
      <c r="D129" s="333">
        <v>7.6006826788693513E-2</v>
      </c>
      <c r="E129" s="332">
        <v>2942.7572091502161</v>
      </c>
      <c r="F129" s="332">
        <v>82.507917419506654</v>
      </c>
      <c r="G129" s="333">
        <v>2.8037623070960915E-2</v>
      </c>
      <c r="H129" s="332">
        <v>744.51101905177507</v>
      </c>
      <c r="I129" s="332">
        <v>48.810228587031972</v>
      </c>
      <c r="J129" s="333">
        <v>6.5560115751137849E-2</v>
      </c>
    </row>
    <row r="130" spans="1:10" x14ac:dyDescent="0.45">
      <c r="A130" s="268" t="s">
        <v>146</v>
      </c>
      <c r="B130" s="332">
        <v>2800.7353581546922</v>
      </c>
      <c r="C130" s="332">
        <v>153.50156585397076</v>
      </c>
      <c r="D130" s="333">
        <v>5.4807593801046467E-2</v>
      </c>
      <c r="E130" s="332">
        <v>939.17187099472881</v>
      </c>
      <c r="F130" s="332">
        <v>33.438115153763043</v>
      </c>
      <c r="G130" s="333">
        <v>3.5603829486872185E-2</v>
      </c>
      <c r="H130" s="332">
        <v>240.84825795193257</v>
      </c>
      <c r="I130" s="332">
        <v>21.094022743412239</v>
      </c>
      <c r="J130" s="333">
        <v>8.7582210155001797E-2</v>
      </c>
    </row>
    <row r="131" spans="1:10" x14ac:dyDescent="0.45">
      <c r="A131" s="268" t="s">
        <v>147</v>
      </c>
      <c r="B131" s="332">
        <v>59.730457986050688</v>
      </c>
      <c r="C131" s="332">
        <v>3.316069559999022</v>
      </c>
      <c r="D131" s="333">
        <v>5.5517229765314188E-2</v>
      </c>
      <c r="E131" s="332">
        <v>49.560265869450518</v>
      </c>
      <c r="F131" s="332">
        <v>1.4307810423953373</v>
      </c>
      <c r="G131" s="333">
        <v>2.8869519105572155E-2</v>
      </c>
      <c r="H131" s="332">
        <v>12.196293449299459</v>
      </c>
      <c r="I131" s="332">
        <v>1.0674444950821562</v>
      </c>
      <c r="J131" s="333">
        <v>8.7522040980693938E-2</v>
      </c>
    </row>
    <row r="132" spans="1:10" x14ac:dyDescent="0.45">
      <c r="A132" s="268" t="s">
        <v>148</v>
      </c>
      <c r="B132" s="332">
        <v>151.18058491398182</v>
      </c>
      <c r="C132" s="332">
        <v>8.1146442019922294</v>
      </c>
      <c r="D132" s="333">
        <v>5.3675174008681541E-2</v>
      </c>
      <c r="E132" s="332">
        <v>144.21669671378271</v>
      </c>
      <c r="F132" s="332">
        <v>3.9545336541073635</v>
      </c>
      <c r="G132" s="333">
        <v>2.7420775431818853E-2</v>
      </c>
      <c r="H132" s="332">
        <v>34.330287685137321</v>
      </c>
      <c r="I132" s="332">
        <v>3.2257136848758972</v>
      </c>
      <c r="J132" s="333">
        <v>9.3961160898526686E-2</v>
      </c>
    </row>
    <row r="133" spans="1:10" x14ac:dyDescent="0.45">
      <c r="A133" s="268" t="s">
        <v>149</v>
      </c>
      <c r="B133" s="332">
        <v>654.75945464121946</v>
      </c>
      <c r="C133" s="332">
        <v>44.665304472650874</v>
      </c>
      <c r="D133" s="333">
        <v>6.8216356642189419E-2</v>
      </c>
      <c r="E133" s="332">
        <v>766.22158289543768</v>
      </c>
      <c r="F133" s="332">
        <v>29.257534251586492</v>
      </c>
      <c r="G133" s="333">
        <v>3.8184168789694765E-2</v>
      </c>
      <c r="H133" s="332">
        <v>177.86139376074883</v>
      </c>
      <c r="I133" s="332">
        <v>12.396804324078033</v>
      </c>
      <c r="J133" s="333">
        <v>6.969924198813858E-2</v>
      </c>
    </row>
    <row r="134" spans="1:10" x14ac:dyDescent="0.45">
      <c r="A134" s="268" t="s">
        <v>150</v>
      </c>
      <c r="B134" s="332">
        <v>2827.9327339485708</v>
      </c>
      <c r="C134" s="332">
        <v>244.00105474582662</v>
      </c>
      <c r="D134" s="333">
        <v>8.6282481834401389E-2</v>
      </c>
      <c r="E134" s="332">
        <v>1696.2918592508058</v>
      </c>
      <c r="F134" s="332">
        <v>44.296205658720865</v>
      </c>
      <c r="G134" s="333">
        <v>2.6113551991156159E-2</v>
      </c>
      <c r="H134" s="332">
        <v>362.43303634411222</v>
      </c>
      <c r="I134" s="332">
        <v>20.306008061450072</v>
      </c>
      <c r="J134" s="333">
        <v>5.6026923666446682E-2</v>
      </c>
    </row>
    <row r="135" spans="1:10" x14ac:dyDescent="0.45">
      <c r="A135" s="268" t="s">
        <v>151</v>
      </c>
      <c r="B135" s="332">
        <v>161.28549924903643</v>
      </c>
      <c r="C135" s="332">
        <v>8.3227607497419189</v>
      </c>
      <c r="D135" s="333">
        <v>5.160265980818881E-2</v>
      </c>
      <c r="E135" s="332">
        <v>52.180048622567305</v>
      </c>
      <c r="F135" s="332">
        <v>2.5350444743831817</v>
      </c>
      <c r="G135" s="333">
        <v>4.8582639175364865E-2</v>
      </c>
      <c r="H135" s="332">
        <v>20.112332266845176</v>
      </c>
      <c r="I135" s="332">
        <v>1.7887529039780976</v>
      </c>
      <c r="J135" s="333">
        <v>8.8938114200053528E-2</v>
      </c>
    </row>
    <row r="136" spans="1:10" x14ac:dyDescent="0.45">
      <c r="A136" s="268" t="s">
        <v>152</v>
      </c>
      <c r="B136" s="332">
        <v>7836.6486925997406</v>
      </c>
      <c r="C136" s="332">
        <v>386.07937648701329</v>
      </c>
      <c r="D136" s="333">
        <v>4.9265877753534311E-2</v>
      </c>
      <c r="E136" s="332">
        <v>737.956203010482</v>
      </c>
      <c r="F136" s="332">
        <v>21.520222186852322</v>
      </c>
      <c r="G136" s="333">
        <v>2.9161923294446036E-2</v>
      </c>
      <c r="H136" s="332">
        <v>219.87711187754672</v>
      </c>
      <c r="I136" s="332">
        <v>16.970934593127289</v>
      </c>
      <c r="J136" s="333">
        <v>7.7183725255490387E-2</v>
      </c>
    </row>
    <row r="137" spans="1:10" x14ac:dyDescent="0.45">
      <c r="A137" s="268" t="s">
        <v>153</v>
      </c>
      <c r="B137" s="332">
        <v>10182.011798729967</v>
      </c>
      <c r="C137" s="332">
        <v>533.6582650486888</v>
      </c>
      <c r="D137" s="333">
        <v>5.2411868655981485E-2</v>
      </c>
      <c r="E137" s="332">
        <v>2776.0483661160956</v>
      </c>
      <c r="F137" s="332">
        <v>69.097922178553588</v>
      </c>
      <c r="G137" s="333">
        <v>2.4890748670646137E-2</v>
      </c>
      <c r="H137" s="332">
        <v>715.80540919148552</v>
      </c>
      <c r="I137" s="332">
        <v>60.460315798839204</v>
      </c>
      <c r="J137" s="333">
        <v>8.4464737235123946E-2</v>
      </c>
    </row>
    <row r="138" spans="1:10" x14ac:dyDescent="0.45">
      <c r="A138" s="268" t="s">
        <v>154</v>
      </c>
      <c r="B138" s="332">
        <v>70.726212482649018</v>
      </c>
      <c r="C138" s="332">
        <v>4.49392329752619</v>
      </c>
      <c r="D138" s="333">
        <v>6.3539713774842202E-2</v>
      </c>
      <c r="E138" s="332">
        <v>13.437668690410016</v>
      </c>
      <c r="F138" s="332">
        <v>0.28284845403111103</v>
      </c>
      <c r="G138" s="333">
        <v>2.1048923034764942E-2</v>
      </c>
      <c r="H138" s="332">
        <v>5.063680660464569</v>
      </c>
      <c r="I138" s="332">
        <v>0.58692824422943823</v>
      </c>
      <c r="J138" s="333">
        <v>0.11590941127310156</v>
      </c>
    </row>
    <row r="139" spans="1:10" x14ac:dyDescent="0.45">
      <c r="A139" s="268" t="s">
        <v>155</v>
      </c>
      <c r="B139" s="332">
        <v>507.96944787273736</v>
      </c>
      <c r="C139" s="332">
        <v>26.275837379587347</v>
      </c>
      <c r="D139" s="333">
        <v>5.1727200306287489E-2</v>
      </c>
      <c r="E139" s="332">
        <v>301.51136910863909</v>
      </c>
      <c r="F139" s="332">
        <v>5.157854596324607</v>
      </c>
      <c r="G139" s="333">
        <v>1.7106667027425273E-2</v>
      </c>
      <c r="H139" s="332">
        <v>68.454595013701649</v>
      </c>
      <c r="I139" s="332">
        <v>2.7787686374867722</v>
      </c>
      <c r="J139" s="333">
        <v>4.0592872354742335E-2</v>
      </c>
    </row>
    <row r="140" spans="1:10" x14ac:dyDescent="0.45">
      <c r="A140" s="268" t="s">
        <v>156</v>
      </c>
      <c r="B140" s="332">
        <v>42015.189098447459</v>
      </c>
      <c r="C140" s="332">
        <v>2658.3905844581741</v>
      </c>
      <c r="D140" s="333">
        <v>6.3272131852820976E-2</v>
      </c>
      <c r="E140" s="332">
        <v>25591.402671843502</v>
      </c>
      <c r="F140" s="332">
        <v>817.82897634744177</v>
      </c>
      <c r="G140" s="333">
        <v>3.195717666727365E-2</v>
      </c>
      <c r="H140" s="332">
        <v>6737.1297962395656</v>
      </c>
      <c r="I140" s="332">
        <v>430.84566768121869</v>
      </c>
      <c r="J140" s="333">
        <v>6.3950922827952922E-2</v>
      </c>
    </row>
    <row r="141" spans="1:10" x14ac:dyDescent="0.45">
      <c r="A141" s="268" t="s">
        <v>157</v>
      </c>
      <c r="B141" s="332">
        <v>9014.3019909733321</v>
      </c>
      <c r="C141" s="332">
        <v>537.53049754609378</v>
      </c>
      <c r="D141" s="333">
        <v>5.9630850850610692E-2</v>
      </c>
      <c r="E141" s="332">
        <v>1942.1803247395767</v>
      </c>
      <c r="F141" s="332">
        <v>49.543645309904548</v>
      </c>
      <c r="G141" s="333">
        <v>2.5509292149042732E-2</v>
      </c>
      <c r="H141" s="332">
        <v>435.35455347116141</v>
      </c>
      <c r="I141" s="332">
        <v>30.676468337074699</v>
      </c>
      <c r="J141" s="333">
        <v>7.0463184759377406E-2</v>
      </c>
    </row>
    <row r="142" spans="1:10" ht="14.65" thickBot="1" x14ac:dyDescent="0.5">
      <c r="A142" s="268" t="s">
        <v>158</v>
      </c>
      <c r="B142" s="332">
        <v>77299.47797875134</v>
      </c>
      <c r="C142" s="332">
        <v>5310.9142335691295</v>
      </c>
      <c r="D142" s="333">
        <v>6.8705693394579367E-2</v>
      </c>
      <c r="E142" s="332">
        <v>61694.983988754597</v>
      </c>
      <c r="F142" s="332">
        <v>1986.8844623856155</v>
      </c>
      <c r="G142" s="333">
        <v>3.2204959527143619E-2</v>
      </c>
      <c r="H142" s="332">
        <v>16529.074791231222</v>
      </c>
      <c r="I142" s="332">
        <v>1117.292908766284</v>
      </c>
      <c r="J142" s="333">
        <v>6.7595610938793432E-2</v>
      </c>
    </row>
    <row r="143" spans="1:10" ht="14.65" thickTop="1" x14ac:dyDescent="0.45">
      <c r="A143" s="304" t="s">
        <v>79</v>
      </c>
      <c r="B143" s="330">
        <v>173615.98802818725</v>
      </c>
      <c r="C143" s="330">
        <v>11219.059161098603</v>
      </c>
      <c r="D143" s="334">
        <v>6.4619965525739162E-2</v>
      </c>
      <c r="E143" s="330">
        <v>105100.18105605536</v>
      </c>
      <c r="F143" s="330">
        <v>3287.4001726520228</v>
      </c>
      <c r="G143" s="334">
        <v>3.1278729871061617E-2</v>
      </c>
      <c r="H143" s="330">
        <v>27611.000000001339</v>
      </c>
      <c r="I143" s="330">
        <v>1861.8226187881623</v>
      </c>
      <c r="J143" s="334">
        <v>6.7430466799031988E-2</v>
      </c>
    </row>
  </sheetData>
  <sheetProtection algorithmName="SHA-512" hashValue="US1EQXcZIeMsAdKsPl13tJ4lVlYtxuTA/JGULFAUDvEW6yHZn/WNScp6C+BwTwSVsH9bT1YNjmGh4sD6RdUJmg==" saltValue="Tb7RnfrojDHnWbUQ1n+Cf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Comparison Chart</vt:lpstr>
      <vt:lpstr>APTC - $200M</vt:lpstr>
      <vt:lpstr>Fixed $ - $200M</vt:lpstr>
      <vt:lpstr>Fixed $ Flat - $150M</vt:lpstr>
      <vt:lpstr>Fixed $ Diff - $150M</vt:lpstr>
      <vt:lpstr>Fixed $ Flat - $100M</vt:lpstr>
      <vt:lpstr>Fixed $ Diff - $100M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Klein, Evan</dc:creator>
  <cp:lastModifiedBy>Klein, Evan</cp:lastModifiedBy>
  <dcterms:created xsi:type="dcterms:W3CDTF">2020-10-01T21:45:43Z</dcterms:created>
  <dcterms:modified xsi:type="dcterms:W3CDTF">2020-10-27T04:57:37Z</dcterms:modified>
</cp:coreProperties>
</file>