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hidePivotFieldList="1"/>
  <mc:AlternateContent xmlns:mc="http://schemas.openxmlformats.org/markup-compatibility/2006">
    <mc:Choice Requires="x15">
      <x15ac:absPath xmlns:x15ac="http://schemas.microsoft.com/office/spreadsheetml/2010/11/ac" url="X:\Communications Team\Collateral\Enrollment Report\2019 Spring\"/>
    </mc:Choice>
  </mc:AlternateContent>
  <xr:revisionPtr revIDLastSave="0" documentId="13_ncr:1_{9AD9FBD7-653D-4DD0-B5B0-A0E92B397BF6}" xr6:coauthVersionLast="45" xr6:coauthVersionMax="45" xr10:uidLastSave="{00000000-0000-0000-0000-000000000000}"/>
  <bookViews>
    <workbookView xWindow="2280" yWindow="2610" windowWidth="34740" windowHeight="15460" tabRatio="816" firstSheet="1" activeTab="1" xr2:uid="{00000000-000D-0000-FFFF-FFFF00000000}"/>
  </bookViews>
  <sheets>
    <sheet name="TOC" sheetId="1" state="hidden" r:id="rId1"/>
    <sheet name="Description" sheetId="46" r:id="rId2"/>
    <sheet name="WA &amp; QHP Enrollees by County" sheetId="37" r:id="rId3"/>
    <sheet name="QHP By Carrier" sheetId="41" r:id="rId4"/>
    <sheet name="QHP By Metal, FPL" sheetId="3" r:id="rId5"/>
    <sheet name="QHP and WAH by Age" sheetId="43" r:id="rId6"/>
    <sheet name="QHP Household" sheetId="31" r:id="rId7"/>
    <sheet name="QHP and WAH Demographics" sheetId="12" r:id="rId8"/>
    <sheet name="QDP Distribution" sheetId="14" r:id="rId9"/>
    <sheet name="MPS Selection by Month" sheetId="29" r:id="rId10"/>
    <sheet name="Sheet2" sheetId="42" state="hidden" r:id="rId11"/>
    <sheet name="QHP Subsidy and Premium" sheetId="44" r:id="rId12"/>
    <sheet name="QHP Avr Premium by County" sheetId="34" r:id="rId13"/>
    <sheet name="Language Data " sheetId="40" r:id="rId14"/>
    <sheet name="Interpretation Services" sheetId="39" r:id="rId15"/>
    <sheet name="QHP &amp; WAH by Language" sheetId="8" r:id="rId16"/>
    <sheet name="QHP Customer Movement" sheetId="45" r:id="rId17"/>
    <sheet name="QHP Disenrollments" sheetId="4" r:id="rId18"/>
    <sheet name="Churn" sheetId="17" r:id="rId19"/>
    <sheet name="SEP" sheetId="32" r:id="rId20"/>
    <sheet name="Counties" sheetId="25" state="hidden" r:id="rId21"/>
  </sheets>
  <definedNames>
    <definedName name="_xlnm._FilterDatabase" localSheetId="13" hidden="1">'Language Data '!$A$3:$F$3</definedName>
    <definedName name="_xlnm._FilterDatabase" localSheetId="2" hidden="1">'WA &amp; QHP Enrollees by County'!$A$3:$H$42</definedName>
  </definedNames>
  <calcPr calcId="191029"/>
  <pivotCaches>
    <pivotCache cacheId="0" r:id="rId2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" i="4" l="1"/>
  <c r="J16" i="4"/>
  <c r="J17" i="4"/>
  <c r="J18" i="4"/>
  <c r="J19" i="4"/>
  <c r="J20" i="4"/>
  <c r="J21" i="4"/>
  <c r="J14" i="4"/>
  <c r="G22" i="4"/>
  <c r="H22" i="4"/>
  <c r="I22" i="4"/>
  <c r="F22" i="4"/>
  <c r="J18" i="45"/>
  <c r="G20" i="45"/>
  <c r="J22" i="4" l="1"/>
  <c r="B17" i="40"/>
  <c r="H4" i="37" l="1"/>
  <c r="E43" i="37"/>
  <c r="C43" i="37"/>
  <c r="B43" i="37"/>
  <c r="C10" i="45"/>
  <c r="C11" i="45"/>
  <c r="C9" i="45"/>
  <c r="C4" i="45"/>
  <c r="C5" i="45"/>
  <c r="C3" i="45"/>
  <c r="G43" i="37" l="1"/>
  <c r="F43" i="37"/>
  <c r="C12" i="45"/>
  <c r="C6" i="45"/>
  <c r="I6" i="45"/>
  <c r="F5" i="44"/>
  <c r="G4" i="44" s="1"/>
  <c r="D5" i="44"/>
  <c r="E4" i="44" s="1"/>
  <c r="B5" i="44"/>
  <c r="C3" i="44" s="1"/>
  <c r="G3" i="44" l="1"/>
  <c r="E5" i="44"/>
  <c r="E3" i="44"/>
  <c r="C4" i="44"/>
  <c r="C5" i="44" s="1"/>
  <c r="G5" i="44"/>
  <c r="G27" i="12" l="1"/>
  <c r="H27" i="12"/>
  <c r="O8" i="43"/>
  <c r="N8" i="43"/>
  <c r="M8" i="43"/>
  <c r="J11" i="43"/>
  <c r="I11" i="43"/>
  <c r="D10" i="41" l="1"/>
  <c r="E7" i="41" s="1"/>
  <c r="E6" i="41"/>
  <c r="E8" i="41" l="1"/>
  <c r="E3" i="41"/>
  <c r="E4" i="41"/>
  <c r="E5" i="41"/>
  <c r="E9" i="41"/>
  <c r="D4" i="40"/>
  <c r="C4" i="40"/>
  <c r="B4" i="40"/>
  <c r="E10" i="41" l="1"/>
  <c r="H42" i="37" l="1"/>
  <c r="H41" i="37"/>
  <c r="H40" i="37"/>
  <c r="H39" i="37"/>
  <c r="H38" i="37"/>
  <c r="H37" i="37"/>
  <c r="H36" i="37"/>
  <c r="H35" i="37"/>
  <c r="H34" i="37"/>
  <c r="H33" i="37"/>
  <c r="H32" i="37"/>
  <c r="H31" i="37"/>
  <c r="H30" i="37"/>
  <c r="H29" i="37"/>
  <c r="H28" i="37"/>
  <c r="H27" i="37"/>
  <c r="H26" i="37"/>
  <c r="H25" i="37"/>
  <c r="H24" i="37"/>
  <c r="H23" i="37"/>
  <c r="H22" i="37"/>
  <c r="H21" i="37"/>
  <c r="H20" i="37"/>
  <c r="H19" i="37"/>
  <c r="H18" i="37"/>
  <c r="H17" i="37"/>
  <c r="H16" i="37"/>
  <c r="H15" i="37"/>
  <c r="H14" i="37"/>
  <c r="H13" i="37"/>
  <c r="H12" i="37"/>
  <c r="H11" i="37"/>
  <c r="H10" i="37"/>
  <c r="H9" i="37"/>
  <c r="H8" i="37"/>
  <c r="H7" i="37"/>
  <c r="H6" i="37"/>
  <c r="H5" i="37"/>
  <c r="B19" i="4" l="1"/>
  <c r="O4" i="4"/>
  <c r="O5" i="4"/>
  <c r="O6" i="4"/>
  <c r="O7" i="4"/>
  <c r="G8" i="4"/>
  <c r="H8" i="4"/>
  <c r="I8" i="4"/>
  <c r="J8" i="4"/>
  <c r="K8" i="4"/>
  <c r="L8" i="4"/>
  <c r="M8" i="4"/>
  <c r="N8" i="4"/>
  <c r="F8" i="4"/>
  <c r="O8" i="4" l="1"/>
  <c r="B25" i="32" l="1"/>
  <c r="E19" i="14" l="1"/>
  <c r="D43" i="12" l="1"/>
  <c r="C43" i="12" l="1"/>
  <c r="B30" i="14" l="1"/>
  <c r="C13" i="12"/>
  <c r="B13" i="12"/>
  <c r="S126" i="25" l="1"/>
  <c r="K126" i="25"/>
  <c r="O126" i="25"/>
  <c r="G126" i="25"/>
  <c r="S94" i="25"/>
  <c r="S79" i="25"/>
  <c r="Q72" i="25"/>
  <c r="O94" i="25"/>
  <c r="O79" i="25"/>
  <c r="M72" i="25"/>
  <c r="K94" i="25"/>
  <c r="K79" i="25"/>
  <c r="I72" i="25"/>
  <c r="G94" i="25"/>
  <c r="G79" i="25"/>
  <c r="E72" i="25"/>
  <c r="C123" i="25"/>
  <c r="C94" i="25"/>
  <c r="C79" i="25"/>
  <c r="A72" i="25"/>
  <c r="W61" i="25"/>
  <c r="W29" i="25"/>
  <c r="W14" i="25"/>
  <c r="U7" i="25"/>
  <c r="S58" i="25"/>
  <c r="S29" i="25"/>
  <c r="S14" i="25"/>
  <c r="Q7" i="25"/>
  <c r="O61" i="25"/>
  <c r="O29" i="25"/>
  <c r="O19" i="25"/>
  <c r="O14" i="25"/>
  <c r="M7" i="25"/>
  <c r="K29" i="25"/>
  <c r="K61" i="25"/>
  <c r="K19" i="25"/>
  <c r="K14" i="25"/>
  <c r="I7" i="25"/>
  <c r="G61" i="25"/>
  <c r="G29" i="25"/>
  <c r="G19" i="25"/>
  <c r="G14" i="25"/>
  <c r="E7" i="25"/>
  <c r="C61" i="25"/>
  <c r="C29" i="25" l="1"/>
  <c r="C19" i="25"/>
  <c r="C14" i="25"/>
  <c r="A7" i="25"/>
  <c r="B14" i="17" l="1"/>
  <c r="C14" i="17"/>
  <c r="D14" i="17"/>
  <c r="E14" i="17"/>
  <c r="F14" i="17"/>
  <c r="G14" i="17"/>
  <c r="H14" i="17"/>
  <c r="I14" i="17"/>
  <c r="J14" i="17"/>
  <c r="K14" i="17"/>
  <c r="L14" i="17"/>
  <c r="M14" i="17"/>
  <c r="B13" i="17"/>
  <c r="C13" i="17"/>
  <c r="D13" i="17"/>
  <c r="E13" i="17"/>
  <c r="F13" i="17"/>
  <c r="G13" i="17"/>
  <c r="H13" i="17"/>
  <c r="I13" i="17"/>
  <c r="J13" i="17"/>
  <c r="K13" i="17"/>
  <c r="L13" i="17"/>
  <c r="M13" i="17"/>
  <c r="B23" i="3" l="1"/>
  <c r="B12" i="14" l="1"/>
  <c r="B19" i="14"/>
  <c r="E12" i="14"/>
  <c r="B8" i="3" l="1"/>
  <c r="B27" i="4" l="1"/>
  <c r="B13" i="4" l="1"/>
</calcChain>
</file>

<file path=xl/sharedStrings.xml><?xml version="1.0" encoding="utf-8"?>
<sst xmlns="http://schemas.openxmlformats.org/spreadsheetml/2006/main" count="1868" uniqueCount="591">
  <si>
    <t>TAB 1</t>
  </si>
  <si>
    <t>TAB 2</t>
  </si>
  <si>
    <t xml:space="preserve">Distribution of QHPs </t>
  </si>
  <si>
    <t>TAB 3</t>
  </si>
  <si>
    <t>QHP Enrollees Disenrollments</t>
  </si>
  <si>
    <t>TAB 4</t>
  </si>
  <si>
    <t xml:space="preserve">QHP and Dental Enrollee By Month </t>
  </si>
  <si>
    <t>TAB 5</t>
  </si>
  <si>
    <t>TAB 6</t>
  </si>
  <si>
    <t xml:space="preserve">QHP Enrollee by Age &amp; Gender </t>
  </si>
  <si>
    <t>TAB 7</t>
  </si>
  <si>
    <t>TAB 8</t>
  </si>
  <si>
    <t>TAB 9</t>
  </si>
  <si>
    <t xml:space="preserve">QHP by Enrollee by Race/Ethnicity </t>
  </si>
  <si>
    <t>TAB 10</t>
  </si>
  <si>
    <t>QHP by Enrollee by Citizenship</t>
  </si>
  <si>
    <t>TAB 11</t>
  </si>
  <si>
    <t xml:space="preserve">Additional QHP Data by Carriers </t>
  </si>
  <si>
    <t>TAB 12</t>
  </si>
  <si>
    <t xml:space="preserve">Additional Data by Churn </t>
  </si>
  <si>
    <t>TAB 13</t>
  </si>
  <si>
    <t xml:space="preserve">Additional Data by Assisted </t>
  </si>
  <si>
    <t>TAB 14</t>
  </si>
  <si>
    <t xml:space="preserve">Additional Data by Families </t>
  </si>
  <si>
    <t>TAB 15</t>
  </si>
  <si>
    <t xml:space="preserve">Additional Data by QHP_Premiums_APTC_CSR </t>
  </si>
  <si>
    <t>TAB 16</t>
  </si>
  <si>
    <t>SEP</t>
  </si>
  <si>
    <t>TAB 17</t>
  </si>
  <si>
    <t xml:space="preserve">SHOP </t>
  </si>
  <si>
    <t>TABLE OF CONTENTS</t>
  </si>
  <si>
    <t>QHP Renewals</t>
  </si>
  <si>
    <t>TAB 18</t>
  </si>
  <si>
    <t xml:space="preserve">QHP  &amp; WAH by Enrollee by Language </t>
  </si>
  <si>
    <t>QHP</t>
  </si>
  <si>
    <t xml:space="preserve">Description: </t>
  </si>
  <si>
    <t xml:space="preserve">Timeframe: </t>
  </si>
  <si>
    <t>Subsidized Enrollees</t>
  </si>
  <si>
    <t>Total QHP</t>
  </si>
  <si>
    <t xml:space="preserve">Month </t>
  </si>
  <si>
    <t>Non Subsidized Enrollees</t>
  </si>
  <si>
    <t xml:space="preserve">Enrollment by Metal Level </t>
  </si>
  <si>
    <t>Metal</t>
  </si>
  <si>
    <t>Enrollee</t>
  </si>
  <si>
    <t>Bronze</t>
  </si>
  <si>
    <t>Catastrophic</t>
  </si>
  <si>
    <t>Gold</t>
  </si>
  <si>
    <t>Silver</t>
  </si>
  <si>
    <t xml:space="preserve">Enrollment by FPL Level </t>
  </si>
  <si>
    <t>FPL</t>
  </si>
  <si>
    <t>&lt;100</t>
  </si>
  <si>
    <t>&gt;400</t>
  </si>
  <si>
    <t xml:space="preserve">Did not report </t>
  </si>
  <si>
    <t>Enrollees</t>
  </si>
  <si>
    <t>County</t>
  </si>
  <si>
    <t>BENTON</t>
  </si>
  <si>
    <t>CLARK</t>
  </si>
  <si>
    <t>COWLITZ</t>
  </si>
  <si>
    <t>FRANKLIN</t>
  </si>
  <si>
    <t>Age group</t>
  </si>
  <si>
    <t>Count</t>
  </si>
  <si>
    <t>AGE1&lt;18</t>
  </si>
  <si>
    <t>AGE2 18-25</t>
  </si>
  <si>
    <t>AGE6 55-64</t>
  </si>
  <si>
    <t>AGE7 ≥65</t>
  </si>
  <si>
    <t>Gender</t>
  </si>
  <si>
    <t xml:space="preserve">Male </t>
  </si>
  <si>
    <t>Female</t>
  </si>
  <si>
    <t>WAH</t>
  </si>
  <si>
    <t xml:space="preserve">QHP and Washington Apple Health (WAH) Enrollees by Age </t>
  </si>
  <si>
    <t xml:space="preserve">QHP and WAH Enrollees by Gender </t>
  </si>
  <si>
    <t>Translated Language</t>
  </si>
  <si>
    <t>Interpreted Language</t>
  </si>
  <si>
    <t>Albanian</t>
  </si>
  <si>
    <t>Amharic</t>
  </si>
  <si>
    <t>American Sign Language</t>
  </si>
  <si>
    <t>Arabic</t>
  </si>
  <si>
    <t>Bengali</t>
  </si>
  <si>
    <t>Bulgarian</t>
  </si>
  <si>
    <t>Burmese</t>
  </si>
  <si>
    <t>Cambodian (Khmer)</t>
  </si>
  <si>
    <t>Chinese</t>
  </si>
  <si>
    <t>Cham</t>
  </si>
  <si>
    <t>Farsi</t>
  </si>
  <si>
    <t>French</t>
  </si>
  <si>
    <t>Gujarati</t>
  </si>
  <si>
    <t>Hindi</t>
  </si>
  <si>
    <t>Ilocano</t>
  </si>
  <si>
    <t>Hmong</t>
  </si>
  <si>
    <t>Indonesian</t>
  </si>
  <si>
    <t>Japanese</t>
  </si>
  <si>
    <t>Korean</t>
  </si>
  <si>
    <t>Laotian</t>
  </si>
  <si>
    <t>Oromo</t>
  </si>
  <si>
    <t>Persian</t>
  </si>
  <si>
    <t>Polish</t>
  </si>
  <si>
    <t>Portuguese</t>
  </si>
  <si>
    <t>Punjabi</t>
  </si>
  <si>
    <t>Romanian</t>
  </si>
  <si>
    <t>Russian</t>
  </si>
  <si>
    <t>Samoan</t>
  </si>
  <si>
    <t>Somali</t>
  </si>
  <si>
    <t>Spanish</t>
  </si>
  <si>
    <t>Swahili</t>
  </si>
  <si>
    <t>Tagalog</t>
  </si>
  <si>
    <t>Tamil</t>
  </si>
  <si>
    <t>Thai</t>
  </si>
  <si>
    <t>Tigrigna</t>
  </si>
  <si>
    <t>Trukese</t>
  </si>
  <si>
    <t>Turkish</t>
  </si>
  <si>
    <t>Ukrainian</t>
  </si>
  <si>
    <t>Urdu</t>
  </si>
  <si>
    <t>Vietnamese</t>
  </si>
  <si>
    <t>Mien</t>
  </si>
  <si>
    <t>French Creole</t>
  </si>
  <si>
    <t>Armenian</t>
  </si>
  <si>
    <t>Italian</t>
  </si>
  <si>
    <t>Fijian</t>
  </si>
  <si>
    <t>Visayan</t>
  </si>
  <si>
    <t>Carrier</t>
  </si>
  <si>
    <t>BridgeSpan</t>
  </si>
  <si>
    <t>Coordinated Care</t>
  </si>
  <si>
    <t>Kaiser Northwest</t>
  </si>
  <si>
    <t>LifeWise</t>
  </si>
  <si>
    <t>Molina</t>
  </si>
  <si>
    <t>Premera</t>
  </si>
  <si>
    <t>Ethnicity</t>
  </si>
  <si>
    <t>Hispanic_Indicator</t>
  </si>
  <si>
    <t>Hispanic</t>
  </si>
  <si>
    <t>Not Declared</t>
  </si>
  <si>
    <t>Not_Hispanic</t>
  </si>
  <si>
    <t>Asian</t>
  </si>
  <si>
    <t>Black</t>
  </si>
  <si>
    <t>Hawaiian</t>
  </si>
  <si>
    <t>not Provided</t>
  </si>
  <si>
    <t>Other</t>
  </si>
  <si>
    <t>Pacific Islander</t>
  </si>
  <si>
    <t>White</t>
  </si>
  <si>
    <t xml:space="preserve">FPL </t>
  </si>
  <si>
    <t>Citizen</t>
  </si>
  <si>
    <t xml:space="preserve">QDP by Gender </t>
  </si>
  <si>
    <t xml:space="preserve">Families </t>
  </si>
  <si>
    <t xml:space="preserve">QHP &amp; WAH Enrollees </t>
  </si>
  <si>
    <t xml:space="preserve">QHP &amp; WAH Enrollees by County </t>
  </si>
  <si>
    <t xml:space="preserve">Churn </t>
  </si>
  <si>
    <t>QHP - Medicaid</t>
  </si>
  <si>
    <t>Medicaid - QHP</t>
  </si>
  <si>
    <t>Total Medicaid</t>
  </si>
  <si>
    <t>QHP -Medicaid</t>
  </si>
  <si>
    <t xml:space="preserve">Enrolled in QHP and also in QDP </t>
  </si>
  <si>
    <t>QDP Enrollees by Plan Type</t>
  </si>
  <si>
    <t>FAMILY DENTAL</t>
  </si>
  <si>
    <t>PEDIATRIC DENTAL</t>
  </si>
  <si>
    <t>Plan Type</t>
  </si>
  <si>
    <t>Dental Distribution</t>
  </si>
  <si>
    <t>Delta Dental of Washington</t>
  </si>
  <si>
    <t>Dentegra Insurance Company</t>
  </si>
  <si>
    <t>QDP Enrollees by  Carrier</t>
  </si>
  <si>
    <t>FPL Range</t>
  </si>
  <si>
    <t>Non-Payment</t>
  </si>
  <si>
    <t>Voluntary Disenrollment</t>
  </si>
  <si>
    <t>Grand Total</t>
  </si>
  <si>
    <t>SPOKANE</t>
  </si>
  <si>
    <t>QHP and WAH Enrollees - Under 19</t>
  </si>
  <si>
    <t>CHIP</t>
  </si>
  <si>
    <t>MAGI</t>
  </si>
  <si>
    <t>Chiu Chow</t>
  </si>
  <si>
    <t>Kaiser Permanente WA</t>
  </si>
  <si>
    <t>Dari</t>
  </si>
  <si>
    <t>Dutch</t>
  </si>
  <si>
    <t>Pashto</t>
  </si>
  <si>
    <t>Puyallup</t>
  </si>
  <si>
    <t>German</t>
  </si>
  <si>
    <t>Marathi</t>
  </si>
  <si>
    <t>Malayalam</t>
  </si>
  <si>
    <t>Large Print English</t>
  </si>
  <si>
    <t>Did not report</t>
  </si>
  <si>
    <t>100-138</t>
  </si>
  <si>
    <t>139-150</t>
  </si>
  <si>
    <t>151-200</t>
  </si>
  <si>
    <t>201-250</t>
  </si>
  <si>
    <t>251-300</t>
  </si>
  <si>
    <t>301-400</t>
  </si>
  <si>
    <t>&lt; 100</t>
  </si>
  <si>
    <t>KITSAP</t>
  </si>
  <si>
    <t>PIERCE</t>
  </si>
  <si>
    <t>SNOHOMISH</t>
  </si>
  <si>
    <t>THURSTON</t>
  </si>
  <si>
    <t>WHATCOM</t>
  </si>
  <si>
    <t>YAKIMA</t>
  </si>
  <si>
    <t>English</t>
  </si>
  <si>
    <t>American Indian/Alaska Native</t>
  </si>
  <si>
    <t>QHP Enrollees by County</t>
  </si>
  <si>
    <t>Male</t>
  </si>
  <si>
    <t>CLARK County</t>
  </si>
  <si>
    <t>AGE3 26-34</t>
  </si>
  <si>
    <t>AGE4 35-44</t>
  </si>
  <si>
    <t>AGE5 45-54</t>
  </si>
  <si>
    <t>SNOHOMISH County</t>
  </si>
  <si>
    <t>YAKIMA County</t>
  </si>
  <si>
    <t>KITSAP County</t>
  </si>
  <si>
    <t>BENTON County</t>
  </si>
  <si>
    <t>FRANKLIN County</t>
  </si>
  <si>
    <t>COWLITZ County</t>
  </si>
  <si>
    <t>SPOKANE County</t>
  </si>
  <si>
    <t>THURSTON County</t>
  </si>
  <si>
    <t>PIERCE County</t>
  </si>
  <si>
    <t>WHATCOM County</t>
  </si>
  <si>
    <t>NAVIGATOR</t>
  </si>
  <si>
    <t>BROKER</t>
  </si>
  <si>
    <t>Total</t>
  </si>
  <si>
    <t>TOTAL</t>
  </si>
  <si>
    <t>QHP and Washington Apple Health LEP</t>
  </si>
  <si>
    <t xml:space="preserve">QHP </t>
  </si>
  <si>
    <t xml:space="preserve">LEP </t>
  </si>
  <si>
    <t xml:space="preserve">New Enrollment by FPL Level </t>
  </si>
  <si>
    <t>100 - 138</t>
  </si>
  <si>
    <t>139 - 150</t>
  </si>
  <si>
    <t>151 - 200</t>
  </si>
  <si>
    <t>201 - 250</t>
  </si>
  <si>
    <t>251 - 300</t>
  </si>
  <si>
    <t>301 - 400</t>
  </si>
  <si>
    <t>&lt; 100%</t>
  </si>
  <si>
    <t>100% - 138%</t>
  </si>
  <si>
    <t>139% - 150%</t>
  </si>
  <si>
    <t>151% - 200%</t>
  </si>
  <si>
    <t>201% - 250%</t>
  </si>
  <si>
    <t>251% - 300%</t>
  </si>
  <si>
    <t>301% - 400%</t>
  </si>
  <si>
    <t>&gt; 400%</t>
  </si>
  <si>
    <t>Other*</t>
  </si>
  <si>
    <t>*Chose not to apply for tax credit.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</si>
  <si>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</si>
  <si>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</si>
  <si>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</si>
  <si>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</si>
  <si>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</si>
  <si>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</si>
  <si>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</si>
  <si>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</si>
  <si>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</si>
  <si>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</si>
  <si>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</si>
  <si>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</si>
  <si>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</si>
  <si>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</si>
  <si>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</si>
  <si>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</si>
  <si>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</si>
  <si>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</si>
  <si>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</si>
  <si>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</si>
  <si>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</si>
  <si>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</si>
  <si>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</si>
  <si>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</si>
  <si>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</si>
  <si>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</si>
  <si>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</si>
  <si>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</si>
  <si>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</si>
  <si>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</si>
  <si>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</si>
  <si>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</si>
  <si>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</si>
  <si>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</si>
  <si>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</si>
  <si>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</si>
  <si>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</si>
  <si>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</si>
  <si>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</si>
  <si>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Age &lt;18</t>
  </si>
  <si>
    <t>Age 18-25</t>
  </si>
  <si>
    <t>Age 26-34</t>
  </si>
  <si>
    <t>Age 35-44</t>
  </si>
  <si>
    <t>Age 45-54</t>
  </si>
  <si>
    <t>Age 55-64</t>
  </si>
  <si>
    <t>Age 65+</t>
  </si>
  <si>
    <t>Infant &lt;1</t>
  </si>
  <si>
    <t>Toddler 1-5</t>
  </si>
  <si>
    <t>School Age 6-12</t>
  </si>
  <si>
    <t>Adolescent 13-18</t>
  </si>
  <si>
    <t>Black/African American</t>
  </si>
  <si>
    <t>Multi-Race</t>
  </si>
  <si>
    <t>Not Provided</t>
  </si>
  <si>
    <t>&lt;18</t>
  </si>
  <si>
    <t>18-25</t>
  </si>
  <si>
    <t>26-34</t>
  </si>
  <si>
    <t>35-44</t>
  </si>
  <si>
    <t>45-54</t>
  </si>
  <si>
    <t>55-64</t>
  </si>
  <si>
    <t>65+</t>
  </si>
  <si>
    <t>Delta Dental</t>
  </si>
  <si>
    <t>CARRIER</t>
  </si>
  <si>
    <t>HISPANIC</t>
  </si>
  <si>
    <t>NOT_HISPANIC</t>
  </si>
  <si>
    <t>NOT_REPORTED</t>
  </si>
  <si>
    <t># QHP ENROLLEES</t>
  </si>
  <si>
    <t>WAH ENROLLEES</t>
  </si>
  <si>
    <t>ADAMS</t>
  </si>
  <si>
    <t>ASOTIN</t>
  </si>
  <si>
    <t>CHELAN</t>
  </si>
  <si>
    <t>CLALLAM</t>
  </si>
  <si>
    <t>COLUMBIA</t>
  </si>
  <si>
    <t>DOUGLAS</t>
  </si>
  <si>
    <t>FERRY</t>
  </si>
  <si>
    <t>GARFIELD</t>
  </si>
  <si>
    <t>GRANT</t>
  </si>
  <si>
    <t>GRAYS HARBOR</t>
  </si>
  <si>
    <t>ISLAND</t>
  </si>
  <si>
    <t>JEFFERSON</t>
  </si>
  <si>
    <t>KING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</si>
  <si>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</si>
  <si>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</si>
  <si>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</si>
  <si>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</si>
  <si>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</si>
  <si>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</si>
  <si>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</si>
  <si>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</si>
  <si>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SAN JUAN</t>
  </si>
  <si>
    <t>SKAGIT</t>
  </si>
  <si>
    <t>SKAMANIA</t>
  </si>
  <si>
    <t>STEVENS</t>
  </si>
  <si>
    <t>WAHKIAKUM</t>
  </si>
  <si>
    <t>WALLA WALLA</t>
  </si>
  <si>
    <t>WHITMAN</t>
  </si>
  <si>
    <t>Statewide</t>
  </si>
  <si>
    <t>MC Plan Name</t>
  </si>
  <si>
    <t>201801</t>
  </si>
  <si>
    <t>201802</t>
  </si>
  <si>
    <t>201803</t>
  </si>
  <si>
    <t>201804</t>
  </si>
  <si>
    <t>201805</t>
  </si>
  <si>
    <t>201806</t>
  </si>
  <si>
    <t>201807</t>
  </si>
  <si>
    <t>201808</t>
  </si>
  <si>
    <t>201809</t>
  </si>
  <si>
    <t>201810</t>
  </si>
  <si>
    <t>201811</t>
  </si>
  <si>
    <t>201812</t>
  </si>
  <si>
    <t>201901</t>
  </si>
  <si>
    <t>201902</t>
  </si>
  <si>
    <t>Amerigroup Washington Inc</t>
  </si>
  <si>
    <t>Community Health Plan of Washington</t>
  </si>
  <si>
    <t>Coordinated Care of Washington</t>
  </si>
  <si>
    <t>Molina Healthcare of Washington Inc</t>
  </si>
  <si>
    <t>United Health Care Community Plan</t>
  </si>
  <si>
    <t xml:space="preserve">REPORT FOR NEW ENROLLEES START IN THE MONTH </t>
  </si>
  <si>
    <t>Age</t>
  </si>
  <si>
    <t xml:space="preserve">New Enrollment by Age Level </t>
  </si>
  <si>
    <t>Subsidized</t>
  </si>
  <si>
    <t>QDP by Status</t>
  </si>
  <si>
    <t>Status</t>
  </si>
  <si>
    <t>New</t>
  </si>
  <si>
    <t>Non-Subsidized</t>
  </si>
  <si>
    <t>SEPCAIL ENROLLMENT PERIOD (SEP)</t>
  </si>
  <si>
    <t>COUNT</t>
  </si>
  <si>
    <t>Loss of MEC</t>
  </si>
  <si>
    <t>Change in program eligibility</t>
  </si>
  <si>
    <t>Change in residence</t>
  </si>
  <si>
    <t>Change in household size</t>
  </si>
  <si>
    <t>2019</t>
  </si>
  <si>
    <t>2017</t>
  </si>
  <si>
    <t>2018</t>
  </si>
  <si>
    <t>2019 RETAIN</t>
  </si>
  <si>
    <t>2019 NEW</t>
  </si>
  <si>
    <t>STATUS</t>
  </si>
  <si>
    <t>PLAN TYPE</t>
  </si>
  <si>
    <t>2018 ENROLLEES</t>
  </si>
  <si>
    <t>Monthly Avg</t>
  </si>
  <si>
    <t xml:space="preserve">Total </t>
  </si>
  <si>
    <t>Non Subsidized</t>
  </si>
  <si>
    <t xml:space="preserve">Percent </t>
  </si>
  <si>
    <t>Avg Premium (no tax credit)</t>
  </si>
  <si>
    <t>Avg Premium
(after tax credit)</t>
  </si>
  <si>
    <t>Lawfully Present</t>
  </si>
  <si>
    <t xml:space="preserve">Count </t>
  </si>
  <si>
    <t xml:space="preserve">SEP Event Category </t>
  </si>
  <si>
    <t xml:space="preserve">2019 Number </t>
  </si>
  <si>
    <t xml:space="preserve">2019 Percent </t>
  </si>
  <si>
    <t xml:space="preserve">2018 Number </t>
  </si>
  <si>
    <t xml:space="preserve">2018 Percent </t>
  </si>
  <si>
    <t xml:space="preserve">2017 Number </t>
  </si>
  <si>
    <t>2017 Percent</t>
  </si>
  <si>
    <t>COUNTY</t>
  </si>
  <si>
    <t># WAH ENROLLEES</t>
  </si>
  <si>
    <t>COUNTY POPULATION (AGE 0-64)</t>
  </si>
  <si>
    <t>Oct 18 - Feb 19</t>
  </si>
  <si>
    <t>SPANISH</t>
  </si>
  <si>
    <t>Sum of Calls</t>
  </si>
  <si>
    <t>Column Labels</t>
  </si>
  <si>
    <t>VIETNAMESE</t>
  </si>
  <si>
    <t>Row Labels</t>
  </si>
  <si>
    <t>Jan-19</t>
  </si>
  <si>
    <t>Feb-19</t>
  </si>
  <si>
    <t>Oct-19</t>
  </si>
  <si>
    <t>Nov-18</t>
  </si>
  <si>
    <t>Dec-18</t>
  </si>
  <si>
    <t>RUSSIAN</t>
  </si>
  <si>
    <t>AKAN</t>
  </si>
  <si>
    <t>MANDARIN</t>
  </si>
  <si>
    <t>ALBANIAN</t>
  </si>
  <si>
    <t>ARABIC</t>
  </si>
  <si>
    <t>AMHARIC</t>
  </si>
  <si>
    <t>KOREAN</t>
  </si>
  <si>
    <t>SOMALI</t>
  </si>
  <si>
    <t>ARMENIAN</t>
  </si>
  <si>
    <t>FARSI</t>
  </si>
  <si>
    <t>BAMBARA</t>
  </si>
  <si>
    <t>PUNJABI</t>
  </si>
  <si>
    <t>BEHDINI</t>
  </si>
  <si>
    <t>BENGALI</t>
  </si>
  <si>
    <t>BOSNIAN</t>
  </si>
  <si>
    <t>BULGARIAN</t>
  </si>
  <si>
    <t>BURMESE</t>
  </si>
  <si>
    <t>CAMBODIAN</t>
  </si>
  <si>
    <t>CANTONESE</t>
  </si>
  <si>
    <t>CHALDEAN</t>
  </si>
  <si>
    <t>CHUUKESE</t>
  </si>
  <si>
    <t>CROATIAN</t>
  </si>
  <si>
    <t>DARI</t>
  </si>
  <si>
    <t>EWE</t>
  </si>
  <si>
    <t>FRENCH</t>
  </si>
  <si>
    <t>FULANI</t>
  </si>
  <si>
    <t>FUZHOU</t>
  </si>
  <si>
    <t>GERMAN</t>
  </si>
  <si>
    <t>GHEG</t>
  </si>
  <si>
    <t>GREEK</t>
  </si>
  <si>
    <t>GUJARATI</t>
  </si>
  <si>
    <t>HAITIAN CREOLE</t>
  </si>
  <si>
    <t>HINDI</t>
  </si>
  <si>
    <t>HMONG</t>
  </si>
  <si>
    <t>IGBO</t>
  </si>
  <si>
    <t>ILOCANO</t>
  </si>
  <si>
    <t>INDONESIAN</t>
  </si>
  <si>
    <t>ITALIAN</t>
  </si>
  <si>
    <t>JAPANESE</t>
  </si>
  <si>
    <t>KAREN</t>
  </si>
  <si>
    <t>KARENNI</t>
  </si>
  <si>
    <t>KINYARWANDA</t>
  </si>
  <si>
    <t>KUNAMA</t>
  </si>
  <si>
    <t>LAOTIAN</t>
  </si>
  <si>
    <t>LINGALA</t>
  </si>
  <si>
    <t>LUGANDA</t>
  </si>
  <si>
    <t>MAAY</t>
  </si>
  <si>
    <t>MALAY</t>
  </si>
  <si>
    <t>MAM</t>
  </si>
  <si>
    <t>MANDINGO</t>
  </si>
  <si>
    <t>MARSHALLESE</t>
  </si>
  <si>
    <t>MONGOLIAN</t>
  </si>
  <si>
    <t>NEPALI</t>
  </si>
  <si>
    <t>NUER</t>
  </si>
  <si>
    <t>OROMO</t>
  </si>
  <si>
    <t>PASHTO</t>
  </si>
  <si>
    <t>POLISH</t>
  </si>
  <si>
    <t>PORTUGUESE</t>
  </si>
  <si>
    <t>Portuguese Br.</t>
  </si>
  <si>
    <t>ROMANIAN</t>
  </si>
  <si>
    <t>RUNDI</t>
  </si>
  <si>
    <t>SAMOAN</t>
  </si>
  <si>
    <t>SERBIAN</t>
  </si>
  <si>
    <t>SLOVAK</t>
  </si>
  <si>
    <t>SORANI</t>
  </si>
  <si>
    <t>SUDANESE ARABIC</t>
  </si>
  <si>
    <t>SWAHILI</t>
  </si>
  <si>
    <t>TAGALOG</t>
  </si>
  <si>
    <t>TAMIL</t>
  </si>
  <si>
    <t>TELUGU</t>
  </si>
  <si>
    <t>THAI</t>
  </si>
  <si>
    <t>TIBETAN</t>
  </si>
  <si>
    <t>TIGRINYA</t>
  </si>
  <si>
    <t>TOISHANESE</t>
  </si>
  <si>
    <t>TURKISH</t>
  </si>
  <si>
    <t>UKRAINIAN</t>
  </si>
  <si>
    <t>URDU</t>
  </si>
  <si>
    <t xml:space="preserve">Top 5 Non-English Calls Answered </t>
  </si>
  <si>
    <t>October 2018 - February 2019</t>
  </si>
  <si>
    <t>Language</t>
  </si>
  <si>
    <t>Offered</t>
  </si>
  <si>
    <t>Answered</t>
  </si>
  <si>
    <t>Abandoned</t>
  </si>
  <si>
    <t>Average Handle Time (Seconds)</t>
  </si>
  <si>
    <t>Avergage Speed of Answer (Seconds)</t>
  </si>
  <si>
    <t>Call Totals</t>
  </si>
  <si>
    <t>Cantonese</t>
  </si>
  <si>
    <t>Mandarin</t>
  </si>
  <si>
    <t xml:space="preserve">Note: Includes calls answered by bilingual and multilingual Customer Service Representatives (CSRs) at the Washington Healthplanfinder Customer Support Center from October 2018 - Feb. 2019. Please note calls handled were during high peek times for Open Enrollment 6. </t>
  </si>
  <si>
    <t>0-34</t>
  </si>
  <si>
    <t>35-54</t>
  </si>
  <si>
    <t>OTHER*</t>
  </si>
  <si>
    <t>QHP ENROLLEES BY FPL /AGE</t>
  </si>
  <si>
    <t>WA HPF Covered Residents by County -</t>
  </si>
  <si>
    <t>100-138%</t>
  </si>
  <si>
    <t>139-150%</t>
  </si>
  <si>
    <t>151-200%</t>
  </si>
  <si>
    <t>201-250%</t>
  </si>
  <si>
    <t>251-300%</t>
  </si>
  <si>
    <t>301-400%</t>
  </si>
  <si>
    <t>By FPL/By Metal Level</t>
  </si>
  <si>
    <t xml:space="preserve">QDP Enrollees by Age </t>
  </si>
  <si>
    <t>NEW &amp; RETUNRING QDP</t>
  </si>
  <si>
    <t>*data provided by HCA includes customers who actively selected a WAH Managed Care Plan through HPF</t>
  </si>
  <si>
    <t>&lt; 139</t>
  </si>
  <si>
    <t>QHP Customer Movement</t>
  </si>
  <si>
    <t>NEW QHP ENROLLEES</t>
  </si>
  <si>
    <t>Year</t>
  </si>
  <si>
    <t>RETURNING QHP ENROLLEES</t>
  </si>
  <si>
    <t>Same Plan</t>
  </si>
  <si>
    <t>Raised</t>
  </si>
  <si>
    <t>Lowered</t>
  </si>
  <si>
    <t>Same</t>
  </si>
  <si>
    <t>Same Carrier</t>
  </si>
  <si>
    <t>New Carrier</t>
  </si>
  <si>
    <t>Limited English Proficient Applicants</t>
  </si>
  <si>
    <t>Interpreter</t>
  </si>
  <si>
    <t>(4%)</t>
  </si>
  <si>
    <t>(96%)</t>
  </si>
  <si>
    <t>(100%)</t>
  </si>
  <si>
    <t>Translation</t>
  </si>
  <si>
    <t>Subsidy Status</t>
  </si>
  <si>
    <t>&lt;139</t>
  </si>
  <si>
    <t>401-500%</t>
  </si>
  <si>
    <t>501-600%</t>
  </si>
  <si>
    <t>OVER 600</t>
  </si>
  <si>
    <t>Not Available</t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</si>
  <si>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 xml:space="preserve">There are several reasons why housholds who are otherwise income eligible do not receive tax credits - most are related to their tax filing status or whether anyone in their family recevied an offer of employer sponsored insurance. 
</t>
    </r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>Lawfully present enrollees (including those who are in the five year bar for Medicaid) are eligible for subsidies in the Exchange.</t>
    </r>
  </si>
  <si>
    <t>&gt;139</t>
  </si>
  <si>
    <t>Metal Level</t>
  </si>
  <si>
    <t xml:space="preserve">% Population in QHP </t>
  </si>
  <si>
    <t>% Population in WAH</t>
  </si>
  <si>
    <r>
      <t xml:space="preserve">% Population enrolled through </t>
    </r>
    <r>
      <rPr>
        <b/>
        <i/>
        <sz val="10"/>
        <rFont val="Calibri"/>
        <family val="2"/>
      </rPr>
      <t>Washginton Healthplanfinder</t>
    </r>
  </si>
  <si>
    <t xml:space="preserve">Percent of popuation enrolling through Washington Healthplanfinder calculated using total QHP and WAH enrollment, and Washington State office of Financial Management (OFM) data for under 65 pop in 2017.  </t>
  </si>
  <si>
    <r>
      <rPr>
        <i/>
        <sz val="10"/>
        <rFont val="Calibri"/>
        <family val="2"/>
      </rPr>
      <t>Excludes enrollees who did not designate a county</t>
    </r>
    <r>
      <rPr>
        <i/>
        <sz val="10"/>
        <color rgb="FFFF0000"/>
        <rFont val="Calibri"/>
        <family val="2"/>
      </rPr>
      <t xml:space="preserve"> </t>
    </r>
  </si>
  <si>
    <t xml:space="preserve">The blue tabs include the metrics related to cost. </t>
  </si>
  <si>
    <t xml:space="preserve">The orange tabs include metrics related to coverage. </t>
  </si>
  <si>
    <t xml:space="preserve">The green tabs include the metrics related to the customer experience. </t>
  </si>
  <si>
    <t>Qualified Health Plans (QHP) and Qualified Dental Plans (QDP) data- Author: WAHBE/Thuy Ha, Data Source: Washington Healthplanfinder as of Feb. 2019</t>
  </si>
  <si>
    <t xml:space="preserve">References:   </t>
  </si>
  <si>
    <t>Washington Apple Health (WAH) - Medicaid MAGI/CHIP population: MAGI/CHIP Population Characteristics- Author: HCA/OMSD; Data Source: ProviderOne ODS Data Warehouse as of Feb. 2019</t>
  </si>
  <si>
    <t xml:space="preserve">This data sheet contains the data included in the Washington Health Benefit Exchange Health Coverage Enrollment Report from Spring 2019, and some additional metrics from prior reports.   </t>
  </si>
  <si>
    <t>2019 ENROLLEES</t>
  </si>
  <si>
    <t>% 2019 QHP Enrollment</t>
  </si>
  <si>
    <t>% 2018 QHP Enrollment</t>
  </si>
  <si>
    <t xml:space="preserve">Did Not Report </t>
  </si>
  <si>
    <t>Number of QHP Household Members</t>
  </si>
  <si>
    <t xml:space="preserve">1 Member Households </t>
  </si>
  <si>
    <t xml:space="preserve">2 Member Households </t>
  </si>
  <si>
    <t xml:space="preserve">3 Member Households </t>
  </si>
  <si>
    <t xml:space="preserve">4 Member Households </t>
  </si>
  <si>
    <t xml:space="preserve">5 Member Households </t>
  </si>
  <si>
    <t xml:space="preserve">5+ Member Households </t>
  </si>
  <si>
    <t xml:space="preserve"> Total QHP Households Enrolled</t>
  </si>
  <si>
    <t>Mixed^ QHP Households</t>
  </si>
  <si>
    <t xml:space="preserve">^Mixed QHP households have some family members who are enrolled QHP and some family members enrolled in WAH. </t>
  </si>
  <si>
    <t xml:space="preserve">QHP and Washington Apple Health enrollees by Race </t>
  </si>
  <si>
    <t>Race</t>
  </si>
  <si>
    <t xml:space="preserve">Ethnicity </t>
  </si>
  <si>
    <t>QHP Enrollees by Citizenship/Lawful Present Status by FPL</t>
  </si>
  <si>
    <t xml:space="preserve">Returning </t>
  </si>
  <si>
    <t>Percent Enrolled in both QHP and QDP</t>
  </si>
  <si>
    <t xml:space="preserve">QHP Monthly Premium by Subsidy Status by County </t>
  </si>
  <si>
    <t>Number of Enrollees in a Plan with Deductible of Listed Amount</t>
  </si>
  <si>
    <t>Dedutible Amount (for individual and family plans after CSRs applied)</t>
  </si>
  <si>
    <t>Average Monthly % Household Income Spent on Premium</t>
  </si>
  <si>
    <t>Subsidized QHP Enrollees</t>
  </si>
  <si>
    <t>Non-Subsidized QHP Enrollees</t>
  </si>
  <si>
    <t>Non-subsidized</t>
  </si>
  <si>
    <t>Average Monthly Household Premium By FPL</t>
  </si>
  <si>
    <t>Avg Monthly Household Premium By Year</t>
  </si>
  <si>
    <t>&lt;$1000</t>
  </si>
  <si>
    <t>$1001-2000</t>
  </si>
  <si>
    <t>$2001-4000</t>
  </si>
  <si>
    <t>$4001-6000</t>
  </si>
  <si>
    <t>$6001-9000</t>
  </si>
  <si>
    <t>$&gt;9000</t>
  </si>
  <si>
    <t xml:space="preserve">Telephonic Interpretation Services  </t>
  </si>
  <si>
    <r>
      <t xml:space="preserve">Spanish Language Requests By </t>
    </r>
    <r>
      <rPr>
        <b/>
        <i/>
        <sz val="11"/>
        <color theme="0"/>
        <rFont val="Calibri"/>
        <family val="2"/>
      </rPr>
      <t xml:space="preserve">Washington Healthplanfinder </t>
    </r>
    <r>
      <rPr>
        <b/>
        <sz val="11"/>
        <color theme="0"/>
        <rFont val="Calibri"/>
        <family val="2"/>
      </rPr>
      <t>Applicants</t>
    </r>
  </si>
  <si>
    <r>
      <t xml:space="preserve">Translated and Interpreted Langauges Selected in </t>
    </r>
    <r>
      <rPr>
        <b/>
        <i/>
        <sz val="13"/>
        <color theme="0"/>
        <rFont val="Calibri"/>
        <family val="2"/>
        <scheme val="minor"/>
      </rPr>
      <t xml:space="preserve">Washington Healthplanfinder </t>
    </r>
    <r>
      <rPr>
        <b/>
        <sz val="13"/>
        <color theme="0"/>
        <rFont val="Calibri"/>
        <family val="2"/>
        <scheme val="minor"/>
      </rPr>
      <t xml:space="preserve"> </t>
    </r>
  </si>
  <si>
    <t xml:space="preserve">2018 Disenrollment by FPL Level  </t>
  </si>
  <si>
    <t>Movement by Metal Level by Returning Customers who Changed Plans</t>
  </si>
  <si>
    <t xml:space="preserve">2018 Disenrollment by FPL by Age </t>
  </si>
  <si>
    <t>2018 Disenrollment by Reason</t>
  </si>
  <si>
    <t>2018 Disenrollment by Metal Tier</t>
  </si>
  <si>
    <t xml:space="preserve">2018 Disenrollment by Mteal Level and FPL Level </t>
  </si>
  <si>
    <t xml:space="preserve">Note: 2018 Disenrollment totals exclude QHP enrollees who moved to Medicaid (16,897) and QHP enrollees who dropped coverage during open-enrollment in Fall 2018 (26,603). </t>
  </si>
  <si>
    <t xml:space="preserve">SEP by Month </t>
  </si>
  <si>
    <t>Subsidized / Non-Subsidized by Month</t>
  </si>
  <si>
    <t>Feb-2018- Feb-2019</t>
  </si>
  <si>
    <t>QHP Enrollees and Washington Apple Health (WAH) Enrollees</t>
  </si>
  <si>
    <t>Feb 2018- Feb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</si>
</sst>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[$-10409]#,##0;\(#,##0\)"/>
    <numFmt numFmtId="167" formatCode="[$-10409]0;\(0\)"/>
    <numFmt numFmtId="168" formatCode="&quot;$&quot;#,##0"/>
    <numFmt numFmtId="169" formatCode="_(&quot;$&quot;* #,##0_);_(&quot;$&quot;* \(#,##0\);_(&quot;$&quot;* &quot;-&quot;??_);_(@_)"/>
    <numFmt numFmtId="170" formatCode="[$-10409]0.0;\(0.0\)"/>
    <numFmt numFmtId="171" formatCode="[$-10409]&quot;$&quot;##,##0.00;\(&quot;$&quot;##,##0.00\)"/>
    <numFmt numFmtId="172" formatCode="#,##0.0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rgb="FF000000"/>
      <name val="Calibri"/>
      <family val="2"/>
    </font>
    <font>
      <b/>
      <sz val="13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3"/>
      <color rgb="FFFFFFFF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3"/>
      <color theme="0"/>
      <name val="Calibri"/>
      <family val="2"/>
      <scheme val="minor"/>
    </font>
    <font>
      <sz val="10"/>
      <color indexed="64"/>
      <name val="Arial"/>
      <family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rgb="FFFFFFFF"/>
      <name val="Calibri"/>
      <family val="2"/>
    </font>
    <font>
      <sz val="10"/>
      <name val="Calibri"/>
      <family val="2"/>
    </font>
    <font>
      <b/>
      <u/>
      <sz val="11"/>
      <color rgb="FF000000"/>
      <name val="Calibri"/>
      <family val="2"/>
    </font>
    <font>
      <i/>
      <sz val="10"/>
      <color rgb="FFFF0000"/>
      <name val="Calibri"/>
      <family val="2"/>
    </font>
    <font>
      <b/>
      <sz val="11"/>
      <name val="Calibri"/>
      <family val="2"/>
    </font>
    <font>
      <b/>
      <sz val="18"/>
      <color theme="1"/>
      <name val="Calibri"/>
      <family val="2"/>
      <scheme val="minor"/>
    </font>
    <font>
      <i/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1"/>
      <color theme="0"/>
      <name val="Calibri"/>
      <family val="2"/>
    </font>
    <font>
      <b/>
      <i/>
      <sz val="11"/>
      <color theme="0"/>
      <name val="Calibri"/>
      <family val="2"/>
    </font>
    <font>
      <b/>
      <i/>
      <sz val="13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indexed="64"/>
      <name val="Calibri"/>
      <family val="2"/>
      <scheme val="minor"/>
    </font>
    <font>
      <b/>
      <sz val="13"/>
      <color theme="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2F75B5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2" tint="-9.9978637043366805E-2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4" tint="-0.249977111117893"/>
        <bgColor rgb="FFAFEEEE"/>
      </patternFill>
    </fill>
    <fill>
      <patternFill patternType="solid">
        <fgColor rgb="FF2F75B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D3D3D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D3D3D3"/>
      </bottom>
      <diagonal/>
    </border>
    <border>
      <left/>
      <right/>
      <top style="thin">
        <color rgb="FFD3D3D3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0" borderId="0"/>
    <xf numFmtId="44" fontId="1" fillId="0" borderId="0" applyFont="0" applyFill="0" applyBorder="0" applyAlignment="0" applyProtection="0"/>
    <xf numFmtId="0" fontId="21" fillId="0" borderId="0"/>
    <xf numFmtId="0" fontId="40" fillId="0" borderId="0"/>
    <xf numFmtId="0" fontId="41" fillId="0" borderId="0">
      <alignment vertical="top"/>
    </xf>
  </cellStyleXfs>
  <cellXfs count="467">
    <xf numFmtId="0" fontId="0" fillId="0" borderId="0" xfId="0"/>
    <xf numFmtId="0" fontId="0" fillId="4" borderId="0" xfId="0" applyFill="1"/>
    <xf numFmtId="0" fontId="6" fillId="5" borderId="0" xfId="0" applyFont="1" applyFill="1"/>
    <xf numFmtId="0" fontId="8" fillId="5" borderId="0" xfId="5" applyFont="1" applyFill="1"/>
    <xf numFmtId="3" fontId="0" fillId="0" borderId="1" xfId="0" applyNumberFormat="1" applyBorder="1"/>
    <xf numFmtId="0" fontId="13" fillId="6" borderId="0" xfId="0" applyFont="1" applyFill="1" applyAlignment="1">
      <alignment horizontal="left"/>
    </xf>
    <xf numFmtId="17" fontId="13" fillId="6" borderId="0" xfId="0" applyNumberFormat="1" applyFont="1" applyFill="1" applyAlignment="1">
      <alignment horizontal="left"/>
    </xf>
    <xf numFmtId="0" fontId="14" fillId="9" borderId="1" xfId="0" applyFont="1" applyFill="1" applyBorder="1"/>
    <xf numFmtId="0" fontId="9" fillId="0" borderId="1" xfId="0" applyFont="1" applyBorder="1"/>
    <xf numFmtId="0" fontId="0" fillId="0" borderId="1" xfId="0" applyBorder="1"/>
    <xf numFmtId="165" fontId="0" fillId="0" borderId="1" xfId="1" applyNumberFormat="1" applyFont="1" applyBorder="1"/>
    <xf numFmtId="0" fontId="15" fillId="6" borderId="0" xfId="0" applyFont="1" applyFill="1" applyAlignment="1">
      <alignment horizontal="left"/>
    </xf>
    <xf numFmtId="0" fontId="14" fillId="9" borderId="1" xfId="0" applyFont="1" applyFill="1" applyBorder="1" applyAlignment="1">
      <alignment horizontal="center" vertical="center"/>
    </xf>
    <xf numFmtId="0" fontId="9" fillId="0" borderId="0" xfId="0" applyFont="1"/>
    <xf numFmtId="17" fontId="15" fillId="6" borderId="0" xfId="0" applyNumberFormat="1" applyFont="1" applyFill="1" applyAlignment="1">
      <alignment horizontal="left"/>
    </xf>
    <xf numFmtId="165" fontId="0" fillId="0" borderId="1" xfId="1" applyNumberFormat="1" applyFont="1" applyBorder="1" applyAlignment="1">
      <alignment horizontal="right"/>
    </xf>
    <xf numFmtId="0" fontId="0" fillId="4" borderId="1" xfId="0" applyFill="1" applyBorder="1"/>
    <xf numFmtId="0" fontId="5" fillId="6" borderId="0" xfId="0" applyFont="1" applyFill="1"/>
    <xf numFmtId="0" fontId="14" fillId="9" borderId="1" xfId="0" applyFont="1" applyFill="1" applyBorder="1" applyAlignment="1">
      <alignment horizontal="left"/>
    </xf>
    <xf numFmtId="165" fontId="0" fillId="4" borderId="1" xfId="1" applyNumberFormat="1" applyFont="1" applyFill="1" applyBorder="1"/>
    <xf numFmtId="0" fontId="15" fillId="6" borderId="2" xfId="0" applyFont="1" applyFill="1" applyBorder="1" applyAlignment="1">
      <alignment vertical="top"/>
    </xf>
    <xf numFmtId="0" fontId="10" fillId="6" borderId="3" xfId="0" applyFont="1" applyFill="1" applyBorder="1"/>
    <xf numFmtId="0" fontId="15" fillId="6" borderId="1" xfId="0" applyFont="1" applyFill="1" applyBorder="1"/>
    <xf numFmtId="0" fontId="2" fillId="10" borderId="1" xfId="3" applyFill="1" applyBorder="1"/>
    <xf numFmtId="0" fontId="0" fillId="10" borderId="1" xfId="0" applyFill="1" applyBorder="1"/>
    <xf numFmtId="165" fontId="0" fillId="10" borderId="1" xfId="0" applyNumberFormat="1" applyFill="1" applyBorder="1"/>
    <xf numFmtId="0" fontId="13" fillId="6" borderId="0" xfId="0" applyFont="1" applyFill="1"/>
    <xf numFmtId="17" fontId="13" fillId="6" borderId="0" xfId="0" applyNumberFormat="1" applyFont="1" applyFill="1" applyAlignment="1">
      <alignment horizontal="left" vertical="top"/>
    </xf>
    <xf numFmtId="3" fontId="0" fillId="0" borderId="1" xfId="1" applyNumberFormat="1" applyFont="1" applyBorder="1"/>
    <xf numFmtId="0" fontId="4" fillId="0" borderId="1" xfId="0" applyFont="1" applyBorder="1"/>
    <xf numFmtId="3" fontId="17" fillId="10" borderId="1" xfId="3" applyNumberFormat="1" applyFont="1" applyFill="1" applyBorder="1"/>
    <xf numFmtId="165" fontId="9" fillId="0" borderId="1" xfId="1" applyNumberFormat="1" applyFont="1" applyBorder="1" applyAlignment="1">
      <alignment horizontal="center" vertical="center"/>
    </xf>
    <xf numFmtId="0" fontId="19" fillId="9" borderId="1" xfId="0" applyFont="1" applyFill="1" applyBorder="1" applyAlignment="1">
      <alignment vertical="center"/>
    </xf>
    <xf numFmtId="0" fontId="19" fillId="4" borderId="1" xfId="0" applyFont="1" applyFill="1" applyBorder="1" applyAlignment="1">
      <alignment vertical="center"/>
    </xf>
    <xf numFmtId="10" fontId="20" fillId="4" borderId="1" xfId="0" applyNumberFormat="1" applyFont="1" applyFill="1" applyBorder="1" applyAlignment="1">
      <alignment horizontal="right" vertical="center"/>
    </xf>
    <xf numFmtId="14" fontId="4" fillId="9" borderId="1" xfId="0" applyNumberFormat="1" applyFont="1" applyFill="1" applyBorder="1"/>
    <xf numFmtId="0" fontId="4" fillId="4" borderId="0" xfId="0" applyFont="1" applyFill="1"/>
    <xf numFmtId="0" fontId="16" fillId="9" borderId="1" xfId="0" applyFont="1" applyFill="1" applyBorder="1"/>
    <xf numFmtId="14" fontId="18" fillId="9" borderId="1" xfId="0" applyNumberFormat="1" applyFont="1" applyFill="1" applyBorder="1"/>
    <xf numFmtId="165" fontId="21" fillId="4" borderId="1" xfId="1" applyNumberFormat="1" applyFont="1" applyFill="1" applyBorder="1"/>
    <xf numFmtId="9" fontId="0" fillId="0" borderId="1" xfId="2" applyFont="1" applyBorder="1"/>
    <xf numFmtId="0" fontId="18" fillId="4" borderId="1" xfId="0" applyFont="1" applyFill="1" applyBorder="1"/>
    <xf numFmtId="165" fontId="17" fillId="4" borderId="1" xfId="1" applyNumberFormat="1" applyFont="1" applyFill="1" applyBorder="1"/>
    <xf numFmtId="165" fontId="1" fillId="4" borderId="1" xfId="1" applyNumberFormat="1" applyFill="1" applyBorder="1"/>
    <xf numFmtId="17" fontId="13" fillId="6" borderId="5" xfId="0" applyNumberFormat="1" applyFont="1" applyFill="1" applyBorder="1" applyAlignment="1">
      <alignment horizontal="left"/>
    </xf>
    <xf numFmtId="17" fontId="15" fillId="6" borderId="5" xfId="0" applyNumberFormat="1" applyFont="1" applyFill="1" applyBorder="1" applyAlignment="1">
      <alignment horizontal="left"/>
    </xf>
    <xf numFmtId="0" fontId="24" fillId="7" borderId="0" xfId="0" applyFont="1" applyFill="1" applyAlignment="1">
      <alignment horizontal="left"/>
    </xf>
    <xf numFmtId="0" fontId="25" fillId="8" borderId="1" xfId="0" applyFont="1" applyFill="1" applyBorder="1" applyAlignment="1">
      <alignment wrapText="1"/>
    </xf>
    <xf numFmtId="3" fontId="26" fillId="0" borderId="1" xfId="0" applyNumberFormat="1" applyFont="1" applyBorder="1"/>
    <xf numFmtId="0" fontId="25" fillId="8" borderId="1" xfId="0" applyFont="1" applyFill="1" applyBorder="1"/>
    <xf numFmtId="0" fontId="4" fillId="4" borderId="1" xfId="0" applyFont="1" applyFill="1" applyBorder="1"/>
    <xf numFmtId="165" fontId="0" fillId="4" borderId="0" xfId="1" applyNumberFormat="1" applyFont="1" applyFill="1"/>
    <xf numFmtId="3" fontId="0" fillId="0" borderId="0" xfId="0" applyNumberFormat="1"/>
    <xf numFmtId="3" fontId="0" fillId="0" borderId="4" xfId="0" applyNumberFormat="1" applyBorder="1"/>
    <xf numFmtId="0" fontId="27" fillId="4" borderId="0" xfId="0" applyFont="1" applyFill="1"/>
    <xf numFmtId="165" fontId="27" fillId="4" borderId="0" xfId="1" applyNumberFormat="1" applyFont="1" applyFill="1"/>
    <xf numFmtId="0" fontId="9" fillId="0" borderId="1" xfId="0" applyFont="1" applyBorder="1" applyAlignment="1">
      <alignment horizontal="center"/>
    </xf>
    <xf numFmtId="0" fontId="12" fillId="8" borderId="7" xfId="0" applyFont="1" applyFill="1" applyBorder="1"/>
    <xf numFmtId="165" fontId="0" fillId="0" borderId="0" xfId="0" applyNumberFormat="1"/>
    <xf numFmtId="0" fontId="9" fillId="0" borderId="4" xfId="0" applyFont="1" applyBorder="1"/>
    <xf numFmtId="165" fontId="0" fillId="0" borderId="4" xfId="1" applyNumberFormat="1" applyFont="1" applyBorder="1"/>
    <xf numFmtId="0" fontId="14" fillId="9" borderId="7" xfId="0" applyFont="1" applyFill="1" applyBorder="1"/>
    <xf numFmtId="165" fontId="0" fillId="0" borderId="4" xfId="1" applyNumberFormat="1" applyFont="1" applyBorder="1" applyAlignment="1">
      <alignment horizontal="right"/>
    </xf>
    <xf numFmtId="165" fontId="0" fillId="0" borderId="7" xfId="1" applyNumberFormat="1" applyFont="1" applyBorder="1" applyAlignment="1">
      <alignment horizontal="left"/>
    </xf>
    <xf numFmtId="165" fontId="0" fillId="0" borderId="7" xfId="1" applyNumberFormat="1" applyFont="1" applyBorder="1"/>
    <xf numFmtId="165" fontId="9" fillId="0" borderId="1" xfId="1" applyNumberFormat="1" applyFont="1" applyBorder="1" applyAlignment="1">
      <alignment horizontal="center"/>
    </xf>
    <xf numFmtId="165" fontId="9" fillId="0" borderId="1" xfId="1" applyNumberFormat="1" applyFont="1" applyBorder="1" applyAlignment="1">
      <alignment horizontal="left" vertical="center"/>
    </xf>
    <xf numFmtId="165" fontId="9" fillId="0" borderId="1" xfId="1" applyNumberFormat="1" applyFont="1" applyBorder="1"/>
    <xf numFmtId="0" fontId="12" fillId="8" borderId="8" xfId="0" applyFont="1" applyFill="1" applyBorder="1"/>
    <xf numFmtId="0" fontId="13" fillId="6" borderId="9" xfId="0" applyFont="1" applyFill="1" applyBorder="1" applyAlignment="1">
      <alignment horizontal="left"/>
    </xf>
    <xf numFmtId="0" fontId="13" fillId="6" borderId="12" xfId="0" applyFont="1" applyFill="1" applyBorder="1" applyAlignment="1">
      <alignment horizontal="left"/>
    </xf>
    <xf numFmtId="0" fontId="0" fillId="0" borderId="12" xfId="0" applyBorder="1"/>
    <xf numFmtId="0" fontId="0" fillId="0" borderId="14" xfId="0" applyBorder="1"/>
    <xf numFmtId="0" fontId="12" fillId="8" borderId="15" xfId="0" applyFont="1" applyFill="1" applyBorder="1"/>
    <xf numFmtId="0" fontId="12" fillId="8" borderId="16" xfId="0" applyFont="1" applyFill="1" applyBorder="1"/>
    <xf numFmtId="165" fontId="0" fillId="0" borderId="15" xfId="1" applyNumberFormat="1" applyFont="1" applyBorder="1" applyAlignment="1">
      <alignment horizontal="left"/>
    </xf>
    <xf numFmtId="165" fontId="0" fillId="0" borderId="16" xfId="1" applyNumberFormat="1" applyFont="1" applyBorder="1"/>
    <xf numFmtId="0" fontId="14" fillId="9" borderId="16" xfId="0" applyFont="1" applyFill="1" applyBorder="1"/>
    <xf numFmtId="165" fontId="0" fillId="0" borderId="14" xfId="0" applyNumberFormat="1" applyBorder="1"/>
    <xf numFmtId="3" fontId="0" fillId="0" borderId="14" xfId="0" applyNumberFormat="1" applyBorder="1"/>
    <xf numFmtId="0" fontId="12" fillId="8" borderId="17" xfId="0" applyFont="1" applyFill="1" applyBorder="1"/>
    <xf numFmtId="0" fontId="0" fillId="0" borderId="18" xfId="0" applyBorder="1"/>
    <xf numFmtId="0" fontId="0" fillId="0" borderId="5" xfId="0" applyBorder="1"/>
    <xf numFmtId="0" fontId="0" fillId="0" borderId="13" xfId="0" applyBorder="1"/>
    <xf numFmtId="165" fontId="0" fillId="0" borderId="13" xfId="0" applyNumberFormat="1" applyBorder="1"/>
    <xf numFmtId="0" fontId="0" fillId="0" borderId="1" xfId="0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0" fontId="13" fillId="11" borderId="0" xfId="0" applyFont="1" applyFill="1" applyAlignment="1">
      <alignment horizontal="left"/>
    </xf>
    <xf numFmtId="166" fontId="22" fillId="0" borderId="1" xfId="0" applyNumberFormat="1" applyFont="1" applyBorder="1" applyAlignment="1">
      <alignment horizontal="right" vertical="top" wrapText="1" readingOrder="1"/>
    </xf>
    <xf numFmtId="0" fontId="23" fillId="0" borderId="0" xfId="0" applyFont="1"/>
    <xf numFmtId="0" fontId="4" fillId="4" borderId="1" xfId="0" applyFont="1" applyFill="1" applyBorder="1" applyAlignment="1">
      <alignment horizontal="right"/>
    </xf>
    <xf numFmtId="0" fontId="31" fillId="0" borderId="1" xfId="0" applyFont="1" applyBorder="1" applyAlignment="1">
      <alignment horizontal="left" vertical="top" wrapText="1" readingOrder="1"/>
    </xf>
    <xf numFmtId="0" fontId="14" fillId="9" borderId="1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165" fontId="0" fillId="4" borderId="1" xfId="1" applyNumberFormat="1" applyFont="1" applyFill="1" applyBorder="1" applyAlignment="1">
      <alignment horizontal="right"/>
    </xf>
    <xf numFmtId="0" fontId="0" fillId="4" borderId="0" xfId="0" applyFill="1" applyAlignment="1">
      <alignment horizontal="right"/>
    </xf>
    <xf numFmtId="0" fontId="29" fillId="0" borderId="1" xfId="0" applyFont="1" applyBorder="1" applyAlignment="1">
      <alignment vertical="top" wrapText="1" readingOrder="1"/>
    </xf>
    <xf numFmtId="0" fontId="31" fillId="0" borderId="1" xfId="0" applyFont="1" applyBorder="1" applyAlignment="1">
      <alignment vertical="top" wrapText="1" readingOrder="1"/>
    </xf>
    <xf numFmtId="165" fontId="13" fillId="11" borderId="0" xfId="1" applyNumberFormat="1" applyFont="1" applyFill="1" applyAlignment="1">
      <alignment horizontal="left" vertical="top"/>
    </xf>
    <xf numFmtId="164" fontId="13" fillId="11" borderId="0" xfId="1" applyNumberFormat="1" applyFont="1" applyFill="1" applyAlignment="1">
      <alignment horizontal="left"/>
    </xf>
    <xf numFmtId="165" fontId="4" fillId="0" borderId="1" xfId="1" applyNumberFormat="1" applyFont="1" applyBorder="1" applyAlignment="1">
      <alignment horizontal="right"/>
    </xf>
    <xf numFmtId="166" fontId="28" fillId="0" borderId="1" xfId="0" applyNumberFormat="1" applyFont="1" applyBorder="1" applyAlignment="1">
      <alignment vertical="top" wrapText="1" readingOrder="1"/>
    </xf>
    <xf numFmtId="166" fontId="22" fillId="0" borderId="1" xfId="0" applyNumberFormat="1" applyFont="1" applyBorder="1" applyAlignment="1">
      <alignment vertical="top" wrapText="1" readingOrder="1"/>
    </xf>
    <xf numFmtId="166" fontId="0" fillId="4" borderId="0" xfId="0" applyNumberFormat="1" applyFill="1"/>
    <xf numFmtId="17" fontId="13" fillId="6" borderId="5" xfId="0" applyNumberFormat="1" applyFont="1" applyFill="1" applyBorder="1"/>
    <xf numFmtId="3" fontId="14" fillId="9" borderId="1" xfId="0" applyNumberFormat="1" applyFont="1" applyFill="1" applyBorder="1" applyAlignment="1">
      <alignment horizontal="right"/>
    </xf>
    <xf numFmtId="9" fontId="14" fillId="9" borderId="1" xfId="2" applyFont="1" applyFill="1" applyBorder="1" applyAlignment="1">
      <alignment horizontal="right"/>
    </xf>
    <xf numFmtId="0" fontId="18" fillId="4" borderId="1" xfId="0" applyFont="1" applyFill="1" applyBorder="1" applyAlignment="1">
      <alignment horizontal="right"/>
    </xf>
    <xf numFmtId="0" fontId="29" fillId="0" borderId="1" xfId="0" applyFont="1" applyBorder="1" applyAlignment="1">
      <alignment horizontal="center" vertical="center" wrapText="1" readingOrder="1"/>
    </xf>
    <xf numFmtId="166" fontId="29" fillId="0" borderId="1" xfId="0" applyNumberFormat="1" applyFont="1" applyBorder="1" applyAlignment="1">
      <alignment horizontal="center" vertical="center" wrapText="1" readingOrder="1"/>
    </xf>
    <xf numFmtId="166" fontId="28" fillId="0" borderId="1" xfId="0" applyNumberFormat="1" applyFont="1" applyBorder="1" applyAlignment="1">
      <alignment horizontal="center" vertical="center" wrapText="1" readingOrder="1"/>
    </xf>
    <xf numFmtId="167" fontId="28" fillId="0" borderId="1" xfId="0" applyNumberFormat="1" applyFont="1" applyBorder="1" applyAlignment="1">
      <alignment horizontal="center" vertical="center" wrapText="1" readingOrder="1"/>
    </xf>
    <xf numFmtId="166" fontId="29" fillId="0" borderId="1" xfId="0" applyNumberFormat="1" applyFont="1" applyBorder="1" applyAlignment="1">
      <alignment vertical="center" wrapText="1" readingOrder="1"/>
    </xf>
    <xf numFmtId="0" fontId="29" fillId="0" borderId="2" xfId="0" applyFont="1" applyBorder="1" applyAlignment="1">
      <alignment horizontal="center" vertical="center" wrapText="1" readingOrder="1"/>
    </xf>
    <xf numFmtId="166" fontId="28" fillId="0" borderId="2" xfId="0" applyNumberFormat="1" applyFont="1" applyBorder="1" applyAlignment="1">
      <alignment horizontal="center" vertical="center" wrapText="1" readingOrder="1"/>
    </xf>
    <xf numFmtId="0" fontId="28" fillId="0" borderId="2" xfId="0" applyFont="1" applyBorder="1" applyAlignment="1">
      <alignment horizontal="center" vertical="center" wrapText="1" readingOrder="1"/>
    </xf>
    <xf numFmtId="0" fontId="29" fillId="0" borderId="2" xfId="0" applyFont="1" applyBorder="1" applyAlignment="1">
      <alignment vertical="center" wrapText="1" readingOrder="1"/>
    </xf>
    <xf numFmtId="0" fontId="13" fillId="0" borderId="0" xfId="0" applyFont="1" applyAlignment="1">
      <alignment horizontal="right" vertical="top"/>
    </xf>
    <xf numFmtId="17" fontId="3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" fontId="13" fillId="6" borderId="0" xfId="0" applyNumberFormat="1" applyFont="1" applyFill="1" applyAlignment="1">
      <alignment horizontal="left"/>
    </xf>
    <xf numFmtId="0" fontId="0" fillId="13" borderId="19" xfId="0" applyFill="1" applyBorder="1"/>
    <xf numFmtId="0" fontId="0" fillId="13" borderId="20" xfId="0" applyFill="1" applyBorder="1"/>
    <xf numFmtId="0" fontId="0" fillId="13" borderId="21" xfId="0" applyFill="1" applyBorder="1"/>
    <xf numFmtId="165" fontId="34" fillId="0" borderId="22" xfId="1" applyNumberFormat="1" applyFont="1" applyBorder="1"/>
    <xf numFmtId="14" fontId="0" fillId="0" borderId="1" xfId="0" applyNumberFormat="1" applyBorder="1"/>
    <xf numFmtId="0" fontId="14" fillId="9" borderId="1" xfId="0" applyFont="1" applyFill="1" applyBorder="1" applyAlignment="1">
      <alignment horizontal="right"/>
    </xf>
    <xf numFmtId="17" fontId="15" fillId="6" borderId="5" xfId="0" applyNumberFormat="1" applyFont="1" applyFill="1" applyBorder="1" applyAlignment="1">
      <alignment horizontal="left"/>
    </xf>
    <xf numFmtId="0" fontId="0" fillId="0" borderId="1" xfId="0" applyFont="1" applyBorder="1"/>
    <xf numFmtId="0" fontId="4" fillId="0" borderId="0" xfId="0" applyFont="1"/>
    <xf numFmtId="0" fontId="29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3" fontId="28" fillId="0" borderId="1" xfId="0" applyNumberFormat="1" applyFont="1" applyBorder="1" applyAlignment="1">
      <alignment horizontal="center" vertical="center" wrapText="1"/>
    </xf>
    <xf numFmtId="165" fontId="0" fillId="0" borderId="2" xfId="1" applyNumberFormat="1" applyFont="1" applyBorder="1"/>
    <xf numFmtId="165" fontId="0" fillId="4" borderId="2" xfId="1" applyNumberFormat="1" applyFont="1" applyFill="1" applyBorder="1"/>
    <xf numFmtId="0" fontId="4" fillId="14" borderId="1" xfId="0" applyFont="1" applyFill="1" applyBorder="1" applyAlignment="1">
      <alignment vertical="center"/>
    </xf>
    <xf numFmtId="0" fontId="29" fillId="14" borderId="1" xfId="0" applyFont="1" applyFill="1" applyBorder="1" applyAlignment="1">
      <alignment horizontal="center" vertical="center" wrapText="1"/>
    </xf>
    <xf numFmtId="9" fontId="29" fillId="14" borderId="1" xfId="0" applyNumberFormat="1" applyFont="1" applyFill="1" applyBorder="1" applyAlignment="1">
      <alignment horizontal="right" vertical="center" wrapText="1"/>
    </xf>
    <xf numFmtId="0" fontId="36" fillId="14" borderId="1" xfId="0" applyFont="1" applyFill="1" applyBorder="1"/>
    <xf numFmtId="0" fontId="36" fillId="14" borderId="1" xfId="0" applyFont="1" applyFill="1" applyBorder="1" applyAlignment="1">
      <alignment horizontal="right"/>
    </xf>
    <xf numFmtId="2" fontId="0" fillId="0" borderId="0" xfId="0" applyNumberFormat="1"/>
    <xf numFmtId="164" fontId="4" fillId="0" borderId="0" xfId="0" applyNumberFormat="1" applyFont="1" applyAlignment="1">
      <alignment horizontal="right"/>
    </xf>
    <xf numFmtId="165" fontId="4" fillId="4" borderId="1" xfId="1" applyNumberFormat="1" applyFont="1" applyFill="1" applyBorder="1"/>
    <xf numFmtId="165" fontId="0" fillId="4" borderId="1" xfId="0" applyNumberFormat="1" applyFill="1" applyBorder="1"/>
    <xf numFmtId="0" fontId="0" fillId="0" borderId="0" xfId="0"/>
    <xf numFmtId="0" fontId="4" fillId="15" borderId="25" xfId="0" applyFont="1" applyFill="1" applyBorder="1"/>
    <xf numFmtId="0" fontId="4" fillId="16" borderId="25" xfId="0" applyFont="1" applyFill="1" applyBorder="1"/>
    <xf numFmtId="0" fontId="4" fillId="17" borderId="33" xfId="0" applyFont="1" applyFill="1" applyBorder="1"/>
    <xf numFmtId="0" fontId="4" fillId="15" borderId="23" xfId="0" applyFont="1" applyFill="1" applyBorder="1" applyAlignment="1">
      <alignment horizontal="center"/>
    </xf>
    <xf numFmtId="0" fontId="4" fillId="16" borderId="38" xfId="0" applyFont="1" applyFill="1" applyBorder="1"/>
    <xf numFmtId="0" fontId="4" fillId="17" borderId="5" xfId="0" applyFont="1" applyFill="1" applyBorder="1"/>
    <xf numFmtId="0" fontId="4" fillId="17" borderId="34" xfId="0" applyFont="1" applyFill="1" applyBorder="1" applyAlignment="1">
      <alignment horizontal="right" wrapText="1"/>
    </xf>
    <xf numFmtId="3" fontId="4" fillId="15" borderId="39" xfId="0" applyNumberFormat="1" applyFont="1" applyFill="1" applyBorder="1"/>
    <xf numFmtId="3" fontId="4" fillId="17" borderId="39" xfId="0" applyNumberFormat="1" applyFont="1" applyFill="1" applyBorder="1"/>
    <xf numFmtId="9" fontId="4" fillId="17" borderId="10" xfId="2" applyFont="1" applyFill="1" applyBorder="1"/>
    <xf numFmtId="169" fontId="4" fillId="17" borderId="35" xfId="7" applyNumberFormat="1" applyFont="1" applyFill="1" applyBorder="1"/>
    <xf numFmtId="0" fontId="4" fillId="0" borderId="25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3" fontId="4" fillId="18" borderId="39" xfId="0" applyNumberFormat="1" applyFont="1" applyFill="1" applyBorder="1"/>
    <xf numFmtId="9" fontId="4" fillId="18" borderId="10" xfId="2" applyFont="1" applyFill="1" applyBorder="1"/>
    <xf numFmtId="169" fontId="4" fillId="18" borderId="35" xfId="7" applyNumberFormat="1" applyFont="1" applyFill="1" applyBorder="1"/>
    <xf numFmtId="3" fontId="0" fillId="10" borderId="26" xfId="0" applyNumberFormat="1" applyFill="1" applyBorder="1"/>
    <xf numFmtId="9" fontId="1" fillId="10" borderId="26" xfId="2" applyFont="1" applyFill="1" applyBorder="1"/>
    <xf numFmtId="168" fontId="0" fillId="10" borderId="27" xfId="0" applyNumberFormat="1" applyFill="1" applyBorder="1"/>
    <xf numFmtId="3" fontId="0" fillId="10" borderId="1" xfId="0" applyNumberFormat="1" applyFill="1" applyBorder="1"/>
    <xf numFmtId="9" fontId="1" fillId="10" borderId="1" xfId="2" applyFont="1" applyFill="1" applyBorder="1"/>
    <xf numFmtId="168" fontId="0" fillId="10" borderId="32" xfId="0" applyNumberFormat="1" applyFill="1" applyBorder="1"/>
    <xf numFmtId="3" fontId="0" fillId="10" borderId="29" xfId="0" applyNumberFormat="1" applyFill="1" applyBorder="1"/>
    <xf numFmtId="9" fontId="1" fillId="10" borderId="29" xfId="2" applyFont="1" applyFill="1" applyBorder="1"/>
    <xf numFmtId="168" fontId="0" fillId="10" borderId="30" xfId="0" applyNumberFormat="1" applyFill="1" applyBorder="1"/>
    <xf numFmtId="3" fontId="0" fillId="19" borderId="26" xfId="0" applyNumberFormat="1" applyFill="1" applyBorder="1"/>
    <xf numFmtId="9" fontId="1" fillId="19" borderId="26" xfId="2" applyFont="1" applyFill="1" applyBorder="1"/>
    <xf numFmtId="168" fontId="0" fillId="19" borderId="26" xfId="0" applyNumberFormat="1" applyFill="1" applyBorder="1"/>
    <xf numFmtId="3" fontId="0" fillId="19" borderId="1" xfId="0" applyNumberFormat="1" applyFill="1" applyBorder="1"/>
    <xf numFmtId="9" fontId="1" fillId="19" borderId="1" xfId="2" applyFont="1" applyFill="1" applyBorder="1"/>
    <xf numFmtId="168" fontId="0" fillId="19" borderId="1" xfId="0" applyNumberFormat="1" applyFill="1" applyBorder="1"/>
    <xf numFmtId="3" fontId="0" fillId="19" borderId="29" xfId="0" applyNumberFormat="1" applyFill="1" applyBorder="1"/>
    <xf numFmtId="9" fontId="1" fillId="19" borderId="29" xfId="2" applyFont="1" applyFill="1" applyBorder="1"/>
    <xf numFmtId="168" fontId="0" fillId="19" borderId="29" xfId="0" applyNumberFormat="1" applyFill="1" applyBorder="1"/>
    <xf numFmtId="3" fontId="0" fillId="9" borderId="26" xfId="0" applyNumberFormat="1" applyFill="1" applyBorder="1"/>
    <xf numFmtId="3" fontId="0" fillId="9" borderId="1" xfId="0" applyNumberFormat="1" applyFill="1" applyBorder="1"/>
    <xf numFmtId="3" fontId="0" fillId="9" borderId="29" xfId="0" applyNumberFormat="1" applyFill="1" applyBorder="1"/>
    <xf numFmtId="0" fontId="4" fillId="0" borderId="36" xfId="0" applyFont="1" applyFill="1" applyBorder="1"/>
    <xf numFmtId="0" fontId="4" fillId="0" borderId="37" xfId="0" applyFont="1" applyFill="1" applyBorder="1"/>
    <xf numFmtId="0" fontId="4" fillId="0" borderId="8" xfId="0" applyFont="1" applyFill="1" applyBorder="1"/>
    <xf numFmtId="0" fontId="4" fillId="16" borderId="27" xfId="0" applyFont="1" applyFill="1" applyBorder="1" applyAlignment="1">
      <alignment horizontal="right" wrapText="1"/>
    </xf>
    <xf numFmtId="0" fontId="0" fillId="0" borderId="31" xfId="0" applyBorder="1"/>
    <xf numFmtId="0" fontId="4" fillId="9" borderId="25" xfId="0" applyFont="1" applyFill="1" applyBorder="1"/>
    <xf numFmtId="0" fontId="4" fillId="9" borderId="27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17" fontId="0" fillId="0" borderId="0" xfId="0" applyNumberFormat="1" applyAlignment="1">
      <alignment vertical="center"/>
    </xf>
    <xf numFmtId="0" fontId="3" fillId="6" borderId="0" xfId="0" applyFont="1" applyFill="1" applyAlignment="1">
      <alignment horizontal="left" vertical="top"/>
    </xf>
    <xf numFmtId="17" fontId="3" fillId="6" borderId="42" xfId="0" applyNumberFormat="1" applyFont="1" applyFill="1" applyBorder="1" applyAlignment="1">
      <alignment horizontal="left" vertical="top"/>
    </xf>
    <xf numFmtId="0" fontId="4" fillId="12" borderId="17" xfId="0" applyFont="1" applyFill="1" applyBorder="1" applyAlignment="1">
      <alignment horizontal="center" vertical="center"/>
    </xf>
    <xf numFmtId="0" fontId="4" fillId="12" borderId="43" xfId="0" applyFont="1" applyFill="1" applyBorder="1" applyAlignment="1">
      <alignment horizontal="center" vertical="center"/>
    </xf>
    <xf numFmtId="0" fontId="4" fillId="12" borderId="43" xfId="0" applyFont="1" applyFill="1" applyBorder="1" applyAlignment="1">
      <alignment horizontal="center" vertical="center" wrapText="1"/>
    </xf>
    <xf numFmtId="0" fontId="18" fillId="0" borderId="1" xfId="9" applyFont="1" applyBorder="1" applyAlignment="1">
      <alignment horizontal="right" vertical="top" wrapText="1" readingOrder="1"/>
    </xf>
    <xf numFmtId="3" fontId="18" fillId="0" borderId="1" xfId="9" applyNumberFormat="1" applyFont="1" applyBorder="1" applyAlignment="1">
      <alignment horizontal="center" vertical="top"/>
    </xf>
    <xf numFmtId="172" fontId="18" fillId="0" borderId="1" xfId="9" applyNumberFormat="1" applyFont="1" applyBorder="1" applyAlignment="1">
      <alignment horizontal="center" vertical="top"/>
    </xf>
    <xf numFmtId="0" fontId="42" fillId="0" borderId="1" xfId="10" applyFont="1" applyBorder="1" applyAlignment="1">
      <alignment horizontal="left" vertical="top" wrapText="1"/>
    </xf>
    <xf numFmtId="3" fontId="42" fillId="0" borderId="1" xfId="10" applyNumberFormat="1" applyFont="1" applyBorder="1" applyAlignment="1">
      <alignment horizontal="center" vertical="top"/>
    </xf>
    <xf numFmtId="172" fontId="42" fillId="0" borderId="1" xfId="10" applyNumberFormat="1" applyFont="1" applyBorder="1" applyAlignment="1">
      <alignment horizontal="center" vertical="top"/>
    </xf>
    <xf numFmtId="166" fontId="22" fillId="0" borderId="1" xfId="0" applyNumberFormat="1" applyFont="1" applyBorder="1" applyAlignment="1">
      <alignment horizontal="right" vertical="top" wrapText="1" readingOrder="1"/>
    </xf>
    <xf numFmtId="3" fontId="0" fillId="0" borderId="1" xfId="0" applyNumberFormat="1" applyBorder="1" applyAlignment="1">
      <alignment horizontal="right"/>
    </xf>
    <xf numFmtId="0" fontId="14" fillId="9" borderId="1" xfId="0" applyFont="1" applyFill="1" applyBorder="1" applyAlignment="1">
      <alignment horizontal="right"/>
    </xf>
    <xf numFmtId="0" fontId="15" fillId="6" borderId="0" xfId="0" applyFont="1" applyFill="1" applyAlignment="1">
      <alignment horizontal="center" vertical="top"/>
    </xf>
    <xf numFmtId="0" fontId="14" fillId="0" borderId="1" xfId="0" applyFont="1" applyFill="1" applyBorder="1"/>
    <xf numFmtId="0" fontId="29" fillId="0" borderId="44" xfId="0" applyFont="1" applyBorder="1" applyAlignment="1">
      <alignment horizontal="left" vertical="center" wrapText="1"/>
    </xf>
    <xf numFmtId="0" fontId="29" fillId="0" borderId="44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left" vertical="center" wrapText="1"/>
    </xf>
    <xf numFmtId="3" fontId="28" fillId="0" borderId="45" xfId="0" applyNumberFormat="1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right"/>
    </xf>
    <xf numFmtId="0" fontId="15" fillId="6" borderId="6" xfId="0" applyFont="1" applyFill="1" applyBorder="1" applyAlignment="1">
      <alignment vertical="top"/>
    </xf>
    <xf numFmtId="0" fontId="0" fillId="0" borderId="1" xfId="0" applyFill="1" applyBorder="1"/>
    <xf numFmtId="165" fontId="0" fillId="0" borderId="1" xfId="0" applyNumberFormat="1" applyFill="1" applyBorder="1" applyAlignment="1">
      <alignment horizontal="right"/>
    </xf>
    <xf numFmtId="165" fontId="0" fillId="0" borderId="1" xfId="1" applyNumberFormat="1" applyFont="1" applyFill="1" applyBorder="1" applyAlignment="1">
      <alignment horizontal="right"/>
    </xf>
    <xf numFmtId="0" fontId="27" fillId="0" borderId="0" xfId="0" applyFont="1"/>
    <xf numFmtId="0" fontId="24" fillId="0" borderId="0" xfId="0" applyFont="1" applyAlignment="1">
      <alignment horizontal="left" vertical="top"/>
    </xf>
    <xf numFmtId="165" fontId="39" fillId="0" borderId="1" xfId="1" applyNumberFormat="1" applyFont="1" applyBorder="1" applyAlignment="1">
      <alignment horizontal="right" wrapText="1"/>
    </xf>
    <xf numFmtId="9" fontId="26" fillId="0" borderId="1" xfId="2" applyFont="1" applyBorder="1"/>
    <xf numFmtId="9" fontId="9" fillId="0" borderId="1" xfId="2" applyFont="1" applyBorder="1"/>
    <xf numFmtId="3" fontId="9" fillId="0" borderId="1" xfId="0" applyNumberFormat="1" applyFont="1" applyBorder="1" applyAlignment="1">
      <alignment horizontal="right"/>
    </xf>
    <xf numFmtId="0" fontId="0" fillId="0" borderId="0" xfId="0" applyFill="1" applyAlignment="1">
      <alignment vertical="center"/>
    </xf>
    <xf numFmtId="0" fontId="13" fillId="6" borderId="0" xfId="0" applyFont="1" applyFill="1" applyAlignment="1">
      <alignment vertical="top"/>
    </xf>
    <xf numFmtId="0" fontId="43" fillId="7" borderId="0" xfId="0" applyFont="1" applyFill="1" applyAlignment="1">
      <alignment horizontal="left"/>
    </xf>
    <xf numFmtId="165" fontId="9" fillId="0" borderId="1" xfId="0" applyNumberFormat="1" applyFont="1" applyBorder="1"/>
    <xf numFmtId="9" fontId="9" fillId="0" borderId="1" xfId="0" applyNumberFormat="1" applyFont="1" applyBorder="1"/>
    <xf numFmtId="2" fontId="44" fillId="0" borderId="0" xfId="8" applyNumberFormat="1" applyFont="1"/>
    <xf numFmtId="3" fontId="44" fillId="0" borderId="0" xfId="8" applyNumberFormat="1" applyFont="1"/>
    <xf numFmtId="9" fontId="44" fillId="0" borderId="0" xfId="8" applyNumberFormat="1" applyFont="1" applyAlignment="1">
      <alignment horizontal="center"/>
    </xf>
    <xf numFmtId="2" fontId="29" fillId="0" borderId="40" xfId="8" applyNumberFormat="1" applyFont="1" applyBorder="1" applyAlignment="1">
      <alignment horizontal="left" vertical="center" wrapText="1" readingOrder="1"/>
    </xf>
    <xf numFmtId="3" fontId="29" fillId="0" borderId="40" xfId="8" applyNumberFormat="1" applyFont="1" applyBorder="1" applyAlignment="1">
      <alignment horizontal="center" vertical="top" wrapText="1" readingOrder="1"/>
    </xf>
    <xf numFmtId="3" fontId="44" fillId="0" borderId="40" xfId="8" applyNumberFormat="1" applyFont="1" applyBorder="1" applyAlignment="1">
      <alignment vertical="top" wrapText="1"/>
    </xf>
    <xf numFmtId="2" fontId="29" fillId="0" borderId="40" xfId="8" applyNumberFormat="1" applyFont="1" applyBorder="1" applyAlignment="1">
      <alignment horizontal="center" vertical="top" wrapText="1" readingOrder="1"/>
    </xf>
    <xf numFmtId="2" fontId="28" fillId="0" borderId="41" xfId="8" applyNumberFormat="1" applyFont="1" applyBorder="1" applyAlignment="1">
      <alignment vertical="top" wrapText="1" readingOrder="1"/>
    </xf>
    <xf numFmtId="3" fontId="28" fillId="0" borderId="41" xfId="8" applyNumberFormat="1" applyFont="1" applyBorder="1" applyAlignment="1">
      <alignment horizontal="center" vertical="top" wrapText="1" readingOrder="1"/>
    </xf>
    <xf numFmtId="3" fontId="44" fillId="0" borderId="41" xfId="8" applyNumberFormat="1" applyFont="1" applyBorder="1" applyAlignment="1">
      <alignment vertical="top" wrapText="1"/>
    </xf>
    <xf numFmtId="9" fontId="44" fillId="0" borderId="0" xfId="8" applyNumberFormat="1" applyFont="1"/>
    <xf numFmtId="0" fontId="44" fillId="0" borderId="0" xfId="8" applyFont="1"/>
    <xf numFmtId="3" fontId="44" fillId="0" borderId="0" xfId="8" applyNumberFormat="1" applyFont="1" applyBorder="1" applyAlignment="1">
      <alignment vertical="top" wrapText="1"/>
    </xf>
    <xf numFmtId="2" fontId="28" fillId="0" borderId="46" xfId="8" applyNumberFormat="1" applyFont="1" applyBorder="1" applyAlignment="1">
      <alignment vertical="top" wrapText="1" readingOrder="1"/>
    </xf>
    <xf numFmtId="3" fontId="28" fillId="0" borderId="46" xfId="8" applyNumberFormat="1" applyFont="1" applyBorder="1" applyAlignment="1">
      <alignment horizontal="center" vertical="top" wrapText="1" readingOrder="1"/>
    </xf>
    <xf numFmtId="3" fontId="44" fillId="0" borderId="46" xfId="8" applyNumberFormat="1" applyFont="1" applyBorder="1" applyAlignment="1">
      <alignment vertical="top" wrapText="1"/>
    </xf>
    <xf numFmtId="3" fontId="29" fillId="0" borderId="0" xfId="8" applyNumberFormat="1" applyFont="1" applyBorder="1" applyAlignment="1">
      <alignment horizontal="center" vertical="top" wrapText="1" readingOrder="1"/>
    </xf>
    <xf numFmtId="2" fontId="29" fillId="0" borderId="0" xfId="8" applyNumberFormat="1" applyFont="1" applyBorder="1" applyAlignment="1">
      <alignment vertical="top" wrapText="1" readingOrder="1"/>
    </xf>
    <xf numFmtId="9" fontId="29" fillId="0" borderId="0" xfId="2" applyFont="1" applyBorder="1" applyAlignment="1">
      <alignment horizontal="center" vertical="top" wrapText="1" readingOrder="1"/>
    </xf>
    <xf numFmtId="9" fontId="44" fillId="0" borderId="0" xfId="8" applyNumberFormat="1" applyFont="1" applyBorder="1" applyAlignment="1">
      <alignment horizontal="center"/>
    </xf>
    <xf numFmtId="9" fontId="44" fillId="0" borderId="0" xfId="2" applyFont="1" applyBorder="1"/>
    <xf numFmtId="2" fontId="44" fillId="0" borderId="0" xfId="8" applyNumberFormat="1" applyFont="1" applyBorder="1"/>
    <xf numFmtId="9" fontId="44" fillId="0" borderId="5" xfId="8" applyNumberFormat="1" applyFont="1" applyBorder="1" applyAlignment="1">
      <alignment horizontal="center"/>
    </xf>
    <xf numFmtId="2" fontId="30" fillId="0" borderId="0" xfId="8" applyNumberFormat="1" applyFont="1" applyAlignment="1">
      <alignment vertical="top" readingOrder="1"/>
    </xf>
    <xf numFmtId="0" fontId="29" fillId="0" borderId="1" xfId="8" applyNumberFormat="1" applyFont="1" applyFill="1" applyBorder="1" applyAlignment="1">
      <alignment horizontal="left" vertical="top" wrapText="1" readingOrder="1"/>
    </xf>
    <xf numFmtId="166" fontId="28" fillId="0" borderId="1" xfId="8" applyNumberFormat="1" applyFont="1" applyFill="1" applyBorder="1" applyAlignment="1">
      <alignment horizontal="center" vertical="top" wrapText="1" readingOrder="1"/>
    </xf>
    <xf numFmtId="164" fontId="24" fillId="7" borderId="0" xfId="0" applyNumberFormat="1" applyFont="1" applyFill="1" applyAlignment="1">
      <alignment horizontal="left" wrapText="1"/>
    </xf>
    <xf numFmtId="0" fontId="30" fillId="0" borderId="0" xfId="0" applyFont="1" applyAlignment="1">
      <alignment vertical="top" readingOrder="1"/>
    </xf>
    <xf numFmtId="0" fontId="3" fillId="0" borderId="0" xfId="0" applyFont="1" applyFill="1" applyAlignment="1"/>
    <xf numFmtId="0" fontId="23" fillId="0" borderId="0" xfId="8" applyFont="1" applyFill="1" applyBorder="1" applyAlignment="1"/>
    <xf numFmtId="0" fontId="23" fillId="0" borderId="0" xfId="8" applyNumberFormat="1" applyFont="1" applyFill="1" applyBorder="1" applyAlignment="1">
      <alignment vertical="top" wrapText="1"/>
    </xf>
    <xf numFmtId="0" fontId="0" fillId="0" borderId="0" xfId="0" applyFill="1"/>
    <xf numFmtId="0" fontId="0" fillId="0" borderId="0" xfId="0" applyFill="1" applyBorder="1"/>
    <xf numFmtId="0" fontId="29" fillId="0" borderId="1" xfId="8" applyNumberFormat="1" applyFont="1" applyFill="1" applyBorder="1" applyAlignment="1">
      <alignment vertical="center" wrapText="1" readingOrder="1"/>
    </xf>
    <xf numFmtId="166" fontId="28" fillId="0" borderId="1" xfId="8" applyNumberFormat="1" applyFont="1" applyFill="1" applyBorder="1" applyAlignment="1">
      <alignment vertical="center" wrapText="1" readingOrder="1"/>
    </xf>
    <xf numFmtId="0" fontId="28" fillId="0" borderId="1" xfId="8" applyNumberFormat="1" applyFont="1" applyFill="1" applyBorder="1" applyAlignment="1">
      <alignment horizontal="right" vertical="center" wrapText="1" readingOrder="1"/>
    </xf>
    <xf numFmtId="0" fontId="29" fillId="0" borderId="1" xfId="8" applyNumberFormat="1" applyFont="1" applyFill="1" applyBorder="1" applyAlignment="1">
      <alignment vertical="top" wrapText="1" readingOrder="1"/>
    </xf>
    <xf numFmtId="0" fontId="28" fillId="0" borderId="1" xfId="8" applyNumberFormat="1" applyFont="1" applyFill="1" applyBorder="1" applyAlignment="1">
      <alignment horizontal="right" vertical="top" wrapText="1" readingOrder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/>
    <xf numFmtId="0" fontId="15" fillId="6" borderId="2" xfId="0" applyFont="1" applyFill="1" applyBorder="1" applyAlignment="1">
      <alignment horizontal="center"/>
    </xf>
    <xf numFmtId="0" fontId="15" fillId="6" borderId="3" xfId="0" applyFont="1" applyFill="1" applyBorder="1" applyAlignment="1">
      <alignment horizontal="center"/>
    </xf>
    <xf numFmtId="2" fontId="46" fillId="0" borderId="0" xfId="8" applyNumberFormat="1" applyFont="1"/>
    <xf numFmtId="0" fontId="22" fillId="0" borderId="49" xfId="0" applyFont="1" applyBorder="1" applyAlignment="1">
      <alignment vertical="center"/>
    </xf>
    <xf numFmtId="9" fontId="22" fillId="0" borderId="49" xfId="0" applyNumberFormat="1" applyFont="1" applyBorder="1" applyAlignment="1">
      <alignment horizontal="center" vertical="center" wrapText="1"/>
    </xf>
    <xf numFmtId="0" fontId="0" fillId="0" borderId="0" xfId="0" applyBorder="1"/>
    <xf numFmtId="165" fontId="4" fillId="0" borderId="1" xfId="1" applyNumberFormat="1" applyFont="1" applyBorder="1"/>
    <xf numFmtId="9" fontId="4" fillId="0" borderId="1" xfId="2" applyFont="1" applyBorder="1"/>
    <xf numFmtId="165" fontId="22" fillId="0" borderId="49" xfId="1" applyNumberFormat="1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22" fillId="0" borderId="51" xfId="0" applyFont="1" applyBorder="1" applyAlignment="1">
      <alignment horizontal="center" vertical="center" wrapText="1"/>
    </xf>
    <xf numFmtId="165" fontId="0" fillId="0" borderId="32" xfId="1" applyNumberFormat="1" applyFont="1" applyBorder="1"/>
    <xf numFmtId="0" fontId="4" fillId="0" borderId="28" xfId="0" applyFont="1" applyBorder="1"/>
    <xf numFmtId="165" fontId="4" fillId="0" borderId="30" xfId="1" applyNumberFormat="1" applyFont="1" applyBorder="1"/>
    <xf numFmtId="0" fontId="14" fillId="0" borderId="0" xfId="0" applyFont="1" applyAlignment="1"/>
    <xf numFmtId="165" fontId="4" fillId="0" borderId="1" xfId="0" applyNumberFormat="1" applyFont="1" applyFill="1" applyBorder="1"/>
    <xf numFmtId="164" fontId="9" fillId="0" borderId="1" xfId="0" quotePrefix="1" applyNumberFormat="1" applyFont="1" applyBorder="1"/>
    <xf numFmtId="165" fontId="4" fillId="4" borderId="1" xfId="0" applyNumberFormat="1" applyFont="1" applyFill="1" applyBorder="1"/>
    <xf numFmtId="0" fontId="29" fillId="0" borderId="1" xfId="0" applyFont="1" applyBorder="1" applyAlignment="1">
      <alignment horizontal="center" vertical="top" wrapText="1" readingOrder="1"/>
    </xf>
    <xf numFmtId="0" fontId="47" fillId="0" borderId="1" xfId="0" applyFont="1" applyBorder="1" applyAlignment="1">
      <alignment horizontal="center"/>
    </xf>
    <xf numFmtId="165" fontId="23" fillId="0" borderId="1" xfId="1" applyNumberFormat="1" applyFont="1" applyBorder="1"/>
    <xf numFmtId="165" fontId="1" fillId="4" borderId="1" xfId="1" applyNumberFormat="1" applyFont="1" applyFill="1" applyBorder="1"/>
    <xf numFmtId="0" fontId="28" fillId="0" borderId="2" xfId="0" applyFont="1" applyBorder="1" applyAlignment="1">
      <alignment vertical="center" wrapText="1" readingOrder="1"/>
    </xf>
    <xf numFmtId="166" fontId="28" fillId="0" borderId="1" xfId="0" applyNumberFormat="1" applyFont="1" applyBorder="1" applyAlignment="1">
      <alignment vertical="center" wrapText="1" readingOrder="1"/>
    </xf>
    <xf numFmtId="3" fontId="4" fillId="4" borderId="1" xfId="0" applyNumberFormat="1" applyFont="1" applyFill="1" applyBorder="1"/>
    <xf numFmtId="165" fontId="34" fillId="0" borderId="53" xfId="1" applyNumberFormat="1" applyFont="1" applyBorder="1"/>
    <xf numFmtId="165" fontId="34" fillId="0" borderId="54" xfId="1" applyNumberFormat="1" applyFont="1" applyBorder="1"/>
    <xf numFmtId="0" fontId="0" fillId="0" borderId="55" xfId="0" applyBorder="1"/>
    <xf numFmtId="165" fontId="34" fillId="0" borderId="55" xfId="1" applyNumberFormat="1" applyFont="1" applyBorder="1"/>
    <xf numFmtId="165" fontId="34" fillId="0" borderId="56" xfId="1" applyNumberFormat="1" applyFont="1" applyBorder="1"/>
    <xf numFmtId="0" fontId="48" fillId="0" borderId="0" xfId="0" applyFont="1"/>
    <xf numFmtId="0" fontId="29" fillId="0" borderId="1" xfId="8" applyNumberFormat="1" applyFont="1" applyFill="1" applyBorder="1" applyAlignment="1">
      <alignment horizontal="center" vertical="top" wrapText="1" readingOrder="1"/>
    </xf>
    <xf numFmtId="166" fontId="29" fillId="0" borderId="1" xfId="8" applyNumberFormat="1" applyFont="1" applyFill="1" applyBorder="1" applyAlignment="1">
      <alignment horizontal="center" vertical="top" wrapText="1" readingOrder="1"/>
    </xf>
    <xf numFmtId="165" fontId="4" fillId="4" borderId="1" xfId="0" applyNumberFormat="1" applyFont="1" applyFill="1" applyBorder="1" applyAlignment="1">
      <alignment horizontal="right"/>
    </xf>
    <xf numFmtId="0" fontId="29" fillId="0" borderId="52" xfId="0" applyFont="1" applyBorder="1" applyAlignment="1">
      <alignment horizontal="left" vertical="center" wrapText="1"/>
    </xf>
    <xf numFmtId="3" fontId="28" fillId="0" borderId="52" xfId="0" applyNumberFormat="1" applyFont="1" applyBorder="1" applyAlignment="1">
      <alignment horizontal="center" vertical="center" wrapText="1"/>
    </xf>
    <xf numFmtId="165" fontId="0" fillId="0" borderId="9" xfId="1" applyNumberFormat="1" applyFont="1" applyBorder="1"/>
    <xf numFmtId="0" fontId="29" fillId="0" borderId="23" xfId="0" applyFont="1" applyBorder="1" applyAlignment="1">
      <alignment horizontal="left" vertical="center" wrapText="1"/>
    </xf>
    <xf numFmtId="3" fontId="29" fillId="0" borderId="24" xfId="0" applyNumberFormat="1" applyFont="1" applyBorder="1" applyAlignment="1">
      <alignment horizontal="center" vertical="center" wrapText="1"/>
    </xf>
    <xf numFmtId="165" fontId="4" fillId="4" borderId="24" xfId="0" applyNumberFormat="1" applyFont="1" applyFill="1" applyBorder="1"/>
    <xf numFmtId="10" fontId="0" fillId="4" borderId="47" xfId="0" applyNumberFormat="1" applyFill="1" applyBorder="1"/>
    <xf numFmtId="9" fontId="28" fillId="0" borderId="41" xfId="2" applyFont="1" applyBorder="1" applyAlignment="1">
      <alignment horizontal="center" vertical="top" wrapText="1" readingOrder="1"/>
    </xf>
    <xf numFmtId="9" fontId="28" fillId="0" borderId="46" xfId="2" applyFont="1" applyBorder="1" applyAlignment="1">
      <alignment horizontal="center" vertical="top" wrapText="1" readingOrder="1"/>
    </xf>
    <xf numFmtId="9" fontId="50" fillId="0" borderId="5" xfId="8" applyNumberFormat="1" applyFont="1" applyBorder="1" applyAlignment="1">
      <alignment horizontal="center" wrapText="1"/>
    </xf>
    <xf numFmtId="9" fontId="28" fillId="0" borderId="1" xfId="0" applyNumberFormat="1" applyFont="1" applyBorder="1" applyAlignment="1">
      <alignment horizontal="right" vertical="center" wrapText="1"/>
    </xf>
    <xf numFmtId="9" fontId="28" fillId="0" borderId="52" xfId="0" applyNumberFormat="1" applyFont="1" applyBorder="1" applyAlignment="1">
      <alignment horizontal="right" vertical="center" wrapText="1"/>
    </xf>
    <xf numFmtId="9" fontId="35" fillId="4" borderId="1" xfId="2" applyNumberFormat="1" applyFont="1" applyFill="1" applyBorder="1"/>
    <xf numFmtId="9" fontId="35" fillId="4" borderId="52" xfId="2" applyNumberFormat="1" applyFont="1" applyFill="1" applyBorder="1"/>
    <xf numFmtId="10" fontId="28" fillId="0" borderId="24" xfId="0" applyNumberFormat="1" applyFont="1" applyBorder="1" applyAlignment="1">
      <alignment horizontal="right" vertical="center" wrapText="1"/>
    </xf>
    <xf numFmtId="3" fontId="29" fillId="0" borderId="45" xfId="0" applyNumberFormat="1" applyFont="1" applyBorder="1" applyAlignment="1">
      <alignment horizontal="center" vertical="center" wrapText="1"/>
    </xf>
    <xf numFmtId="0" fontId="9" fillId="0" borderId="52" xfId="0" applyFont="1" applyBorder="1"/>
    <xf numFmtId="166" fontId="22" fillId="0" borderId="52" xfId="0" applyNumberFormat="1" applyFont="1" applyBorder="1" applyAlignment="1">
      <alignment horizontal="right" vertical="top" wrapText="1" readingOrder="1"/>
    </xf>
    <xf numFmtId="0" fontId="14" fillId="10" borderId="16" xfId="0" applyFont="1" applyFill="1" applyBorder="1"/>
    <xf numFmtId="3" fontId="14" fillId="10" borderId="15" xfId="0" applyNumberFormat="1" applyFont="1" applyFill="1" applyBorder="1"/>
    <xf numFmtId="0" fontId="9" fillId="0" borderId="52" xfId="0" applyFont="1" applyFill="1" applyBorder="1"/>
    <xf numFmtId="0" fontId="4" fillId="10" borderId="16" xfId="0" applyFont="1" applyFill="1" applyBorder="1"/>
    <xf numFmtId="165" fontId="4" fillId="10" borderId="15" xfId="0" applyNumberFormat="1" applyFont="1" applyFill="1" applyBorder="1"/>
    <xf numFmtId="0" fontId="4" fillId="22" borderId="1" xfId="0" applyFont="1" applyFill="1" applyBorder="1"/>
    <xf numFmtId="0" fontId="4" fillId="22" borderId="1" xfId="0" applyFont="1" applyFill="1" applyBorder="1" applyAlignment="1">
      <alignment horizontal="right"/>
    </xf>
    <xf numFmtId="0" fontId="31" fillId="22" borderId="1" xfId="0" applyFont="1" applyFill="1" applyBorder="1" applyAlignment="1">
      <alignment vertical="top" wrapText="1" readingOrder="1"/>
    </xf>
    <xf numFmtId="165" fontId="0" fillId="0" borderId="52" xfId="1" applyNumberFormat="1" applyFont="1" applyBorder="1" applyAlignment="1">
      <alignment horizontal="right"/>
    </xf>
    <xf numFmtId="165" fontId="0" fillId="0" borderId="52" xfId="1" applyNumberFormat="1" applyFont="1" applyBorder="1"/>
    <xf numFmtId="0" fontId="14" fillId="0" borderId="23" xfId="0" applyFont="1" applyFill="1" applyBorder="1"/>
    <xf numFmtId="165" fontId="0" fillId="0" borderId="57" xfId="1" applyNumberFormat="1" applyFont="1" applyBorder="1" applyAlignment="1">
      <alignment horizontal="right"/>
    </xf>
    <xf numFmtId="165" fontId="0" fillId="0" borderId="15" xfId="1" applyNumberFormat="1" applyFont="1" applyBorder="1" applyAlignment="1">
      <alignment horizontal="right"/>
    </xf>
    <xf numFmtId="0" fontId="0" fillId="4" borderId="52" xfId="0" applyFill="1" applyBorder="1"/>
    <xf numFmtId="165" fontId="0" fillId="4" borderId="52" xfId="1" applyNumberFormat="1" applyFont="1" applyFill="1" applyBorder="1"/>
    <xf numFmtId="0" fontId="0" fillId="4" borderId="23" xfId="0" applyFill="1" applyBorder="1"/>
    <xf numFmtId="0" fontId="0" fillId="4" borderId="24" xfId="0" applyFill="1" applyBorder="1"/>
    <xf numFmtId="165" fontId="0" fillId="4" borderId="24" xfId="0" applyNumberFormat="1" applyFill="1" applyBorder="1"/>
    <xf numFmtId="165" fontId="0" fillId="0" borderId="47" xfId="1" applyNumberFormat="1" applyFont="1" applyBorder="1" applyAlignment="1">
      <alignment horizontal="right"/>
    </xf>
    <xf numFmtId="0" fontId="31" fillId="0" borderId="52" xfId="0" applyFont="1" applyBorder="1" applyAlignment="1">
      <alignment vertical="top" wrapText="1" readingOrder="1"/>
    </xf>
    <xf numFmtId="166" fontId="22" fillId="0" borderId="52" xfId="0" applyNumberFormat="1" applyFont="1" applyBorder="1" applyAlignment="1">
      <alignment vertical="top" wrapText="1" readingOrder="1"/>
    </xf>
    <xf numFmtId="166" fontId="0" fillId="4" borderId="24" xfId="0" applyNumberFormat="1" applyFill="1" applyBorder="1"/>
    <xf numFmtId="165" fontId="0" fillId="4" borderId="47" xfId="1" applyNumberFormat="1" applyFont="1" applyFill="1" applyBorder="1" applyAlignment="1">
      <alignment horizontal="right"/>
    </xf>
    <xf numFmtId="0" fontId="37" fillId="0" borderId="0" xfId="0" applyFont="1" applyAlignment="1"/>
    <xf numFmtId="0" fontId="37" fillId="0" borderId="42" xfId="0" applyFont="1" applyBorder="1" applyAlignment="1"/>
    <xf numFmtId="0" fontId="4" fillId="14" borderId="1" xfId="0" applyFont="1" applyFill="1" applyBorder="1"/>
    <xf numFmtId="169" fontId="0" fillId="14" borderId="1" xfId="7" applyNumberFormat="1" applyFont="1" applyFill="1" applyBorder="1"/>
    <xf numFmtId="0" fontId="4" fillId="23" borderId="1" xfId="0" applyFont="1" applyFill="1" applyBorder="1"/>
    <xf numFmtId="169" fontId="0" fillId="23" borderId="1" xfId="7" applyNumberFormat="1" applyFont="1" applyFill="1" applyBorder="1"/>
    <xf numFmtId="0" fontId="25" fillId="24" borderId="1" xfId="0" applyFont="1" applyFill="1" applyBorder="1" applyAlignment="1">
      <alignment wrapText="1"/>
    </xf>
    <xf numFmtId="0" fontId="25" fillId="25" borderId="52" xfId="0" applyFont="1" applyFill="1" applyBorder="1" applyAlignment="1">
      <alignment wrapText="1"/>
    </xf>
    <xf numFmtId="3" fontId="9" fillId="0" borderId="52" xfId="0" applyNumberFormat="1" applyFont="1" applyBorder="1" applyAlignment="1">
      <alignment horizontal="right"/>
    </xf>
    <xf numFmtId="9" fontId="26" fillId="0" borderId="52" xfId="2" applyFont="1" applyBorder="1"/>
    <xf numFmtId="165" fontId="9" fillId="0" borderId="52" xfId="1" applyNumberFormat="1" applyFont="1" applyBorder="1"/>
    <xf numFmtId="9" fontId="9" fillId="0" borderId="52" xfId="2" applyFont="1" applyBorder="1"/>
    <xf numFmtId="0" fontId="25" fillId="0" borderId="16" xfId="0" applyFont="1" applyFill="1" applyBorder="1"/>
    <xf numFmtId="3" fontId="26" fillId="0" borderId="57" xfId="0" applyNumberFormat="1" applyFont="1" applyBorder="1"/>
    <xf numFmtId="9" fontId="26" fillId="0" borderId="57" xfId="0" applyNumberFormat="1" applyFont="1" applyBorder="1"/>
    <xf numFmtId="165" fontId="9" fillId="0" borderId="57" xfId="1" applyNumberFormat="1" applyFont="1" applyBorder="1"/>
    <xf numFmtId="9" fontId="9" fillId="0" borderId="57" xfId="2" applyFont="1" applyBorder="1"/>
    <xf numFmtId="9" fontId="9" fillId="0" borderId="15" xfId="2" applyFont="1" applyBorder="1"/>
    <xf numFmtId="0" fontId="4" fillId="14" borderId="1" xfId="0" applyFont="1" applyFill="1" applyBorder="1" applyAlignment="1">
      <alignment horizontal="center"/>
    </xf>
    <xf numFmtId="0" fontId="4" fillId="23" borderId="1" xfId="0" applyFont="1" applyFill="1" applyBorder="1" applyAlignment="1">
      <alignment horizontal="center" wrapText="1"/>
    </xf>
    <xf numFmtId="44" fontId="0" fillId="0" borderId="1" xfId="7" applyFont="1" applyBorder="1"/>
    <xf numFmtId="0" fontId="9" fillId="9" borderId="1" xfId="0" applyFont="1" applyFill="1" applyBorder="1"/>
    <xf numFmtId="0" fontId="0" fillId="0" borderId="0" xfId="0"/>
    <xf numFmtId="0" fontId="0" fillId="4" borderId="0" xfId="0" applyFill="1"/>
    <xf numFmtId="0" fontId="13" fillId="6" borderId="0" xfId="0" applyFont="1" applyFill="1" applyAlignment="1">
      <alignment horizontal="left"/>
    </xf>
    <xf numFmtId="0" fontId="14" fillId="9" borderId="1" xfId="0" applyFont="1" applyFill="1" applyBorder="1"/>
    <xf numFmtId="0" fontId="9" fillId="0" borderId="1" xfId="0" applyFont="1" applyBorder="1"/>
    <xf numFmtId="0" fontId="0" fillId="0" borderId="1" xfId="0" applyBorder="1"/>
    <xf numFmtId="165" fontId="0" fillId="0" borderId="1" xfId="1" applyNumberFormat="1" applyFont="1" applyBorder="1"/>
    <xf numFmtId="0" fontId="4" fillId="0" borderId="1" xfId="0" applyFont="1" applyBorder="1"/>
    <xf numFmtId="165" fontId="0" fillId="0" borderId="4" xfId="1" applyNumberFormat="1" applyFont="1" applyBorder="1"/>
    <xf numFmtId="165" fontId="9" fillId="0" borderId="1" xfId="1" applyNumberFormat="1" applyFont="1" applyBorder="1"/>
    <xf numFmtId="0" fontId="14" fillId="9" borderId="1" xfId="0" applyFont="1" applyFill="1" applyBorder="1" applyAlignment="1">
      <alignment horizontal="right"/>
    </xf>
    <xf numFmtId="165" fontId="14" fillId="9" borderId="1" xfId="1" applyNumberFormat="1" applyFont="1" applyFill="1" applyBorder="1" applyAlignment="1">
      <alignment horizontal="right"/>
    </xf>
    <xf numFmtId="165" fontId="4" fillId="0" borderId="1" xfId="1" applyNumberFormat="1" applyFont="1" applyBorder="1"/>
    <xf numFmtId="165" fontId="0" fillId="4" borderId="4" xfId="1" applyNumberFormat="1" applyFont="1" applyFill="1" applyBorder="1"/>
    <xf numFmtId="0" fontId="0" fillId="4" borderId="4" xfId="0" applyFont="1" applyFill="1" applyBorder="1"/>
    <xf numFmtId="0" fontId="0" fillId="4" borderId="1" xfId="0" applyFont="1" applyFill="1" applyBorder="1"/>
    <xf numFmtId="164" fontId="0" fillId="0" borderId="1" xfId="0" applyNumberFormat="1" applyBorder="1"/>
    <xf numFmtId="165" fontId="4" fillId="0" borderId="1" xfId="0" applyNumberFormat="1" applyFont="1" applyBorder="1"/>
    <xf numFmtId="164" fontId="0" fillId="0" borderId="4" xfId="0" applyNumberFormat="1" applyBorder="1"/>
    <xf numFmtId="0" fontId="4" fillId="9" borderId="23" xfId="0" applyFont="1" applyFill="1" applyBorder="1"/>
    <xf numFmtId="164" fontId="4" fillId="9" borderId="47" xfId="0" applyNumberFormat="1" applyFont="1" applyFill="1" applyBorder="1" applyAlignment="1">
      <alignment horizontal="right"/>
    </xf>
    <xf numFmtId="0" fontId="11" fillId="3" borderId="0" xfId="4" applyFont="1" applyAlignment="1">
      <alignment horizontal="center"/>
    </xf>
    <xf numFmtId="2" fontId="29" fillId="0" borderId="0" xfId="8" applyNumberFormat="1" applyFont="1" applyAlignment="1">
      <alignment horizontal="left" vertical="center" wrapText="1" readingOrder="1"/>
    </xf>
    <xf numFmtId="0" fontId="13" fillId="6" borderId="0" xfId="0" applyFont="1" applyFill="1" applyAlignment="1">
      <alignment horizontal="center" vertical="top"/>
    </xf>
    <xf numFmtId="17" fontId="15" fillId="6" borderId="5" xfId="0" applyNumberFormat="1" applyFont="1" applyFill="1" applyBorder="1" applyAlignment="1">
      <alignment horizontal="left"/>
    </xf>
    <xf numFmtId="0" fontId="13" fillId="6" borderId="0" xfId="0" applyFont="1" applyFill="1" applyAlignment="1">
      <alignment horizontal="left" vertical="top"/>
    </xf>
    <xf numFmtId="0" fontId="13" fillId="6" borderId="0" xfId="0" applyFont="1" applyFill="1" applyAlignment="1">
      <alignment horizontal="center" vertical="top" wrapText="1"/>
    </xf>
    <xf numFmtId="17" fontId="13" fillId="6" borderId="5" xfId="0" applyNumberFormat="1" applyFont="1" applyFill="1" applyBorder="1" applyAlignment="1">
      <alignment horizontal="left"/>
    </xf>
    <xf numFmtId="0" fontId="15" fillId="6" borderId="0" xfId="0" applyFont="1" applyFill="1" applyAlignment="1">
      <alignment horizontal="center" vertical="top"/>
    </xf>
    <xf numFmtId="0" fontId="31" fillId="20" borderId="8" xfId="0" applyFont="1" applyFill="1" applyBorder="1" applyAlignment="1">
      <alignment horizontal="center" vertical="center" textRotation="90"/>
    </xf>
    <xf numFmtId="0" fontId="31" fillId="20" borderId="37" xfId="0" applyFont="1" applyFill="1" applyBorder="1" applyAlignment="1">
      <alignment horizontal="center" vertical="center" textRotation="90"/>
    </xf>
    <xf numFmtId="0" fontId="31" fillId="20" borderId="48" xfId="0" applyFont="1" applyFill="1" applyBorder="1" applyAlignment="1">
      <alignment horizontal="center" vertical="center" textRotation="90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4" fillId="14" borderId="1" xfId="0" applyFont="1" applyFill="1" applyBorder="1" applyAlignment="1">
      <alignment horizontal="center"/>
    </xf>
    <xf numFmtId="0" fontId="4" fillId="23" borderId="1" xfId="0" applyFont="1" applyFill="1" applyBorder="1" applyAlignment="1">
      <alignment horizontal="center"/>
    </xf>
    <xf numFmtId="0" fontId="38" fillId="0" borderId="0" xfId="0" applyFont="1" applyAlignment="1">
      <alignment horizontal="center" vertical="top" wrapText="1"/>
    </xf>
    <xf numFmtId="0" fontId="31" fillId="21" borderId="50" xfId="0" applyFont="1" applyFill="1" applyBorder="1" applyAlignment="1">
      <alignment horizontal="center" vertical="center" textRotation="90"/>
    </xf>
    <xf numFmtId="0" fontId="31" fillId="21" borderId="37" xfId="0" applyFont="1" applyFill="1" applyBorder="1" applyAlignment="1">
      <alignment horizontal="center" vertical="center" textRotation="90"/>
    </xf>
    <xf numFmtId="0" fontId="4" fillId="16" borderId="16" xfId="0" applyFont="1" applyFill="1" applyBorder="1" applyAlignment="1">
      <alignment horizontal="center"/>
    </xf>
    <xf numFmtId="0" fontId="4" fillId="16" borderId="24" xfId="0" applyFont="1" applyFill="1" applyBorder="1" applyAlignment="1">
      <alignment horizontal="center"/>
    </xf>
    <xf numFmtId="0" fontId="4" fillId="16" borderId="15" xfId="0" applyFont="1" applyFill="1" applyBorder="1" applyAlignment="1">
      <alignment horizontal="center"/>
    </xf>
    <xf numFmtId="0" fontId="4" fillId="17" borderId="16" xfId="0" applyFont="1" applyFill="1" applyBorder="1" applyAlignment="1">
      <alignment horizontal="center"/>
    </xf>
    <xf numFmtId="0" fontId="4" fillId="17" borderId="24" xfId="0" applyFont="1" applyFill="1" applyBorder="1" applyAlignment="1">
      <alignment horizontal="center"/>
    </xf>
    <xf numFmtId="0" fontId="4" fillId="17" borderId="15" xfId="0" applyFont="1" applyFill="1" applyBorder="1" applyAlignment="1">
      <alignment horizontal="center"/>
    </xf>
    <xf numFmtId="0" fontId="52" fillId="26" borderId="0" xfId="8" applyNumberFormat="1" applyFont="1" applyFill="1" applyBorder="1" applyAlignment="1">
      <alignment horizontal="center" vertical="center" wrapText="1" readingOrder="1"/>
    </xf>
    <xf numFmtId="0" fontId="45" fillId="0" borderId="2" xfId="8" applyNumberFormat="1" applyFont="1" applyFill="1" applyBorder="1" applyAlignment="1">
      <alignment horizontal="center" vertical="center" wrapText="1" readingOrder="1"/>
    </xf>
    <xf numFmtId="0" fontId="45" fillId="0" borderId="6" xfId="8" applyNumberFormat="1" applyFont="1" applyFill="1" applyBorder="1" applyAlignment="1">
      <alignment horizontal="center" vertical="center" wrapText="1" readingOrder="1"/>
    </xf>
    <xf numFmtId="0" fontId="45" fillId="0" borderId="3" xfId="8" applyNumberFormat="1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left" vertical="top" wrapText="1"/>
    </xf>
    <xf numFmtId="0" fontId="3" fillId="6" borderId="0" xfId="0" applyFont="1" applyFill="1" applyAlignment="1">
      <alignment horizontal="center"/>
    </xf>
    <xf numFmtId="17" fontId="13" fillId="6" borderId="0" xfId="0" applyNumberFormat="1" applyFont="1" applyFill="1" applyAlignment="1">
      <alignment horizontal="left"/>
    </xf>
    <xf numFmtId="0" fontId="14" fillId="0" borderId="0" xfId="0" applyFont="1" applyAlignment="1">
      <alignment horizontal="center"/>
    </xf>
    <xf numFmtId="0" fontId="14" fillId="0" borderId="5" xfId="0" applyFont="1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29" fillId="0" borderId="52" xfId="0" applyFont="1" applyBorder="1" applyAlignment="1">
      <alignment horizontal="center" wrapText="1" readingOrder="1"/>
    </xf>
    <xf numFmtId="0" fontId="29" fillId="0" borderId="4" xfId="0" applyFont="1" applyBorder="1" applyAlignment="1">
      <alignment horizontal="center" wrapText="1" readingOrder="1"/>
    </xf>
    <xf numFmtId="0" fontId="47" fillId="0" borderId="52" xfId="0" applyFont="1" applyBorder="1" applyAlignment="1">
      <alignment horizontal="center"/>
    </xf>
    <xf numFmtId="0" fontId="47" fillId="0" borderId="4" xfId="0" applyFont="1" applyBorder="1" applyAlignment="1">
      <alignment horizontal="center"/>
    </xf>
    <xf numFmtId="0" fontId="4" fillId="4" borderId="5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18" fillId="0" borderId="0" xfId="0" applyFont="1" applyFill="1" applyAlignment="1">
      <alignment horizontal="center" vertical="top"/>
    </xf>
    <xf numFmtId="0" fontId="13" fillId="6" borderId="10" xfId="0" applyFont="1" applyFill="1" applyBorder="1" applyAlignment="1">
      <alignment vertical="top"/>
    </xf>
    <xf numFmtId="0" fontId="13" fillId="6" borderId="11" xfId="0" applyFont="1" applyFill="1" applyBorder="1" applyAlignment="1">
      <alignment vertical="top"/>
    </xf>
    <xf numFmtId="17" fontId="13" fillId="6" borderId="13" xfId="0" applyNumberFormat="1" applyFont="1" applyFill="1" applyBorder="1" applyAlignment="1">
      <alignment horizontal="left"/>
    </xf>
    <xf numFmtId="0" fontId="13" fillId="6" borderId="0" xfId="0" applyFont="1" applyFill="1" applyAlignment="1">
      <alignment vertical="top"/>
    </xf>
    <xf numFmtId="0" fontId="12" fillId="0" borderId="1" xfId="0" applyFont="1" applyFill="1" applyBorder="1"/>
    <xf numFmtId="165" fontId="0" fillId="14" borderId="1" xfId="1" applyNumberFormat="1" applyFont="1" applyFill="1" applyBorder="1"/>
    <xf numFmtId="0" fontId="12" fillId="24" borderId="1" xfId="0" applyFont="1" applyFill="1" applyBorder="1" applyAlignment="1">
      <alignment wrapText="1"/>
    </xf>
    <xf numFmtId="14" fontId="26" fillId="0" borderId="1" xfId="0" applyNumberFormat="1" applyFont="1" applyBorder="1" applyAlignment="1">
      <alignment horizontal="left"/>
    </xf>
    <xf numFmtId="0" fontId="24" fillId="7" borderId="0" xfId="0" applyFont="1" applyFill="1" applyAlignment="1">
      <alignment horizontal="center" vertical="top" wrapText="1"/>
    </xf>
    <xf numFmtId="3" fontId="1" fillId="0" borderId="1" xfId="0" applyNumberFormat="1" applyFont="1" applyBorder="1"/>
    <xf numFmtId="14" fontId="26" fillId="0" borderId="1" xfId="0" applyNumberFormat="1" applyFont="1" applyBorder="1" applyAlignment="1">
      <alignment horizontal="left"/>
    </xf>
    <xf numFmtId="3" fontId="56" fillId="0" borderId="1" xfId="6" applyNumberFormat="1" applyFont="1" applyBorder="1"/>
    <xf numFmtId="165" fontId="1" fillId="4" borderId="1" xfId="1" applyNumberFormat="1" applyFont="1" applyFill="1" applyBorder="1"/>
    <xf numFmtId="3" fontId="1" fillId="14" borderId="1" xfId="0" applyNumberFormat="1" applyFont="1" applyFill="1" applyBorder="1"/>
    <xf numFmtId="3" fontId="0" fillId="14" borderId="1" xfId="0" applyNumberFormat="1" applyFill="1" applyBorder="1" applyAlignment="1">
      <alignment horizontal="right"/>
    </xf>
    <xf numFmtId="165" fontId="1" fillId="14" borderId="1" xfId="1" applyNumberFormat="1" applyFont="1" applyFill="1" applyBorder="1" applyAlignment="1">
      <alignment horizontal="right"/>
    </xf>
    <xf numFmtId="0" fontId="12" fillId="25" borderId="1" xfId="0" applyFont="1" applyFill="1" applyBorder="1" applyAlignment="1">
      <alignment wrapText="1"/>
    </xf>
    <xf numFmtId="3" fontId="1" fillId="23" borderId="1" xfId="0" applyNumberFormat="1" applyFont="1" applyFill="1" applyBorder="1"/>
    <xf numFmtId="3" fontId="0" fillId="23" borderId="1" xfId="0" applyNumberFormat="1" applyFill="1" applyBorder="1" applyAlignment="1">
      <alignment horizontal="right"/>
    </xf>
    <xf numFmtId="165" fontId="1" fillId="23" borderId="1" xfId="1" applyNumberFormat="1" applyFont="1" applyFill="1" applyBorder="1" applyAlignment="1">
      <alignment horizontal="right"/>
    </xf>
    <xf numFmtId="0" fontId="24" fillId="7" borderId="0" xfId="0" applyFont="1" applyFill="1" applyAlignment="1">
      <alignment horizontal="center"/>
    </xf>
    <xf numFmtId="0" fontId="24" fillId="7" borderId="5" xfId="0" applyFont="1" applyFill="1" applyBorder="1" applyAlignment="1">
      <alignment horizontal="center"/>
    </xf>
    <xf numFmtId="0" fontId="57" fillId="7" borderId="0" xfId="0" applyFont="1" applyFill="1" applyAlignment="1">
      <alignment horizontal="center"/>
    </xf>
    <xf numFmtId="0" fontId="52" fillId="27" borderId="7" xfId="0" applyFont="1" applyFill="1" applyBorder="1" applyAlignment="1">
      <alignment horizontal="center" vertical="center" wrapText="1"/>
    </xf>
    <xf numFmtId="0" fontId="52" fillId="27" borderId="47" xfId="0" applyFont="1" applyFill="1" applyBorder="1" applyAlignment="1">
      <alignment horizontal="center" vertical="center"/>
    </xf>
    <xf numFmtId="0" fontId="52" fillId="27" borderId="47" xfId="0" applyFont="1" applyFill="1" applyBorder="1" applyAlignment="1">
      <alignment horizontal="center" vertical="center" wrapText="1"/>
    </xf>
    <xf numFmtId="0" fontId="3" fillId="27" borderId="1" xfId="0" applyFont="1" applyFill="1" applyBorder="1" applyAlignment="1">
      <alignment horizontal="center" wrapText="1"/>
    </xf>
  </cellXfs>
  <cellStyles count="11">
    <cellStyle name="Accent5" xfId="4" builtinId="45"/>
    <cellStyle name="Comma" xfId="1" builtinId="3"/>
    <cellStyle name="Currency" xfId="7" builtinId="4"/>
    <cellStyle name="Good" xfId="3" builtinId="26"/>
    <cellStyle name="Hyperlink" xfId="5" builtinId="8"/>
    <cellStyle name="Normal" xfId="0" builtinId="0"/>
    <cellStyle name="Normal 2" xfId="6" xr:uid="{CF62DFEF-0743-4E28-9EA6-345265A49F40}"/>
    <cellStyle name="Normal 2 2" xfId="9" xr:uid="{AC74E6D3-8882-4A14-B0BF-97640FB6F009}"/>
    <cellStyle name="Normal 3" xfId="8" xr:uid="{E7CC7776-1AD4-4DFD-BC99-3C9190BFB779}"/>
    <cellStyle name="Normal 3 2" xfId="10" xr:uid="{CF922ECB-79B8-4DE9-8E47-FC0A9E37D964}"/>
    <cellStyle name="Percent" xfId="2" builtinId="5"/>
  </cellStyles>
  <dxfs count="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</dxfs>
  <tableStyles count="0" defaultTableStyle="TableStyleMedium2" defaultPivotStyle="PivotStyleLight16"/>
  <colors>
    <mruColors>
      <color rgb="FF2F75B5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nnij\AppData\Local\Microsoft\Windows\INetCache\Content.Outlook\GVFH45HX\Lanaguage%20Line%20Invoices%20Oct%2018_Feb%2019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im Byers" refreshedDate="43564.569301504627" createdVersion="6" refreshedVersion="6" minRefreshableVersion="3" recordCount="249" xr:uid="{871F8A8C-F994-467B-85F8-ACE7C3E30791}">
  <cacheSource type="worksheet">
    <worksheetSource ref="A1:H250" sheet="Totals" r:id="rId2"/>
  </cacheSource>
  <cacheFields count="10">
    <cacheField name="Date" numFmtId="17">
      <sharedItems containsSemiMixedTypes="0" containsNonDate="0" containsDate="1" containsString="0" minDate="2018-10-01T00:00:00" maxDate="2019-02-02T00:00:00" count="5">
        <d v="2018-10-01T00:00:00"/>
        <d v="2018-11-01T00:00:00"/>
        <d v="2018-12-01T00:00:00"/>
        <d v="2019-01-01T00:00:00"/>
        <d v="2019-02-01T00:00:00"/>
      </sharedItems>
      <fieldGroup par="9" base="0">
        <rangePr groupBy="months" startDate="2018-10-01T00:00:00" endDate="2019-02-02T00:00:00"/>
        <groupItems count="14">
          <s v="&lt;10/1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2/2/2019"/>
        </groupItems>
      </fieldGroup>
    </cacheField>
    <cacheField name="Language" numFmtId="0">
      <sharedItems count="79">
        <s v="SPANISH"/>
        <s v="RUSSIAN"/>
        <s v="VIETNAMESE"/>
        <s v="FARSI"/>
        <s v="MANDARIN"/>
        <s v="ARABIC"/>
        <s v="AMHARIC"/>
        <s v="SOMALI"/>
        <s v="PUNJABI"/>
        <s v="KOREAN"/>
        <s v="CANTONESE"/>
        <s v="DARI"/>
        <s v="CAMBODIAN"/>
        <s v="UKRAINIAN"/>
        <s v="TAGALOG"/>
        <s v="TIGRINYA"/>
        <s v="FRENCH"/>
        <s v="KAREN"/>
        <s v="MARSHALLESE"/>
        <s v="PORTUGUESE"/>
        <s v="BURMESE"/>
        <s v="SWAHILI"/>
        <s v="TURKISH"/>
        <s v="JAPANESE"/>
        <s v="NEPALI"/>
        <s v="ARMENIAN"/>
        <s v="SAMOAN"/>
        <s v="SORANI"/>
        <s v="CHUUKESE"/>
        <s v="ROMANIAN"/>
        <s v="HINDI"/>
        <s v="LAOTIAN"/>
        <s v="THAI"/>
        <s v="TELUGU"/>
        <s v="KUNAMA"/>
        <s v="INDONESIAN"/>
        <s v="URDU"/>
        <s v="GHEG"/>
        <s v="SUDANESE ARABIC"/>
        <s v="BENGALI"/>
        <s v="MONGOLIAN"/>
        <s v="ITALIAN"/>
        <s v="BOSNIAN"/>
        <s v="Portuguese Br."/>
        <s v="IGBO"/>
        <s v="NUER"/>
        <s v="OROMO"/>
        <s v="KARENNI"/>
        <s v="HAITIAN CREOLE"/>
        <s v="MALAY"/>
        <s v="CROATIAN"/>
        <s v="GUJARATI"/>
        <s v="SLOVAK"/>
        <s v="MANDINGO"/>
        <s v="LUGANDA"/>
        <s v="EWE"/>
        <s v="CHALDEAN"/>
        <s v="ALBANIAN"/>
        <s v="TOISHANESE"/>
        <s v="GREEK"/>
        <s v="BAMBARA"/>
        <s v="POLISH"/>
        <s v="TAMIL"/>
        <s v="BULGARIAN"/>
        <s v="TIBETAN"/>
        <s v="LINGALA"/>
        <s v="PASHTO"/>
        <s v="FULANI"/>
        <s v="ILOCANO"/>
        <s v="AKAN"/>
        <s v="HMONG"/>
        <s v="BEHDINI"/>
        <s v="SERBIAN"/>
        <s v="KINYARWANDA"/>
        <s v="MAM"/>
        <s v="MAAY"/>
        <s v="GERMAN"/>
        <s v="FUZHOU"/>
        <s v="RUNDI"/>
      </sharedItems>
    </cacheField>
    <cacheField name="Minutes" numFmtId="166">
      <sharedItems containsSemiMixedTypes="0" containsString="0" containsNumber="1" containsInteger="1" minValue="2" maxValue="36394"/>
    </cacheField>
    <cacheField name="Calls" numFmtId="166">
      <sharedItems containsSemiMixedTypes="0" containsString="0" containsNumber="1" containsInteger="1" minValue="1" maxValue="1785"/>
    </cacheField>
    <cacheField name="Avg Length_x000a_ of Call" numFmtId="170">
      <sharedItems containsSemiMixedTypes="0" containsString="0" containsNumber="1" minValue="2" maxValue="72"/>
    </cacheField>
    <cacheField name="% Total" numFmtId="0">
      <sharedItems/>
    </cacheField>
    <cacheField name="Avg Interpreter_x000a_Connect Time_x000a_(Seconds)" numFmtId="170">
      <sharedItems containsSemiMixedTypes="0" containsString="0" containsNumber="1" minValue="0" maxValue="337"/>
    </cacheField>
    <cacheField name="Charges" numFmtId="171">
      <sharedItems containsSemiMixedTypes="0" containsString="0" containsNumber="1" minValue="1.74" maxValue="31662.78"/>
    </cacheField>
    <cacheField name="Quarters" numFmtId="0" databaseField="0">
      <fieldGroup base="0">
        <rangePr groupBy="quarters" startDate="2018-10-01T00:00:00" endDate="2019-02-02T00:00:00"/>
        <groupItems count="6">
          <s v="&lt;10/1/2018"/>
          <s v="Qtr1"/>
          <s v="Qtr2"/>
          <s v="Qtr3"/>
          <s v="Qtr4"/>
          <s v="&gt;2/2/2019"/>
        </groupItems>
      </fieldGroup>
    </cacheField>
    <cacheField name="Years" numFmtId="0" databaseField="0">
      <fieldGroup base="0">
        <rangePr groupBy="years" startDate="2018-10-01T00:00:00" endDate="2019-02-02T00:00:00"/>
        <groupItems count="4">
          <s v="&lt;10/1/2018"/>
          <s v="2018"/>
          <s v="2019"/>
          <s v="&gt;2/2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9">
  <r>
    <x v="0"/>
    <x v="0"/>
    <n v="7580"/>
    <n v="413"/>
    <n v="18.399999999999999"/>
    <s v="27.3%"/>
    <n v="10.7"/>
    <n v="6594.6"/>
  </r>
  <r>
    <x v="0"/>
    <x v="1"/>
    <n v="4850"/>
    <n v="228"/>
    <n v="21.3"/>
    <s v="17.5%"/>
    <n v="32.299999999999997"/>
    <n v="4219.5"/>
  </r>
  <r>
    <x v="0"/>
    <x v="2"/>
    <n v="3322"/>
    <n v="182"/>
    <n v="18.3"/>
    <s v="12.0%"/>
    <n v="54"/>
    <n v="2890.14"/>
  </r>
  <r>
    <x v="0"/>
    <x v="3"/>
    <n v="1248"/>
    <n v="36"/>
    <n v="34.700000000000003"/>
    <s v="4.5%"/>
    <n v="33.1"/>
    <n v="1085.76"/>
  </r>
  <r>
    <x v="0"/>
    <x v="4"/>
    <n v="1189"/>
    <n v="63"/>
    <n v="18.899999999999999"/>
    <s v="4.3%"/>
    <n v="36.6"/>
    <n v="1034.43"/>
  </r>
  <r>
    <x v="0"/>
    <x v="5"/>
    <n v="1133"/>
    <n v="54"/>
    <n v="21"/>
    <s v="4.1%"/>
    <n v="17.600000000000001"/>
    <n v="985.71"/>
  </r>
  <r>
    <x v="0"/>
    <x v="6"/>
    <n v="890"/>
    <n v="38"/>
    <n v="23.4"/>
    <s v="3.2%"/>
    <n v="16.899999999999999"/>
    <n v="774.3"/>
  </r>
  <r>
    <x v="0"/>
    <x v="7"/>
    <n v="890"/>
    <n v="55"/>
    <n v="16.2"/>
    <s v="3.2%"/>
    <n v="21.7"/>
    <n v="774.3"/>
  </r>
  <r>
    <x v="0"/>
    <x v="8"/>
    <n v="856"/>
    <n v="40"/>
    <n v="21.4"/>
    <s v="3.1%"/>
    <n v="55.4"/>
    <n v="744.72"/>
  </r>
  <r>
    <x v="0"/>
    <x v="9"/>
    <n v="733"/>
    <n v="37"/>
    <n v="19.8"/>
    <s v="2.6%"/>
    <n v="20.100000000000001"/>
    <n v="637.71"/>
  </r>
  <r>
    <x v="0"/>
    <x v="10"/>
    <n v="594"/>
    <n v="22"/>
    <n v="27"/>
    <s v="2.1%"/>
    <n v="32.9"/>
    <n v="516.78"/>
  </r>
  <r>
    <x v="0"/>
    <x v="11"/>
    <n v="580"/>
    <n v="13"/>
    <n v="44.6"/>
    <s v="2.1%"/>
    <n v="12.6"/>
    <n v="504.6"/>
  </r>
  <r>
    <x v="0"/>
    <x v="12"/>
    <n v="496"/>
    <n v="14"/>
    <n v="35.4"/>
    <s v="1.8%"/>
    <n v="63.1"/>
    <n v="431.52"/>
  </r>
  <r>
    <x v="0"/>
    <x v="13"/>
    <n v="477"/>
    <n v="18"/>
    <n v="26.5"/>
    <s v="1.7%"/>
    <n v="53.3"/>
    <n v="414.99"/>
  </r>
  <r>
    <x v="0"/>
    <x v="14"/>
    <n v="339"/>
    <n v="14"/>
    <n v="24.2"/>
    <s v="1.2%"/>
    <n v="69.599999999999994"/>
    <n v="294.93"/>
  </r>
  <r>
    <x v="0"/>
    <x v="15"/>
    <n v="301"/>
    <n v="15"/>
    <n v="20.100000000000001"/>
    <s v="1.1%"/>
    <n v="47.9"/>
    <n v="261.87"/>
  </r>
  <r>
    <x v="0"/>
    <x v="16"/>
    <n v="273"/>
    <n v="10"/>
    <n v="27.3"/>
    <s v="1.0%"/>
    <n v="28.5"/>
    <n v="237.51"/>
  </r>
  <r>
    <x v="0"/>
    <x v="17"/>
    <n v="272"/>
    <n v="10"/>
    <n v="27.2"/>
    <s v="1.0%"/>
    <n v="41.8"/>
    <n v="236.64"/>
  </r>
  <r>
    <x v="0"/>
    <x v="18"/>
    <n v="225"/>
    <n v="7"/>
    <n v="32.1"/>
    <s v="0.8%"/>
    <n v="7"/>
    <n v="195.75"/>
  </r>
  <r>
    <x v="0"/>
    <x v="19"/>
    <n v="211"/>
    <n v="5"/>
    <n v="42.2"/>
    <s v="0.8%"/>
    <n v="6.2"/>
    <n v="183.57"/>
  </r>
  <r>
    <x v="0"/>
    <x v="20"/>
    <n v="188"/>
    <n v="12"/>
    <n v="15.7"/>
    <s v="0.7%"/>
    <n v="14.6"/>
    <n v="163.56"/>
  </r>
  <r>
    <x v="0"/>
    <x v="21"/>
    <n v="92"/>
    <n v="7"/>
    <n v="13.1"/>
    <s v="0.3%"/>
    <n v="57"/>
    <n v="80.040000000000006"/>
  </r>
  <r>
    <x v="0"/>
    <x v="22"/>
    <n v="83"/>
    <n v="4"/>
    <n v="20.8"/>
    <s v="0.3%"/>
    <n v="57"/>
    <n v="72.209999999999994"/>
  </r>
  <r>
    <x v="0"/>
    <x v="23"/>
    <n v="76"/>
    <n v="4"/>
    <n v="19"/>
    <s v="0.3%"/>
    <n v="158.30000000000001"/>
    <n v="66.12"/>
  </r>
  <r>
    <x v="0"/>
    <x v="24"/>
    <n v="76"/>
    <n v="4"/>
    <n v="19"/>
    <s v="0.3%"/>
    <n v="4.5"/>
    <n v="66.12"/>
  </r>
  <r>
    <x v="0"/>
    <x v="25"/>
    <n v="74"/>
    <n v="2"/>
    <n v="37"/>
    <s v="0.3%"/>
    <n v="36.5"/>
    <n v="64.38"/>
  </r>
  <r>
    <x v="0"/>
    <x v="26"/>
    <n v="73"/>
    <n v="7"/>
    <n v="10.4"/>
    <s v="0.3%"/>
    <n v="32.700000000000003"/>
    <n v="63.51"/>
  </r>
  <r>
    <x v="0"/>
    <x v="27"/>
    <n v="61"/>
    <n v="2"/>
    <n v="30.5"/>
    <s v="0.2%"/>
    <n v="9"/>
    <n v="53.07"/>
  </r>
  <r>
    <x v="0"/>
    <x v="28"/>
    <n v="58"/>
    <n v="3"/>
    <n v="19.3"/>
    <s v="0.2%"/>
    <n v="8.6999999999999993"/>
    <n v="50.46"/>
  </r>
  <r>
    <x v="0"/>
    <x v="29"/>
    <n v="56"/>
    <n v="2"/>
    <n v="28"/>
    <s v="0.2%"/>
    <n v="6"/>
    <n v="48.72"/>
  </r>
  <r>
    <x v="0"/>
    <x v="30"/>
    <n v="51"/>
    <n v="2"/>
    <n v="25.5"/>
    <s v="0.2%"/>
    <n v="2.5"/>
    <n v="44.37"/>
  </r>
  <r>
    <x v="0"/>
    <x v="31"/>
    <n v="49"/>
    <n v="2"/>
    <n v="24.5"/>
    <s v="0.2%"/>
    <n v="25"/>
    <n v="42.63"/>
  </r>
  <r>
    <x v="0"/>
    <x v="32"/>
    <n v="42"/>
    <n v="2"/>
    <n v="21"/>
    <s v="0.2%"/>
    <n v="9"/>
    <n v="36.54"/>
  </r>
  <r>
    <x v="0"/>
    <x v="33"/>
    <n v="34"/>
    <n v="1"/>
    <n v="34"/>
    <s v="0.1%"/>
    <n v="29"/>
    <n v="29.58"/>
  </r>
  <r>
    <x v="0"/>
    <x v="34"/>
    <n v="33"/>
    <n v="2"/>
    <n v="16.5"/>
    <s v="0.1%"/>
    <n v="207.5"/>
    <n v="28.71"/>
  </r>
  <r>
    <x v="0"/>
    <x v="35"/>
    <n v="31"/>
    <n v="1"/>
    <n v="31"/>
    <s v="0.1%"/>
    <n v="10"/>
    <n v="26.97"/>
  </r>
  <r>
    <x v="0"/>
    <x v="36"/>
    <n v="30"/>
    <n v="1"/>
    <n v="30"/>
    <s v="0.1%"/>
    <n v="10"/>
    <n v="26.1"/>
  </r>
  <r>
    <x v="0"/>
    <x v="37"/>
    <n v="28"/>
    <n v="1"/>
    <n v="28"/>
    <s v="0.1%"/>
    <n v="44"/>
    <n v="24.36"/>
  </r>
  <r>
    <x v="0"/>
    <x v="38"/>
    <n v="28"/>
    <n v="1"/>
    <n v="28"/>
    <s v="0.1%"/>
    <n v="34"/>
    <n v="24.36"/>
  </r>
  <r>
    <x v="0"/>
    <x v="39"/>
    <n v="23"/>
    <n v="1"/>
    <n v="23"/>
    <s v="0.1%"/>
    <n v="60"/>
    <n v="20.010000000000002"/>
  </r>
  <r>
    <x v="0"/>
    <x v="40"/>
    <n v="21"/>
    <n v="1"/>
    <n v="21"/>
    <s v="0.1%"/>
    <n v="8"/>
    <n v="18.27"/>
  </r>
  <r>
    <x v="0"/>
    <x v="41"/>
    <n v="18"/>
    <n v="2"/>
    <n v="9"/>
    <s v="0.1%"/>
    <n v="96"/>
    <n v="15.66"/>
  </r>
  <r>
    <x v="0"/>
    <x v="42"/>
    <n v="15"/>
    <n v="1"/>
    <n v="15"/>
    <s v="0.1%"/>
    <n v="38"/>
    <n v="13.05"/>
  </r>
  <r>
    <x v="0"/>
    <x v="43"/>
    <n v="15"/>
    <n v="2"/>
    <n v="7.5"/>
    <s v="0.1%"/>
    <n v="87"/>
    <n v="13.05"/>
  </r>
  <r>
    <x v="0"/>
    <x v="44"/>
    <n v="15"/>
    <n v="2"/>
    <n v="7.5"/>
    <s v="0.1%"/>
    <n v="14"/>
    <n v="13.05"/>
  </r>
  <r>
    <x v="0"/>
    <x v="45"/>
    <n v="13"/>
    <n v="1"/>
    <n v="13"/>
    <s v="0.0%"/>
    <n v="18"/>
    <n v="11.31"/>
  </r>
  <r>
    <x v="0"/>
    <x v="46"/>
    <n v="10"/>
    <n v="2"/>
    <n v="5"/>
    <s v="0.0%"/>
    <n v="134.5"/>
    <n v="8.6999999999999993"/>
  </r>
  <r>
    <x v="0"/>
    <x v="47"/>
    <n v="9"/>
    <n v="1"/>
    <n v="9"/>
    <s v="0.0%"/>
    <n v="192"/>
    <n v="7.83"/>
  </r>
  <r>
    <x v="0"/>
    <x v="48"/>
    <n v="8"/>
    <n v="2"/>
    <n v="4"/>
    <s v="0.0%"/>
    <n v="24.5"/>
    <n v="6.96"/>
  </r>
  <r>
    <x v="0"/>
    <x v="49"/>
    <n v="7"/>
    <n v="2"/>
    <n v="3.5"/>
    <s v="0.0%"/>
    <n v="42"/>
    <n v="6.09"/>
  </r>
  <r>
    <x v="0"/>
    <x v="50"/>
    <n v="3"/>
    <n v="1"/>
    <n v="3"/>
    <s v="0.0%"/>
    <n v="9"/>
    <n v="2.61"/>
  </r>
  <r>
    <x v="1"/>
    <x v="0"/>
    <n v="36394"/>
    <n v="1785"/>
    <n v="20.399999999999999"/>
    <s v="44.0%"/>
    <n v="9.1999999999999993"/>
    <n v="31662.78"/>
  </r>
  <r>
    <x v="1"/>
    <x v="2"/>
    <n v="15477"/>
    <n v="722"/>
    <n v="21.4"/>
    <s v="18.7%"/>
    <n v="61.3"/>
    <n v="13464.99"/>
  </r>
  <r>
    <x v="1"/>
    <x v="1"/>
    <n v="9803"/>
    <n v="443"/>
    <n v="22.1"/>
    <s v="11.9%"/>
    <n v="27.9"/>
    <n v="8528.61"/>
  </r>
  <r>
    <x v="1"/>
    <x v="4"/>
    <n v="4527"/>
    <n v="221"/>
    <n v="20.5"/>
    <s v="5.5%"/>
    <n v="32.5"/>
    <n v="3938.49"/>
  </r>
  <r>
    <x v="1"/>
    <x v="5"/>
    <n v="1914"/>
    <n v="88"/>
    <n v="21.8"/>
    <s v="2.3%"/>
    <n v="14.9"/>
    <n v="1665.18"/>
  </r>
  <r>
    <x v="1"/>
    <x v="3"/>
    <n v="1696"/>
    <n v="72"/>
    <n v="23.6"/>
    <s v="2.1%"/>
    <n v="29.8"/>
    <n v="1475.52"/>
  </r>
  <r>
    <x v="1"/>
    <x v="10"/>
    <n v="1634"/>
    <n v="70"/>
    <n v="23.3"/>
    <s v="2.0%"/>
    <n v="20.399999999999999"/>
    <n v="1421.58"/>
  </r>
  <r>
    <x v="1"/>
    <x v="9"/>
    <n v="1551"/>
    <n v="103"/>
    <n v="15.1"/>
    <s v="1.9%"/>
    <n v="20.399999999999999"/>
    <n v="1349.37"/>
  </r>
  <r>
    <x v="1"/>
    <x v="8"/>
    <n v="1203"/>
    <n v="57"/>
    <n v="21.1"/>
    <s v="1.5%"/>
    <n v="35.200000000000003"/>
    <n v="1046.6099999999999"/>
  </r>
  <r>
    <x v="1"/>
    <x v="7"/>
    <n v="1185"/>
    <n v="67"/>
    <n v="17.7"/>
    <s v="1.4%"/>
    <n v="43.3"/>
    <n v="1030.95"/>
  </r>
  <r>
    <x v="1"/>
    <x v="6"/>
    <n v="927"/>
    <n v="45"/>
    <n v="20.6"/>
    <s v="1.1%"/>
    <n v="60.4"/>
    <n v="806.49"/>
  </r>
  <r>
    <x v="1"/>
    <x v="12"/>
    <n v="669"/>
    <n v="26"/>
    <n v="25.7"/>
    <s v="0.8%"/>
    <n v="31.2"/>
    <n v="582.03"/>
  </r>
  <r>
    <x v="1"/>
    <x v="16"/>
    <n v="585"/>
    <n v="18"/>
    <n v="32.5"/>
    <s v="0.7%"/>
    <n v="35.4"/>
    <n v="508.95"/>
  </r>
  <r>
    <x v="1"/>
    <x v="14"/>
    <n v="473"/>
    <n v="24"/>
    <n v="19.7"/>
    <s v="0.6%"/>
    <n v="17.8"/>
    <n v="411.51"/>
  </r>
  <r>
    <x v="1"/>
    <x v="13"/>
    <n v="450"/>
    <n v="23"/>
    <n v="19.600000000000001"/>
    <s v="0.5%"/>
    <n v="30.4"/>
    <n v="391.5"/>
  </r>
  <r>
    <x v="1"/>
    <x v="24"/>
    <n v="368"/>
    <n v="13"/>
    <n v="28.3"/>
    <s v="0.4%"/>
    <n v="10.1"/>
    <n v="320.16000000000003"/>
  </r>
  <r>
    <x v="1"/>
    <x v="15"/>
    <n v="343"/>
    <n v="17"/>
    <n v="20.2"/>
    <s v="0.4%"/>
    <n v="43.2"/>
    <n v="298.41000000000003"/>
  </r>
  <r>
    <x v="1"/>
    <x v="20"/>
    <n v="319"/>
    <n v="16"/>
    <n v="19.899999999999999"/>
    <s v="0.4%"/>
    <n v="50.4"/>
    <n v="277.52999999999997"/>
  </r>
  <r>
    <x v="1"/>
    <x v="22"/>
    <n v="304"/>
    <n v="15"/>
    <n v="20.3"/>
    <s v="0.4%"/>
    <n v="18.5"/>
    <n v="264.48"/>
  </r>
  <r>
    <x v="1"/>
    <x v="17"/>
    <n v="277"/>
    <n v="11"/>
    <n v="25.2"/>
    <s v="0.3%"/>
    <n v="39.5"/>
    <n v="240.99"/>
  </r>
  <r>
    <x v="1"/>
    <x v="23"/>
    <n v="234"/>
    <n v="12"/>
    <n v="19.5"/>
    <s v="0.3%"/>
    <n v="17.899999999999999"/>
    <n v="203.58"/>
  </r>
  <r>
    <x v="1"/>
    <x v="29"/>
    <n v="231"/>
    <n v="9"/>
    <n v="25.7"/>
    <s v="0.3%"/>
    <n v="3.8"/>
    <n v="200.97"/>
  </r>
  <r>
    <x v="1"/>
    <x v="19"/>
    <n v="205"/>
    <n v="8"/>
    <n v="25.6"/>
    <s v="0.2%"/>
    <n v="73.8"/>
    <n v="178.35"/>
  </r>
  <r>
    <x v="1"/>
    <x v="30"/>
    <n v="203"/>
    <n v="10"/>
    <n v="20.3"/>
    <s v="0.2%"/>
    <n v="4.5"/>
    <n v="176.61"/>
  </r>
  <r>
    <x v="1"/>
    <x v="32"/>
    <n v="200"/>
    <n v="8"/>
    <n v="25"/>
    <s v="0.2%"/>
    <n v="68.400000000000006"/>
    <n v="174"/>
  </r>
  <r>
    <x v="1"/>
    <x v="28"/>
    <n v="196"/>
    <n v="6"/>
    <n v="32.700000000000003"/>
    <s v="0.2%"/>
    <n v="63.7"/>
    <n v="170.52"/>
  </r>
  <r>
    <x v="1"/>
    <x v="11"/>
    <n v="173"/>
    <n v="8"/>
    <n v="21.6"/>
    <s v="0.2%"/>
    <n v="95.9"/>
    <n v="150.51"/>
  </r>
  <r>
    <x v="1"/>
    <x v="46"/>
    <n v="170"/>
    <n v="12"/>
    <n v="14.2"/>
    <s v="0.2%"/>
    <n v="37.299999999999997"/>
    <n v="147.9"/>
  </r>
  <r>
    <x v="1"/>
    <x v="25"/>
    <n v="163"/>
    <n v="7"/>
    <n v="23.3"/>
    <s v="0.2%"/>
    <n v="61.9"/>
    <n v="141.81"/>
  </r>
  <r>
    <x v="1"/>
    <x v="26"/>
    <n v="119"/>
    <n v="2"/>
    <n v="59.5"/>
    <s v="0.1%"/>
    <n v="10"/>
    <n v="103.53"/>
  </r>
  <r>
    <x v="1"/>
    <x v="21"/>
    <n v="81"/>
    <n v="5"/>
    <n v="16.2"/>
    <s v="0.1%"/>
    <n v="10.8"/>
    <n v="70.47"/>
  </r>
  <r>
    <x v="1"/>
    <x v="40"/>
    <n v="79"/>
    <n v="4"/>
    <n v="19.8"/>
    <s v="0.1%"/>
    <n v="89.8"/>
    <n v="68.73"/>
  </r>
  <r>
    <x v="1"/>
    <x v="47"/>
    <n v="70"/>
    <n v="2"/>
    <n v="35"/>
    <s v="0.1%"/>
    <n v="13.5"/>
    <n v="60.9"/>
  </r>
  <r>
    <x v="1"/>
    <x v="38"/>
    <n v="64"/>
    <n v="2"/>
    <n v="32"/>
    <s v="0.1%"/>
    <n v="84.5"/>
    <n v="55.68"/>
  </r>
  <r>
    <x v="1"/>
    <x v="18"/>
    <n v="63"/>
    <n v="4"/>
    <n v="15.8"/>
    <s v="0.1%"/>
    <n v="44.3"/>
    <n v="54.81"/>
  </r>
  <r>
    <x v="1"/>
    <x v="51"/>
    <n v="45"/>
    <n v="2"/>
    <n v="22.5"/>
    <s v="0.1%"/>
    <n v="14.5"/>
    <n v="39.15"/>
  </r>
  <r>
    <x v="1"/>
    <x v="52"/>
    <n v="43"/>
    <n v="2"/>
    <n v="21.5"/>
    <s v="0.1%"/>
    <n v="10.5"/>
    <n v="37.409999999999997"/>
  </r>
  <r>
    <x v="1"/>
    <x v="53"/>
    <n v="41"/>
    <n v="4"/>
    <n v="10.3"/>
    <s v="0.0%"/>
    <n v="82"/>
    <n v="35.67"/>
  </r>
  <r>
    <x v="1"/>
    <x v="35"/>
    <n v="40"/>
    <n v="1"/>
    <n v="40"/>
    <s v="0.0%"/>
    <n v="23"/>
    <n v="34.799999999999997"/>
  </r>
  <r>
    <x v="1"/>
    <x v="48"/>
    <n v="38"/>
    <n v="2"/>
    <n v="19"/>
    <s v="0.0%"/>
    <n v="1"/>
    <n v="33.06"/>
  </r>
  <r>
    <x v="1"/>
    <x v="36"/>
    <n v="33"/>
    <n v="1"/>
    <n v="33"/>
    <s v="0.0%"/>
    <n v="12"/>
    <n v="28.71"/>
  </r>
  <r>
    <x v="1"/>
    <x v="42"/>
    <n v="29"/>
    <n v="2"/>
    <n v="14.5"/>
    <s v="0.0%"/>
    <n v="25"/>
    <n v="25.23"/>
  </r>
  <r>
    <x v="1"/>
    <x v="54"/>
    <n v="22"/>
    <n v="1"/>
    <n v="22"/>
    <s v="0.0%"/>
    <n v="210"/>
    <n v="19.14"/>
  </r>
  <r>
    <x v="1"/>
    <x v="55"/>
    <n v="19"/>
    <n v="1"/>
    <n v="19"/>
    <s v="0.0%"/>
    <n v="0"/>
    <n v="16.53"/>
  </r>
  <r>
    <x v="1"/>
    <x v="27"/>
    <n v="17"/>
    <n v="1"/>
    <n v="17"/>
    <s v="0.0%"/>
    <n v="11"/>
    <n v="14.79"/>
  </r>
  <r>
    <x v="1"/>
    <x v="56"/>
    <n v="9"/>
    <n v="1"/>
    <n v="9"/>
    <s v="0.0%"/>
    <n v="17"/>
    <n v="7.83"/>
  </r>
  <r>
    <x v="1"/>
    <x v="57"/>
    <n v="8"/>
    <n v="1"/>
    <n v="8"/>
    <s v="0.0%"/>
    <n v="2"/>
    <n v="6.96"/>
  </r>
  <r>
    <x v="1"/>
    <x v="58"/>
    <n v="3"/>
    <n v="1"/>
    <n v="3"/>
    <s v="0.0%"/>
    <n v="9"/>
    <n v="2.61"/>
  </r>
  <r>
    <x v="2"/>
    <x v="0"/>
    <n v="26078"/>
    <n v="1326"/>
    <n v="19.7"/>
    <s v="39.1%"/>
    <n v="10"/>
    <n v="22687.86"/>
  </r>
  <r>
    <x v="2"/>
    <x v="2"/>
    <n v="10616"/>
    <n v="523"/>
    <n v="20.3"/>
    <s v="15.9%"/>
    <n v="46.4"/>
    <n v="9235.92"/>
  </r>
  <r>
    <x v="2"/>
    <x v="1"/>
    <n v="10345"/>
    <n v="445"/>
    <n v="23.2"/>
    <s v="15.5%"/>
    <n v="36.4"/>
    <n v="9000.15"/>
  </r>
  <r>
    <x v="2"/>
    <x v="4"/>
    <n v="3457"/>
    <n v="174"/>
    <n v="19.899999999999999"/>
    <s v="5.2%"/>
    <n v="43.2"/>
    <n v="3007.59"/>
  </r>
  <r>
    <x v="2"/>
    <x v="9"/>
    <n v="1593"/>
    <n v="89"/>
    <n v="17.899999999999999"/>
    <s v="2.4%"/>
    <n v="17.8"/>
    <n v="1385.91"/>
  </r>
  <r>
    <x v="2"/>
    <x v="3"/>
    <n v="1561"/>
    <n v="64"/>
    <n v="24.4"/>
    <s v="2.3%"/>
    <n v="47.9"/>
    <n v="1358.07"/>
  </r>
  <r>
    <x v="2"/>
    <x v="5"/>
    <n v="1462"/>
    <n v="76"/>
    <n v="19.2"/>
    <s v="2.2%"/>
    <n v="23.8"/>
    <n v="1271.94"/>
  </r>
  <r>
    <x v="2"/>
    <x v="7"/>
    <n v="1442"/>
    <n v="74"/>
    <n v="19.5"/>
    <s v="2.2%"/>
    <n v="40.5"/>
    <n v="1254.54"/>
  </r>
  <r>
    <x v="2"/>
    <x v="6"/>
    <n v="1415"/>
    <n v="60"/>
    <n v="23.6"/>
    <s v="2.1%"/>
    <n v="59.7"/>
    <n v="1231.05"/>
  </r>
  <r>
    <x v="2"/>
    <x v="8"/>
    <n v="1274"/>
    <n v="61"/>
    <n v="20.9"/>
    <s v="1.9%"/>
    <n v="40.6"/>
    <n v="1108.3800000000001"/>
  </r>
  <r>
    <x v="2"/>
    <x v="10"/>
    <n v="988"/>
    <n v="50"/>
    <n v="19.8"/>
    <s v="1.5%"/>
    <n v="19.100000000000001"/>
    <n v="859.56"/>
  </r>
  <r>
    <x v="2"/>
    <x v="13"/>
    <n v="651"/>
    <n v="26"/>
    <n v="25"/>
    <s v="1.0%"/>
    <n v="28.6"/>
    <n v="566.37"/>
  </r>
  <r>
    <x v="2"/>
    <x v="12"/>
    <n v="647"/>
    <n v="33"/>
    <n v="19.600000000000001"/>
    <s v="1.0%"/>
    <n v="32.1"/>
    <n v="562.89"/>
  </r>
  <r>
    <x v="2"/>
    <x v="24"/>
    <n v="599"/>
    <n v="24"/>
    <n v="25"/>
    <s v="0.9%"/>
    <n v="8.8000000000000007"/>
    <n v="521.13"/>
  </r>
  <r>
    <x v="2"/>
    <x v="16"/>
    <n v="572"/>
    <n v="20"/>
    <n v="28.6"/>
    <s v="0.9%"/>
    <n v="24.1"/>
    <n v="497.64"/>
  </r>
  <r>
    <x v="2"/>
    <x v="17"/>
    <n v="467"/>
    <n v="16"/>
    <n v="29.2"/>
    <s v="0.7%"/>
    <n v="27.8"/>
    <n v="406.29"/>
  </r>
  <r>
    <x v="2"/>
    <x v="15"/>
    <n v="459"/>
    <n v="15"/>
    <n v="30.6"/>
    <s v="0.7%"/>
    <n v="50.2"/>
    <n v="399.33"/>
  </r>
  <r>
    <x v="2"/>
    <x v="14"/>
    <n v="310"/>
    <n v="16"/>
    <n v="19.399999999999999"/>
    <s v="0.5%"/>
    <n v="23.1"/>
    <n v="269.7"/>
  </r>
  <r>
    <x v="2"/>
    <x v="23"/>
    <n v="306"/>
    <n v="11"/>
    <n v="27.8"/>
    <s v="0.5%"/>
    <n v="17.899999999999999"/>
    <n v="266.22000000000003"/>
  </r>
  <r>
    <x v="2"/>
    <x v="11"/>
    <n v="272"/>
    <n v="7"/>
    <n v="38.9"/>
    <s v="0.4%"/>
    <n v="46.3"/>
    <n v="236.64"/>
  </r>
  <r>
    <x v="2"/>
    <x v="40"/>
    <n v="197"/>
    <n v="5"/>
    <n v="39.4"/>
    <s v="0.3%"/>
    <n v="88.8"/>
    <n v="171.39"/>
  </r>
  <r>
    <x v="2"/>
    <x v="20"/>
    <n v="190"/>
    <n v="11"/>
    <n v="17.3"/>
    <s v="0.3%"/>
    <n v="14.2"/>
    <n v="165.3"/>
  </r>
  <r>
    <x v="2"/>
    <x v="28"/>
    <n v="166"/>
    <n v="5"/>
    <n v="33.200000000000003"/>
    <s v="0.2%"/>
    <n v="14.6"/>
    <n v="144.41999999999999"/>
  </r>
  <r>
    <x v="2"/>
    <x v="36"/>
    <n v="164"/>
    <n v="6"/>
    <n v="27.3"/>
    <s v="0.2%"/>
    <n v="10"/>
    <n v="142.68"/>
  </r>
  <r>
    <x v="2"/>
    <x v="19"/>
    <n v="156"/>
    <n v="7"/>
    <n v="22.3"/>
    <s v="0.2%"/>
    <n v="55.7"/>
    <n v="135.72"/>
  </r>
  <r>
    <x v="2"/>
    <x v="22"/>
    <n v="133"/>
    <n v="7"/>
    <n v="19"/>
    <s v="0.2%"/>
    <n v="8.9"/>
    <n v="115.71"/>
  </r>
  <r>
    <x v="2"/>
    <x v="30"/>
    <n v="115"/>
    <n v="7"/>
    <n v="16.399999999999999"/>
    <s v="0.2%"/>
    <n v="55.3"/>
    <n v="100.05"/>
  </r>
  <r>
    <x v="2"/>
    <x v="42"/>
    <n v="113"/>
    <n v="3"/>
    <n v="37.700000000000003"/>
    <s v="0.2%"/>
    <n v="14"/>
    <n v="98.31"/>
  </r>
  <r>
    <x v="2"/>
    <x v="59"/>
    <n v="90"/>
    <n v="2"/>
    <n v="45"/>
    <s v="0.1%"/>
    <n v="13.5"/>
    <n v="78.3"/>
  </r>
  <r>
    <x v="2"/>
    <x v="31"/>
    <n v="82"/>
    <n v="6"/>
    <n v="13.7"/>
    <s v="0.1%"/>
    <n v="28.3"/>
    <n v="71.34"/>
  </r>
  <r>
    <x v="2"/>
    <x v="18"/>
    <n v="78"/>
    <n v="4"/>
    <n v="19.5"/>
    <s v="0.1%"/>
    <n v="124.3"/>
    <n v="67.86"/>
  </r>
  <r>
    <x v="2"/>
    <x v="29"/>
    <n v="73"/>
    <n v="5"/>
    <n v="14.6"/>
    <s v="0.1%"/>
    <n v="73.599999999999994"/>
    <n v="63.51"/>
  </r>
  <r>
    <x v="2"/>
    <x v="60"/>
    <n v="63"/>
    <n v="2"/>
    <n v="31.5"/>
    <s v="0.1%"/>
    <n v="294"/>
    <n v="54.81"/>
  </r>
  <r>
    <x v="2"/>
    <x v="47"/>
    <n v="49"/>
    <n v="3"/>
    <n v="16.3"/>
    <s v="0.1%"/>
    <n v="174"/>
    <n v="42.63"/>
  </r>
  <r>
    <x v="2"/>
    <x v="25"/>
    <n v="48"/>
    <n v="1"/>
    <n v="48"/>
    <s v="0.1%"/>
    <n v="2"/>
    <n v="41.76"/>
  </r>
  <r>
    <x v="2"/>
    <x v="32"/>
    <n v="46"/>
    <n v="4"/>
    <n v="11.5"/>
    <s v="0.1%"/>
    <n v="36.299999999999997"/>
    <n v="40.020000000000003"/>
  </r>
  <r>
    <x v="2"/>
    <x v="39"/>
    <n v="45"/>
    <n v="3"/>
    <n v="15"/>
    <s v="0.1%"/>
    <n v="7.3"/>
    <n v="39.15"/>
  </r>
  <r>
    <x v="2"/>
    <x v="61"/>
    <n v="45"/>
    <n v="2"/>
    <n v="22.5"/>
    <s v="0.1%"/>
    <n v="4"/>
    <n v="39.15"/>
  </r>
  <r>
    <x v="2"/>
    <x v="26"/>
    <n v="42"/>
    <n v="3"/>
    <n v="14"/>
    <s v="0.1%"/>
    <n v="104"/>
    <n v="36.54"/>
  </r>
  <r>
    <x v="2"/>
    <x v="62"/>
    <n v="42"/>
    <n v="3"/>
    <n v="14"/>
    <s v="0.1%"/>
    <n v="27"/>
    <n v="36.54"/>
  </r>
  <r>
    <x v="2"/>
    <x v="63"/>
    <n v="40"/>
    <n v="1"/>
    <n v="40"/>
    <s v="0.1%"/>
    <n v="8"/>
    <n v="34.799999999999997"/>
  </r>
  <r>
    <x v="2"/>
    <x v="64"/>
    <n v="40"/>
    <n v="1"/>
    <n v="40"/>
    <s v="0.1%"/>
    <n v="9"/>
    <n v="34.799999999999997"/>
  </r>
  <r>
    <x v="2"/>
    <x v="65"/>
    <n v="37"/>
    <n v="1"/>
    <n v="37"/>
    <s v="0.1%"/>
    <n v="34"/>
    <n v="32.19"/>
  </r>
  <r>
    <x v="2"/>
    <x v="51"/>
    <n v="26"/>
    <n v="2"/>
    <n v="13"/>
    <s v="0.0%"/>
    <n v="52"/>
    <n v="22.62"/>
  </r>
  <r>
    <x v="2"/>
    <x v="46"/>
    <n v="24"/>
    <n v="1"/>
    <n v="24"/>
    <s v="0.0%"/>
    <n v="8"/>
    <n v="20.88"/>
  </r>
  <r>
    <x v="2"/>
    <x v="48"/>
    <n v="17"/>
    <n v="2"/>
    <n v="8.5"/>
    <s v="0.0%"/>
    <n v="0"/>
    <n v="14.79"/>
  </r>
  <r>
    <x v="2"/>
    <x v="66"/>
    <n v="9"/>
    <n v="1"/>
    <n v="9"/>
    <s v="0.0%"/>
    <n v="286"/>
    <n v="7.83"/>
  </r>
  <r>
    <x v="2"/>
    <x v="67"/>
    <n v="6"/>
    <n v="1"/>
    <n v="6"/>
    <s v="0.0%"/>
    <n v="39"/>
    <n v="5.22"/>
  </r>
  <r>
    <x v="2"/>
    <x v="53"/>
    <n v="6"/>
    <n v="1"/>
    <n v="6"/>
    <s v="0.0%"/>
    <n v="0"/>
    <n v="5.22"/>
  </r>
  <r>
    <x v="2"/>
    <x v="68"/>
    <n v="4"/>
    <n v="1"/>
    <n v="4"/>
    <s v="0.0%"/>
    <n v="11"/>
    <n v="3.48"/>
  </r>
  <r>
    <x v="2"/>
    <x v="69"/>
    <n v="3"/>
    <n v="1"/>
    <n v="3"/>
    <s v="0.0%"/>
    <n v="13"/>
    <n v="2.61"/>
  </r>
  <r>
    <x v="2"/>
    <x v="70"/>
    <n v="3"/>
    <n v="1"/>
    <n v="3"/>
    <s v="0.0%"/>
    <n v="337"/>
    <n v="2.61"/>
  </r>
  <r>
    <x v="3"/>
    <x v="0"/>
    <n v="11816"/>
    <n v="610"/>
    <n v="19.399999999999999"/>
    <s v="32.8%"/>
    <n v="22.1"/>
    <n v="10279.92"/>
  </r>
  <r>
    <x v="3"/>
    <x v="2"/>
    <n v="4522"/>
    <n v="229"/>
    <n v="19.7"/>
    <s v="12.6%"/>
    <n v="42.9"/>
    <n v="3934.14"/>
  </r>
  <r>
    <x v="3"/>
    <x v="1"/>
    <n v="3684"/>
    <n v="163"/>
    <n v="22.6"/>
    <s v="10.2%"/>
    <n v="48.3"/>
    <n v="3205.08"/>
  </r>
  <r>
    <x v="3"/>
    <x v="5"/>
    <n v="1978"/>
    <n v="92"/>
    <n v="21.5"/>
    <s v="5.5%"/>
    <n v="28.8"/>
    <n v="1720.86"/>
  </r>
  <r>
    <x v="3"/>
    <x v="4"/>
    <n v="1865"/>
    <n v="105"/>
    <n v="17.8"/>
    <s v="5.2%"/>
    <n v="43.3"/>
    <n v="1622.55"/>
  </r>
  <r>
    <x v="3"/>
    <x v="7"/>
    <n v="1474"/>
    <n v="74"/>
    <n v="19.899999999999999"/>
    <s v="4.1%"/>
    <n v="29.2"/>
    <n v="1282.3800000000001"/>
  </r>
  <r>
    <x v="3"/>
    <x v="9"/>
    <n v="1417"/>
    <n v="73"/>
    <n v="19.399999999999999"/>
    <s v="3.9%"/>
    <n v="19.399999999999999"/>
    <n v="1232.79"/>
  </r>
  <r>
    <x v="3"/>
    <x v="3"/>
    <n v="1346"/>
    <n v="45"/>
    <n v="29.9"/>
    <s v="3.7%"/>
    <n v="28.7"/>
    <n v="1171.02"/>
  </r>
  <r>
    <x v="3"/>
    <x v="6"/>
    <n v="892"/>
    <n v="49"/>
    <n v="18.2"/>
    <s v="2.5%"/>
    <n v="42.1"/>
    <n v="776.04"/>
  </r>
  <r>
    <x v="3"/>
    <x v="8"/>
    <n v="743"/>
    <n v="41"/>
    <n v="18.100000000000001"/>
    <s v="2.1%"/>
    <n v="21.6"/>
    <n v="646.41"/>
  </r>
  <r>
    <x v="3"/>
    <x v="14"/>
    <n v="594"/>
    <n v="27"/>
    <n v="22"/>
    <s v="1.7%"/>
    <n v="20.100000000000001"/>
    <n v="516.78"/>
  </r>
  <r>
    <x v="3"/>
    <x v="12"/>
    <n v="567"/>
    <n v="24"/>
    <n v="23.6"/>
    <s v="1.6%"/>
    <n v="27"/>
    <n v="493.29"/>
  </r>
  <r>
    <x v="3"/>
    <x v="10"/>
    <n v="504"/>
    <n v="34"/>
    <n v="14.8"/>
    <s v="1.4%"/>
    <n v="13.4"/>
    <n v="438.48"/>
  </r>
  <r>
    <x v="3"/>
    <x v="20"/>
    <n v="437"/>
    <n v="18"/>
    <n v="24.3"/>
    <s v="1.2%"/>
    <n v="38.799999999999997"/>
    <n v="380.19"/>
  </r>
  <r>
    <x v="3"/>
    <x v="16"/>
    <n v="411"/>
    <n v="17"/>
    <n v="24.2"/>
    <s v="1.1%"/>
    <n v="22.4"/>
    <n v="357.57"/>
  </r>
  <r>
    <x v="3"/>
    <x v="24"/>
    <n v="337"/>
    <n v="14"/>
    <n v="24.1"/>
    <s v="0.9%"/>
    <n v="9.6"/>
    <n v="293.19"/>
  </r>
  <r>
    <x v="3"/>
    <x v="32"/>
    <n v="332"/>
    <n v="10"/>
    <n v="33.200000000000003"/>
    <s v="0.9%"/>
    <n v="26.2"/>
    <n v="288.83999999999997"/>
  </r>
  <r>
    <x v="3"/>
    <x v="15"/>
    <n v="259"/>
    <n v="10"/>
    <n v="25.9"/>
    <s v="0.7%"/>
    <n v="29.8"/>
    <n v="225.33"/>
  </r>
  <r>
    <x v="3"/>
    <x v="23"/>
    <n v="236"/>
    <n v="12"/>
    <n v="19.7"/>
    <s v="0.7%"/>
    <n v="30"/>
    <n v="205.32"/>
  </r>
  <r>
    <x v="3"/>
    <x v="17"/>
    <n v="216"/>
    <n v="9"/>
    <n v="24"/>
    <s v="0.6%"/>
    <n v="24.9"/>
    <n v="187.92"/>
  </r>
  <r>
    <x v="3"/>
    <x v="11"/>
    <n v="198"/>
    <n v="9"/>
    <n v="22"/>
    <s v="0.6%"/>
    <n v="12.1"/>
    <n v="172.26"/>
  </r>
  <r>
    <x v="3"/>
    <x v="31"/>
    <n v="186"/>
    <n v="6"/>
    <n v="31"/>
    <s v="0.5%"/>
    <n v="152.80000000000001"/>
    <n v="161.82"/>
  </r>
  <r>
    <x v="3"/>
    <x v="19"/>
    <n v="145"/>
    <n v="7"/>
    <n v="20.7"/>
    <s v="0.4%"/>
    <n v="33.9"/>
    <n v="126.15"/>
  </r>
  <r>
    <x v="3"/>
    <x v="30"/>
    <n v="141"/>
    <n v="9"/>
    <n v="15.7"/>
    <s v="0.4%"/>
    <n v="9"/>
    <n v="122.67"/>
  </r>
  <r>
    <x v="3"/>
    <x v="22"/>
    <n v="139"/>
    <n v="7"/>
    <n v="19.899999999999999"/>
    <s v="0.4%"/>
    <n v="13"/>
    <n v="120.93"/>
  </r>
  <r>
    <x v="3"/>
    <x v="42"/>
    <n v="138"/>
    <n v="4"/>
    <n v="34.5"/>
    <s v="0.4%"/>
    <n v="40.299999999999997"/>
    <n v="120.06"/>
  </r>
  <r>
    <x v="3"/>
    <x v="13"/>
    <n v="130"/>
    <n v="8"/>
    <n v="16.3"/>
    <s v="0.4%"/>
    <n v="65.3"/>
    <n v="113.1"/>
  </r>
  <r>
    <x v="3"/>
    <x v="18"/>
    <n v="121"/>
    <n v="8"/>
    <n v="15.1"/>
    <s v="0.3%"/>
    <n v="23.5"/>
    <n v="105.27"/>
  </r>
  <r>
    <x v="3"/>
    <x v="27"/>
    <n v="119"/>
    <n v="5"/>
    <n v="23.8"/>
    <s v="0.3%"/>
    <n v="34.799999999999997"/>
    <n v="103.53"/>
  </r>
  <r>
    <x v="3"/>
    <x v="21"/>
    <n v="117"/>
    <n v="5"/>
    <n v="23.4"/>
    <s v="0.3%"/>
    <n v="53.6"/>
    <n v="101.79"/>
  </r>
  <r>
    <x v="3"/>
    <x v="29"/>
    <n v="105"/>
    <n v="8"/>
    <n v="13.1"/>
    <s v="0.3%"/>
    <n v="21.4"/>
    <n v="91.35"/>
  </r>
  <r>
    <x v="3"/>
    <x v="48"/>
    <n v="100"/>
    <n v="2"/>
    <n v="50"/>
    <s v="0.3%"/>
    <n v="12"/>
    <n v="87"/>
  </r>
  <r>
    <x v="3"/>
    <x v="71"/>
    <n v="75"/>
    <n v="2"/>
    <n v="37.5"/>
    <s v="0.2%"/>
    <n v="21.5"/>
    <n v="65.25"/>
  </r>
  <r>
    <x v="3"/>
    <x v="46"/>
    <n v="68"/>
    <n v="3"/>
    <n v="22.7"/>
    <s v="0.2%"/>
    <n v="118.3"/>
    <n v="59.16"/>
  </r>
  <r>
    <x v="3"/>
    <x v="34"/>
    <n v="65"/>
    <n v="2"/>
    <n v="32.5"/>
    <s v="0.2%"/>
    <n v="18"/>
    <n v="56.55"/>
  </r>
  <r>
    <x v="3"/>
    <x v="59"/>
    <n v="58"/>
    <n v="1"/>
    <n v="58"/>
    <s v="0.2%"/>
    <n v="21"/>
    <n v="50.46"/>
  </r>
  <r>
    <x v="3"/>
    <x v="26"/>
    <n v="58"/>
    <n v="1"/>
    <n v="58"/>
    <s v="0.2%"/>
    <n v="9"/>
    <n v="50.46"/>
  </r>
  <r>
    <x v="3"/>
    <x v="72"/>
    <n v="58"/>
    <n v="2"/>
    <n v="29"/>
    <s v="0.2%"/>
    <n v="17.5"/>
    <n v="50.46"/>
  </r>
  <r>
    <x v="3"/>
    <x v="73"/>
    <n v="57"/>
    <n v="2"/>
    <n v="28.5"/>
    <s v="0.2%"/>
    <n v="11.5"/>
    <n v="49.59"/>
  </r>
  <r>
    <x v="3"/>
    <x v="65"/>
    <n v="46"/>
    <n v="1"/>
    <n v="46"/>
    <s v="0.1%"/>
    <n v="36"/>
    <n v="40.020000000000003"/>
  </r>
  <r>
    <x v="3"/>
    <x v="39"/>
    <n v="41"/>
    <n v="2"/>
    <n v="20.5"/>
    <s v="0.1%"/>
    <n v="3"/>
    <n v="35.67"/>
  </r>
  <r>
    <x v="3"/>
    <x v="25"/>
    <n v="30"/>
    <n v="1"/>
    <n v="30"/>
    <s v="0.1%"/>
    <n v="1"/>
    <n v="26.1"/>
  </r>
  <r>
    <x v="3"/>
    <x v="74"/>
    <n v="23"/>
    <n v="1"/>
    <n v="23"/>
    <s v="0.1%"/>
    <n v="0"/>
    <n v="20.010000000000002"/>
  </r>
  <r>
    <x v="3"/>
    <x v="62"/>
    <n v="20"/>
    <n v="2"/>
    <n v="10"/>
    <s v="0.1%"/>
    <n v="15"/>
    <n v="17.399999999999999"/>
  </r>
  <r>
    <x v="3"/>
    <x v="36"/>
    <n v="20"/>
    <n v="1"/>
    <n v="20"/>
    <s v="0.1%"/>
    <n v="7"/>
    <n v="17.399999999999999"/>
  </r>
  <r>
    <x v="3"/>
    <x v="75"/>
    <n v="18"/>
    <n v="1"/>
    <n v="18"/>
    <s v="0.1%"/>
    <n v="160"/>
    <n v="15.66"/>
  </r>
  <r>
    <x v="3"/>
    <x v="76"/>
    <n v="16"/>
    <n v="1"/>
    <n v="16"/>
    <s v="0.0%"/>
    <n v="10"/>
    <n v="13.92"/>
  </r>
  <r>
    <x v="3"/>
    <x v="38"/>
    <n v="13"/>
    <n v="1"/>
    <n v="13"/>
    <s v="0.0%"/>
    <n v="105"/>
    <n v="11.31"/>
  </r>
  <r>
    <x v="3"/>
    <x v="70"/>
    <n v="12"/>
    <n v="1"/>
    <n v="12"/>
    <s v="0.0%"/>
    <n v="11"/>
    <n v="10.44"/>
  </r>
  <r>
    <x v="3"/>
    <x v="66"/>
    <n v="12"/>
    <n v="1"/>
    <n v="12"/>
    <s v="0.0%"/>
    <n v="10"/>
    <n v="10.44"/>
  </r>
  <r>
    <x v="3"/>
    <x v="77"/>
    <n v="9"/>
    <n v="2"/>
    <n v="4.5"/>
    <s v="0.0%"/>
    <n v="112"/>
    <n v="7.83"/>
  </r>
  <r>
    <x v="3"/>
    <x v="63"/>
    <n v="8"/>
    <n v="1"/>
    <n v="8"/>
    <s v="0.0%"/>
    <n v="16"/>
    <n v="6.96"/>
  </r>
  <r>
    <x v="3"/>
    <x v="67"/>
    <n v="2"/>
    <n v="1"/>
    <n v="2"/>
    <s v="0.0%"/>
    <n v="14"/>
    <n v="1.74"/>
  </r>
  <r>
    <x v="4"/>
    <x v="0"/>
    <n v="7477"/>
    <n v="395"/>
    <n v="18.899999999999999"/>
    <s v="32.4%"/>
    <n v="12.1"/>
    <n v="6504.99"/>
  </r>
  <r>
    <x v="4"/>
    <x v="2"/>
    <n v="2841"/>
    <n v="145"/>
    <n v="19.600000000000001"/>
    <s v="12.3%"/>
    <n v="25.8"/>
    <n v="2471.67"/>
  </r>
  <r>
    <x v="4"/>
    <x v="4"/>
    <n v="1536"/>
    <n v="72"/>
    <n v="21.3"/>
    <s v="6.7%"/>
    <n v="38.9"/>
    <n v="1336.32"/>
  </r>
  <r>
    <x v="4"/>
    <x v="1"/>
    <n v="1369"/>
    <n v="54"/>
    <n v="25.4"/>
    <s v="5.9%"/>
    <n v="42.2"/>
    <n v="1191.03"/>
  </r>
  <r>
    <x v="4"/>
    <x v="9"/>
    <n v="1081"/>
    <n v="53"/>
    <n v="20.399999999999999"/>
    <s v="4.7%"/>
    <n v="19.5"/>
    <n v="940.47"/>
  </r>
  <r>
    <x v="4"/>
    <x v="8"/>
    <n v="941"/>
    <n v="47"/>
    <n v="20"/>
    <s v="4.1%"/>
    <n v="20.5"/>
    <n v="818.67"/>
  </r>
  <r>
    <x v="4"/>
    <x v="3"/>
    <n v="923"/>
    <n v="32"/>
    <n v="28.8"/>
    <s v="4.0%"/>
    <n v="28.8"/>
    <n v="803.01"/>
  </r>
  <r>
    <x v="4"/>
    <x v="5"/>
    <n v="916"/>
    <n v="47"/>
    <n v="19.5"/>
    <s v="4.0%"/>
    <n v="31.4"/>
    <n v="796.92"/>
  </r>
  <r>
    <x v="4"/>
    <x v="7"/>
    <n v="796"/>
    <n v="39"/>
    <n v="20.399999999999999"/>
    <s v="3.5%"/>
    <n v="31.8"/>
    <n v="692.52"/>
  </r>
  <r>
    <x v="4"/>
    <x v="6"/>
    <n v="580"/>
    <n v="27"/>
    <n v="21.5"/>
    <s v="2.5%"/>
    <n v="32.799999999999997"/>
    <n v="504.6"/>
  </r>
  <r>
    <x v="4"/>
    <x v="10"/>
    <n v="506"/>
    <n v="32"/>
    <n v="15.8"/>
    <s v="2.2%"/>
    <n v="27.9"/>
    <n v="440.22"/>
  </r>
  <r>
    <x v="4"/>
    <x v="12"/>
    <n v="429"/>
    <n v="18"/>
    <n v="23.8"/>
    <s v="1.9%"/>
    <n v="62.9"/>
    <n v="373.23"/>
  </r>
  <r>
    <x v="4"/>
    <x v="20"/>
    <n v="330"/>
    <n v="16"/>
    <n v="20.6"/>
    <s v="1.4%"/>
    <n v="23.5"/>
    <n v="287.10000000000002"/>
  </r>
  <r>
    <x v="4"/>
    <x v="15"/>
    <n v="330"/>
    <n v="15"/>
    <n v="22"/>
    <s v="1.4%"/>
    <n v="29.6"/>
    <n v="287.10000000000002"/>
  </r>
  <r>
    <x v="4"/>
    <x v="13"/>
    <n v="293"/>
    <n v="6"/>
    <n v="48.8"/>
    <s v="1.3%"/>
    <n v="37.799999999999997"/>
    <n v="254.91"/>
  </r>
  <r>
    <x v="4"/>
    <x v="19"/>
    <n v="269"/>
    <n v="10"/>
    <n v="26.9"/>
    <s v="1.2%"/>
    <n v="7.8"/>
    <n v="234.03"/>
  </r>
  <r>
    <x v="4"/>
    <x v="17"/>
    <n v="234"/>
    <n v="9"/>
    <n v="26"/>
    <s v="1.0%"/>
    <n v="72.400000000000006"/>
    <n v="203.58"/>
  </r>
  <r>
    <x v="4"/>
    <x v="14"/>
    <n v="231"/>
    <n v="10"/>
    <n v="23.1"/>
    <s v="1.0%"/>
    <n v="26.2"/>
    <n v="200.97"/>
  </r>
  <r>
    <x v="4"/>
    <x v="22"/>
    <n v="188"/>
    <n v="7"/>
    <n v="26.9"/>
    <s v="0.8%"/>
    <n v="13.7"/>
    <n v="163.56"/>
  </r>
  <r>
    <x v="4"/>
    <x v="32"/>
    <n v="182"/>
    <n v="5"/>
    <n v="36.4"/>
    <s v="0.8%"/>
    <n v="28"/>
    <n v="158.34"/>
  </r>
  <r>
    <x v="4"/>
    <x v="21"/>
    <n v="167"/>
    <n v="4"/>
    <n v="41.8"/>
    <s v="0.7%"/>
    <n v="11.3"/>
    <n v="145.29"/>
  </r>
  <r>
    <x v="4"/>
    <x v="70"/>
    <n v="159"/>
    <n v="5"/>
    <n v="31.8"/>
    <s v="0.7%"/>
    <n v="33.799999999999997"/>
    <n v="138.33000000000001"/>
  </r>
  <r>
    <x v="4"/>
    <x v="36"/>
    <n v="125"/>
    <n v="3"/>
    <n v="41.7"/>
    <s v="0.5%"/>
    <n v="7.7"/>
    <n v="108.75"/>
  </r>
  <r>
    <x v="4"/>
    <x v="16"/>
    <n v="118"/>
    <n v="8"/>
    <n v="14.8"/>
    <s v="0.5%"/>
    <n v="8.9"/>
    <n v="102.66"/>
  </r>
  <r>
    <x v="4"/>
    <x v="18"/>
    <n v="105"/>
    <n v="5"/>
    <n v="21"/>
    <s v="0.5%"/>
    <n v="34.799999999999997"/>
    <n v="91.35"/>
  </r>
  <r>
    <x v="4"/>
    <x v="30"/>
    <n v="103"/>
    <n v="5"/>
    <n v="20.6"/>
    <s v="0.4%"/>
    <n v="10"/>
    <n v="89.61"/>
  </r>
  <r>
    <x v="4"/>
    <x v="11"/>
    <n v="99"/>
    <n v="8"/>
    <n v="12.4"/>
    <s v="0.4%"/>
    <n v="9.4"/>
    <n v="86.13"/>
  </r>
  <r>
    <x v="4"/>
    <x v="57"/>
    <n v="94"/>
    <n v="4"/>
    <n v="23.5"/>
    <s v="0.4%"/>
    <n v="18.5"/>
    <n v="81.78"/>
  </r>
  <r>
    <x v="4"/>
    <x v="40"/>
    <n v="74"/>
    <n v="3"/>
    <n v="24.7"/>
    <s v="0.3%"/>
    <n v="141"/>
    <n v="64.38"/>
  </r>
  <r>
    <x v="4"/>
    <x v="26"/>
    <n v="72"/>
    <n v="1"/>
    <n v="72"/>
    <s v="0.3%"/>
    <n v="12"/>
    <n v="62.64"/>
  </r>
  <r>
    <x v="4"/>
    <x v="66"/>
    <n v="67"/>
    <n v="1"/>
    <n v="67"/>
    <s v="0.3%"/>
    <n v="15"/>
    <n v="58.29"/>
  </r>
  <r>
    <x v="4"/>
    <x v="24"/>
    <n v="58"/>
    <n v="3"/>
    <n v="19.3"/>
    <s v="0.3%"/>
    <n v="14.3"/>
    <n v="50.46"/>
  </r>
  <r>
    <x v="4"/>
    <x v="31"/>
    <n v="57"/>
    <n v="2"/>
    <n v="28.5"/>
    <s v="0.2%"/>
    <n v="5"/>
    <n v="49.59"/>
  </r>
  <r>
    <x v="4"/>
    <x v="23"/>
    <n v="50"/>
    <n v="3"/>
    <n v="16.7"/>
    <s v="0.2%"/>
    <n v="110.3"/>
    <n v="43.5"/>
  </r>
  <r>
    <x v="4"/>
    <x v="74"/>
    <n v="46"/>
    <n v="1"/>
    <n v="46"/>
    <s v="0.2%"/>
    <n v="0"/>
    <n v="40.020000000000003"/>
  </r>
  <r>
    <x v="4"/>
    <x v="39"/>
    <n v="37"/>
    <n v="2"/>
    <n v="18.5"/>
    <s v="0.2%"/>
    <n v="95.5"/>
    <n v="32.19"/>
  </r>
  <r>
    <x v="4"/>
    <x v="51"/>
    <n v="30"/>
    <n v="1"/>
    <n v="30"/>
    <s v="0.1%"/>
    <n v="49"/>
    <n v="26.1"/>
  </r>
  <r>
    <x v="4"/>
    <x v="28"/>
    <n v="29"/>
    <n v="1"/>
    <n v="29"/>
    <s v="0.1%"/>
    <n v="19"/>
    <n v="25.23"/>
  </r>
  <r>
    <x v="4"/>
    <x v="45"/>
    <n v="26"/>
    <n v="1"/>
    <n v="26"/>
    <s v="0.1%"/>
    <n v="14"/>
    <n v="22.62"/>
  </r>
  <r>
    <x v="4"/>
    <x v="65"/>
    <n v="23"/>
    <n v="1"/>
    <n v="23"/>
    <s v="0.1%"/>
    <n v="15"/>
    <n v="20.010000000000002"/>
  </r>
  <r>
    <x v="4"/>
    <x v="47"/>
    <n v="20"/>
    <n v="4"/>
    <n v="5"/>
    <s v="0.1%"/>
    <n v="10"/>
    <n v="17.399999999999999"/>
  </r>
  <r>
    <x v="4"/>
    <x v="38"/>
    <n v="12"/>
    <n v="1"/>
    <n v="12"/>
    <s v="0.1%"/>
    <n v="12"/>
    <n v="10.44"/>
  </r>
  <r>
    <x v="4"/>
    <x v="48"/>
    <n v="10"/>
    <n v="1"/>
    <n v="10"/>
    <s v="0.0%"/>
    <n v="1"/>
    <n v="8.6999999999999993"/>
  </r>
  <r>
    <x v="4"/>
    <x v="42"/>
    <n v="7"/>
    <n v="1"/>
    <n v="7"/>
    <s v="0.0%"/>
    <n v="8"/>
    <n v="6.09"/>
  </r>
  <r>
    <x v="4"/>
    <x v="78"/>
    <n v="3"/>
    <n v="1"/>
    <n v="3"/>
    <s v="0.0%"/>
    <n v="15"/>
    <n v="2.6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0308AD2-16B9-47B4-BEF4-AA3C97B369E5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G84" firstHeaderRow="1" firstDataRow="2" firstDataCol="1"/>
  <pivotFields count="10">
    <pivotField axis="axisCol" numFmtId="17" showAll="0">
      <items count="15">
        <item x="0"/>
        <item n="Jan-19" x="1"/>
        <item n="Feb-19" x="2"/>
        <item x="3"/>
        <item x="4"/>
        <item x="5"/>
        <item x="6"/>
        <item x="7"/>
        <item x="8"/>
        <item x="9"/>
        <item n="Oct-19" x="10"/>
        <item n="Nov-18" x="11"/>
        <item n="Dec-18" x="12"/>
        <item x="13"/>
        <item t="default"/>
      </items>
    </pivotField>
    <pivotField axis="axisRow" showAll="0">
      <items count="80">
        <item x="69"/>
        <item x="57"/>
        <item x="6"/>
        <item x="5"/>
        <item x="25"/>
        <item x="60"/>
        <item x="71"/>
        <item x="39"/>
        <item x="42"/>
        <item x="63"/>
        <item x="20"/>
        <item x="12"/>
        <item x="10"/>
        <item x="56"/>
        <item x="28"/>
        <item x="50"/>
        <item x="11"/>
        <item x="55"/>
        <item x="3"/>
        <item x="16"/>
        <item x="67"/>
        <item x="77"/>
        <item x="76"/>
        <item x="37"/>
        <item x="59"/>
        <item x="51"/>
        <item x="48"/>
        <item x="30"/>
        <item x="70"/>
        <item x="44"/>
        <item x="68"/>
        <item x="35"/>
        <item x="41"/>
        <item x="23"/>
        <item x="17"/>
        <item x="47"/>
        <item x="73"/>
        <item x="9"/>
        <item x="34"/>
        <item x="31"/>
        <item x="65"/>
        <item x="54"/>
        <item x="75"/>
        <item x="49"/>
        <item x="74"/>
        <item x="4"/>
        <item x="53"/>
        <item x="18"/>
        <item x="40"/>
        <item x="24"/>
        <item x="45"/>
        <item x="46"/>
        <item x="66"/>
        <item x="61"/>
        <item x="19"/>
        <item x="43"/>
        <item x="8"/>
        <item x="29"/>
        <item x="78"/>
        <item x="1"/>
        <item x="26"/>
        <item x="72"/>
        <item x="52"/>
        <item x="7"/>
        <item x="27"/>
        <item x="0"/>
        <item x="38"/>
        <item x="21"/>
        <item x="14"/>
        <item x="62"/>
        <item x="33"/>
        <item x="32"/>
        <item x="64"/>
        <item x="15"/>
        <item x="58"/>
        <item x="22"/>
        <item x="13"/>
        <item x="36"/>
        <item x="2"/>
        <item t="default"/>
      </items>
    </pivotField>
    <pivotField numFmtId="166" showAll="0"/>
    <pivotField dataField="1" numFmtId="166" showAll="0"/>
    <pivotField numFmtId="170" showAll="0"/>
    <pivotField showAll="0"/>
    <pivotField numFmtId="170" showAll="0"/>
    <pivotField numFmtId="171"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showAll="0">
      <items count="5">
        <item sd="0" x="0"/>
        <item sd="0" x="1"/>
        <item sd="0" x="2"/>
        <item sd="0" x="3"/>
        <item t="default"/>
      </items>
    </pivotField>
  </pivotFields>
  <rowFields count="1">
    <field x="1"/>
  </rowFields>
  <rowItems count="8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 t="grand">
      <x/>
    </i>
  </rowItems>
  <colFields count="1">
    <field x="0"/>
  </colFields>
  <colItems count="6">
    <i>
      <x v="1"/>
    </i>
    <i>
      <x v="2"/>
    </i>
    <i>
      <x v="10"/>
    </i>
    <i>
      <x v="11"/>
    </i>
    <i>
      <x v="12"/>
    </i>
    <i t="grand">
      <x/>
    </i>
  </colItems>
  <dataFields count="1">
    <dataField name="Sum of Calls" fld="3" baseField="0" baseItem="0"/>
  </dataFields>
  <formats count="8">
    <format dxfId="7">
      <pivotArea outline="0" collapsedLevelsAreSubtotals="1" fieldPosition="0"/>
    </format>
    <format dxfId="6">
      <pivotArea field="0" type="button" dataOnly="0" labelOnly="1" outline="0" axis="axisCol" fieldPosition="0"/>
    </format>
    <format dxfId="5">
      <pivotArea type="topRight" dataOnly="0" labelOnly="1" outline="0" fieldPosition="0"/>
    </format>
    <format dxfId="4">
      <pivotArea dataOnly="0" labelOnly="1" fieldPosition="0">
        <references count="1">
          <reference field="0" count="5">
            <x v="1"/>
            <x v="2"/>
            <x v="10"/>
            <x v="11"/>
            <x v="12"/>
          </reference>
        </references>
      </pivotArea>
    </format>
    <format dxfId="3">
      <pivotArea dataOnly="0" labelOnly="1" grandCol="1" outline="0" fieldPosition="0"/>
    </format>
    <format dxfId="2">
      <pivotArea field="1" grandCol="1" collapsedLevelsAreSubtotals="1" axis="axisRow" fieldPosition="0">
        <references count="1">
          <reference field="1" count="19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1">
      <pivotArea field="1" grandCol="1" collapsedLevelsAreSubtotals="1" axis="axisRow" fieldPosition="0">
        <references count="1">
          <reference field="1" count="41"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</reference>
        </references>
      </pivotArea>
    </format>
    <format dxfId="0">
      <pivotArea field="1" grandCol="1" collapsedLevelsAreSubtotals="1" axis="axisRow" fieldPosition="0">
        <references count="1">
          <reference field="1" count="1">
            <x v="7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"/>
  <sheetViews>
    <sheetView workbookViewId="0">
      <selection activeCell="E13" sqref="E13"/>
    </sheetView>
  </sheetViews>
  <sheetFormatPr defaultColWidth="9" defaultRowHeight="14.5" x14ac:dyDescent="0.35"/>
  <cols>
    <col min="1" max="1" width="9" style="1"/>
    <col min="2" max="2" width="46.81640625" style="1" bestFit="1" customWidth="1"/>
    <col min="3" max="16384" width="9" style="1"/>
  </cols>
  <sheetData>
    <row r="1" spans="1:2" ht="18.5" x14ac:dyDescent="0.45">
      <c r="A1" s="388" t="s">
        <v>30</v>
      </c>
      <c r="B1" s="388"/>
    </row>
    <row r="3" spans="1:2" ht="18.5" x14ac:dyDescent="0.45">
      <c r="A3" s="2" t="s">
        <v>0</v>
      </c>
      <c r="B3" s="3" t="s">
        <v>142</v>
      </c>
    </row>
    <row r="4" spans="1:2" ht="18.5" x14ac:dyDescent="0.45">
      <c r="A4" s="2" t="s">
        <v>1</v>
      </c>
      <c r="B4" s="3" t="s">
        <v>2</v>
      </c>
    </row>
    <row r="5" spans="1:2" ht="18.5" x14ac:dyDescent="0.45">
      <c r="A5" s="2" t="s">
        <v>3</v>
      </c>
      <c r="B5" s="3" t="s">
        <v>4</v>
      </c>
    </row>
    <row r="6" spans="1:2" ht="18.5" x14ac:dyDescent="0.45">
      <c r="A6" s="2" t="s">
        <v>5</v>
      </c>
      <c r="B6" s="3" t="s">
        <v>6</v>
      </c>
    </row>
    <row r="7" spans="1:2" ht="18.5" x14ac:dyDescent="0.45">
      <c r="A7" s="2" t="s">
        <v>7</v>
      </c>
      <c r="B7" s="3" t="s">
        <v>143</v>
      </c>
    </row>
    <row r="8" spans="1:2" ht="18.5" x14ac:dyDescent="0.45">
      <c r="A8" s="2" t="s">
        <v>8</v>
      </c>
      <c r="B8" s="3" t="s">
        <v>9</v>
      </c>
    </row>
    <row r="9" spans="1:2" ht="18.5" x14ac:dyDescent="0.45">
      <c r="A9" s="2" t="s">
        <v>10</v>
      </c>
      <c r="B9" s="3" t="s">
        <v>33</v>
      </c>
    </row>
    <row r="10" spans="1:2" ht="18.5" x14ac:dyDescent="0.45">
      <c r="A10" s="2" t="s">
        <v>11</v>
      </c>
      <c r="B10" s="3" t="s">
        <v>31</v>
      </c>
    </row>
    <row r="11" spans="1:2" ht="18.5" x14ac:dyDescent="0.45">
      <c r="A11" s="2" t="s">
        <v>12</v>
      </c>
      <c r="B11" s="3" t="s">
        <v>13</v>
      </c>
    </row>
    <row r="12" spans="1:2" ht="18.5" x14ac:dyDescent="0.45">
      <c r="A12" s="2" t="s">
        <v>14</v>
      </c>
      <c r="B12" s="3" t="s">
        <v>15</v>
      </c>
    </row>
    <row r="13" spans="1:2" ht="18.5" x14ac:dyDescent="0.45">
      <c r="A13" s="2" t="s">
        <v>16</v>
      </c>
      <c r="B13" s="3" t="s">
        <v>154</v>
      </c>
    </row>
    <row r="14" spans="1:2" ht="18.5" x14ac:dyDescent="0.45">
      <c r="A14" s="2" t="s">
        <v>18</v>
      </c>
      <c r="B14" s="3" t="s">
        <v>17</v>
      </c>
    </row>
    <row r="15" spans="1:2" ht="18.5" x14ac:dyDescent="0.45">
      <c r="A15" s="2" t="s">
        <v>20</v>
      </c>
      <c r="B15" s="3" t="s">
        <v>19</v>
      </c>
    </row>
    <row r="16" spans="1:2" ht="18.5" x14ac:dyDescent="0.45">
      <c r="A16" s="2" t="s">
        <v>22</v>
      </c>
      <c r="B16" s="3" t="s">
        <v>21</v>
      </c>
    </row>
    <row r="17" spans="1:2" ht="18.5" x14ac:dyDescent="0.45">
      <c r="A17" s="2" t="s">
        <v>24</v>
      </c>
      <c r="B17" s="3" t="s">
        <v>23</v>
      </c>
    </row>
    <row r="18" spans="1:2" ht="18.5" x14ac:dyDescent="0.45">
      <c r="A18" s="2" t="s">
        <v>26</v>
      </c>
      <c r="B18" s="3" t="s">
        <v>25</v>
      </c>
    </row>
    <row r="19" spans="1:2" ht="18.5" x14ac:dyDescent="0.45">
      <c r="A19" s="2" t="s">
        <v>28</v>
      </c>
      <c r="B19" s="3" t="s">
        <v>27</v>
      </c>
    </row>
    <row r="20" spans="1:2" ht="18.5" x14ac:dyDescent="0.45">
      <c r="A20" s="2" t="s">
        <v>32</v>
      </c>
      <c r="B20" s="3" t="s">
        <v>29</v>
      </c>
    </row>
  </sheetData>
  <mergeCells count="1">
    <mergeCell ref="A1:B1"/>
  </mergeCells>
  <hyperlinks>
    <hyperlink ref="B4" location="'Distribution of QHPs '!B4" display="Distribution of QHPs " xr:uid="{00000000-0004-0000-0000-000000000000}"/>
    <hyperlink ref="B5" location="'QHP Enrollees Disenrollments'!B5" display="QHP Enrollees Disenrollments" xr:uid="{00000000-0004-0000-0000-000001000000}"/>
    <hyperlink ref="B6" location="'QHP &amp; Dental by Month'!B6" display="QHP and Dental Enrollee By Month " xr:uid="{00000000-0004-0000-0000-000002000000}"/>
    <hyperlink ref="B7" location="'QHP Enrollees by County'!B7" display="QHP &amp; WAH Enrollees by County " xr:uid="{00000000-0004-0000-0000-000003000000}"/>
    <hyperlink ref="B9" location="'QHP &amp; WAH by Language'!B9" display="QHP  &amp; WAH by Enrollee by Language " xr:uid="{00000000-0004-0000-0000-000004000000}"/>
    <hyperlink ref="B11" location="'QHP by Race &amp; Ethnicity'!B13" display="QHP by Enrollee by Race/Ethnicity " xr:uid="{00000000-0004-0000-0000-000005000000}"/>
    <hyperlink ref="B12" location="'QHP by Citizenship'!B14" display="QHP by Enrollee by Citizenship" xr:uid="{00000000-0004-0000-0000-000006000000}"/>
    <hyperlink ref="B14" location="'Dental Distribution'!B16" display="Additional QHP Data by Carriers " xr:uid="{00000000-0004-0000-0000-000007000000}"/>
    <hyperlink ref="B15" location="Churn!B17" display="Additional Data by Churn " xr:uid="{00000000-0004-0000-0000-000008000000}"/>
    <hyperlink ref="B16" location="Assisted!B18" display="Additional Data by Assisted " xr:uid="{00000000-0004-0000-0000-000009000000}"/>
    <hyperlink ref="B17" location="Families!B19" display="Additional Data by Families " xr:uid="{00000000-0004-0000-0000-00000A000000}"/>
    <hyperlink ref="B18" location="'QHP Premium APTC CSR'!B20" display="Additional Data by QHP_Premiums_APTC_CSR " xr:uid="{00000000-0004-0000-0000-00000B000000}"/>
    <hyperlink ref="B20" location="SHOP!B22" display="SHOP " xr:uid="{00000000-0004-0000-0000-00000C000000}"/>
    <hyperlink ref="B19" location="SEP!B21" display="SEP" xr:uid="{00000000-0004-0000-0000-00000D000000}"/>
    <hyperlink ref="B8" location="'QHP &amp; WAH by Age &amp; Gender'!B8" display="QHP Enrollee by Age &amp; Gender " xr:uid="{00000000-0004-0000-0000-00000E000000}"/>
    <hyperlink ref="B3" location="'QHP &amp; WAH Enrollees '!B3" display="QHP &amp; WAH Enrollees " xr:uid="{00000000-0004-0000-0000-00000F000000}"/>
    <hyperlink ref="A1:B1" location="TOC!A1" display="TABLE OF CONTENTS" xr:uid="{00000000-0004-0000-0000-000010000000}"/>
    <hyperlink ref="B10" location="'QHP Renewals'!B10" display="QHP Renewals" xr:uid="{00000000-0004-0000-0000-000011000000}"/>
    <hyperlink ref="B13" location="'Dental Distribution'!B15" display="Dental Distribution" xr:uid="{00000000-0004-0000-0000-000012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94182-D14D-442E-AF2F-60D55EC36A7E}">
  <sheetPr>
    <tabColor theme="5" tint="0.79998168889431442"/>
  </sheetPr>
  <dimension ref="A3:P13"/>
  <sheetViews>
    <sheetView showGridLines="0" workbookViewId="0">
      <selection activeCell="A3" sqref="A3"/>
    </sheetView>
  </sheetViews>
  <sheetFormatPr defaultRowHeight="14.5" x14ac:dyDescent="0.35"/>
  <cols>
    <col min="1" max="1" width="34.08984375" customWidth="1"/>
  </cols>
  <sheetData>
    <row r="3" spans="1:16" x14ac:dyDescent="0.35">
      <c r="A3" t="s">
        <v>348</v>
      </c>
    </row>
    <row r="4" spans="1:16" x14ac:dyDescent="0.35">
      <c r="A4" s="121" t="s">
        <v>328</v>
      </c>
      <c r="B4" s="121" t="s">
        <v>329</v>
      </c>
      <c r="C4" s="122" t="s">
        <v>330</v>
      </c>
      <c r="D4" s="122" t="s">
        <v>331</v>
      </c>
      <c r="E4" s="122" t="s">
        <v>332</v>
      </c>
      <c r="F4" s="122" t="s">
        <v>333</v>
      </c>
      <c r="G4" s="122" t="s">
        <v>334</v>
      </c>
      <c r="H4" s="122" t="s">
        <v>335</v>
      </c>
      <c r="I4" s="122" t="s">
        <v>336</v>
      </c>
      <c r="J4" s="122" t="s">
        <v>337</v>
      </c>
      <c r="K4" s="122" t="s">
        <v>338</v>
      </c>
      <c r="L4" s="122" t="s">
        <v>339</v>
      </c>
      <c r="M4" s="122" t="s">
        <v>340</v>
      </c>
      <c r="N4" s="122" t="s">
        <v>341</v>
      </c>
      <c r="O4" s="122" t="s">
        <v>342</v>
      </c>
      <c r="P4" s="123" t="s">
        <v>161</v>
      </c>
    </row>
    <row r="5" spans="1:16" x14ac:dyDescent="0.35">
      <c r="A5" s="9" t="s">
        <v>343</v>
      </c>
      <c r="B5" s="10">
        <v>3174</v>
      </c>
      <c r="C5" s="10">
        <v>2656</v>
      </c>
      <c r="D5" s="10">
        <v>1664</v>
      </c>
      <c r="E5" s="10">
        <v>2385</v>
      </c>
      <c r="F5" s="10">
        <v>2050</v>
      </c>
      <c r="G5" s="10">
        <v>2159</v>
      </c>
      <c r="H5" s="10">
        <v>2113</v>
      </c>
      <c r="I5" s="10">
        <v>2009</v>
      </c>
      <c r="J5" s="10">
        <v>2664</v>
      </c>
      <c r="K5" s="10">
        <v>2462</v>
      </c>
      <c r="L5" s="10">
        <v>3109</v>
      </c>
      <c r="M5" s="10">
        <v>3891</v>
      </c>
      <c r="N5" s="10">
        <v>4638</v>
      </c>
      <c r="O5" s="10">
        <v>2528</v>
      </c>
      <c r="P5" s="295">
        <v>37502</v>
      </c>
    </row>
    <row r="6" spans="1:16" x14ac:dyDescent="0.35">
      <c r="A6" s="9" t="s">
        <v>344</v>
      </c>
      <c r="B6" s="10">
        <v>4964</v>
      </c>
      <c r="C6" s="10">
        <v>4081</v>
      </c>
      <c r="D6" s="10">
        <v>2972</v>
      </c>
      <c r="E6" s="10">
        <v>3826</v>
      </c>
      <c r="F6" s="10">
        <v>3345</v>
      </c>
      <c r="G6" s="10">
        <v>3789</v>
      </c>
      <c r="H6" s="10">
        <v>3395</v>
      </c>
      <c r="I6" s="10">
        <v>3329</v>
      </c>
      <c r="J6" s="10">
        <v>4289</v>
      </c>
      <c r="K6" s="10">
        <v>3655</v>
      </c>
      <c r="L6" s="10">
        <v>4322</v>
      </c>
      <c r="M6" s="10">
        <v>4700</v>
      </c>
      <c r="N6" s="10">
        <v>5093</v>
      </c>
      <c r="O6" s="10">
        <v>2991</v>
      </c>
      <c r="P6" s="296">
        <v>54751</v>
      </c>
    </row>
    <row r="7" spans="1:16" x14ac:dyDescent="0.35">
      <c r="A7" s="9" t="s">
        <v>345</v>
      </c>
      <c r="B7" s="10">
        <v>3185</v>
      </c>
      <c r="C7" s="10">
        <v>2803</v>
      </c>
      <c r="D7" s="10">
        <v>1913</v>
      </c>
      <c r="E7" s="10">
        <v>2509</v>
      </c>
      <c r="F7" s="10">
        <v>2096</v>
      </c>
      <c r="G7" s="10">
        <v>2299</v>
      </c>
      <c r="H7" s="10">
        <v>2008</v>
      </c>
      <c r="I7" s="10">
        <v>1998</v>
      </c>
      <c r="J7" s="10">
        <v>2486</v>
      </c>
      <c r="K7" s="10">
        <v>2345</v>
      </c>
      <c r="L7" s="10">
        <v>2622</v>
      </c>
      <c r="M7" s="10">
        <v>2859</v>
      </c>
      <c r="N7" s="10">
        <v>3355</v>
      </c>
      <c r="O7" s="10">
        <v>1921</v>
      </c>
      <c r="P7" s="296">
        <v>34399</v>
      </c>
    </row>
    <row r="8" spans="1:16" x14ac:dyDescent="0.35">
      <c r="A8" s="9" t="s">
        <v>346</v>
      </c>
      <c r="B8" s="10">
        <v>16868</v>
      </c>
      <c r="C8" s="10">
        <v>14036</v>
      </c>
      <c r="D8" s="10">
        <v>9863</v>
      </c>
      <c r="E8" s="10">
        <v>12386</v>
      </c>
      <c r="F8" s="10">
        <v>10556</v>
      </c>
      <c r="G8" s="10"/>
      <c r="H8" s="10">
        <v>11186</v>
      </c>
      <c r="I8" s="10">
        <v>11076</v>
      </c>
      <c r="J8" s="10">
        <v>13942</v>
      </c>
      <c r="K8" s="10">
        <v>13123</v>
      </c>
      <c r="L8" s="10">
        <v>14380</v>
      </c>
      <c r="M8" s="10">
        <v>16054</v>
      </c>
      <c r="N8" s="10">
        <v>19010</v>
      </c>
      <c r="O8" s="10">
        <v>10908</v>
      </c>
      <c r="P8" s="296">
        <v>184870</v>
      </c>
    </row>
    <row r="9" spans="1:16" x14ac:dyDescent="0.35">
      <c r="A9" s="9" t="s">
        <v>347</v>
      </c>
      <c r="B9" s="10">
        <v>6734</v>
      </c>
      <c r="C9" s="10">
        <v>4765</v>
      </c>
      <c r="D9" s="10">
        <v>3394</v>
      </c>
      <c r="E9" s="10">
        <v>4102</v>
      </c>
      <c r="F9" s="10">
        <v>3491</v>
      </c>
      <c r="G9" s="10">
        <v>4033</v>
      </c>
      <c r="H9" s="10">
        <v>3943</v>
      </c>
      <c r="I9" s="10">
        <v>3743</v>
      </c>
      <c r="J9" s="10">
        <v>4640</v>
      </c>
      <c r="K9" s="10">
        <v>4183</v>
      </c>
      <c r="L9" s="10">
        <v>4704</v>
      </c>
      <c r="M9" s="10">
        <v>5244</v>
      </c>
      <c r="N9" s="10">
        <v>5411</v>
      </c>
      <c r="O9" s="10">
        <v>2681</v>
      </c>
      <c r="P9" s="296">
        <v>61068</v>
      </c>
    </row>
    <row r="10" spans="1:16" x14ac:dyDescent="0.35">
      <c r="A10" s="297" t="s">
        <v>161</v>
      </c>
      <c r="B10" s="298">
        <v>34925</v>
      </c>
      <c r="C10" s="299">
        <v>28341</v>
      </c>
      <c r="D10" s="299">
        <v>19806</v>
      </c>
      <c r="E10" s="299">
        <v>25208</v>
      </c>
      <c r="F10" s="299">
        <v>21538</v>
      </c>
      <c r="G10" s="299">
        <v>23762</v>
      </c>
      <c r="H10" s="299">
        <v>22645</v>
      </c>
      <c r="I10" s="299">
        <v>22155</v>
      </c>
      <c r="J10" s="299">
        <v>28021</v>
      </c>
      <c r="K10" s="299">
        <v>25768</v>
      </c>
      <c r="L10" s="299">
        <v>29137</v>
      </c>
      <c r="M10" s="299">
        <v>32749</v>
      </c>
      <c r="N10" s="299">
        <v>37509</v>
      </c>
      <c r="O10" s="299">
        <v>21032</v>
      </c>
      <c r="P10" s="124">
        <v>372596</v>
      </c>
    </row>
    <row r="13" spans="1:16" x14ac:dyDescent="0.35">
      <c r="A13" s="219" t="s">
        <v>502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587FD-4F83-4A07-823E-B7D4411B031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98624-36B2-4808-A0ED-B3A71ED2A4EB}">
  <sheetPr>
    <tabColor theme="4" tint="0.79998168889431442"/>
  </sheetPr>
  <dimension ref="A1:P55"/>
  <sheetViews>
    <sheetView showGridLines="0" workbookViewId="0"/>
  </sheetViews>
  <sheetFormatPr defaultRowHeight="14.5" x14ac:dyDescent="0.35"/>
  <cols>
    <col min="1" max="1" width="19.26953125" customWidth="1"/>
    <col min="2" max="2" width="11" customWidth="1"/>
    <col min="3" max="3" width="11.1796875" customWidth="1"/>
    <col min="4" max="4" width="10.6328125" customWidth="1"/>
    <col min="5" max="5" width="10.08984375" customWidth="1"/>
    <col min="6" max="6" width="9.81640625" customWidth="1"/>
    <col min="7" max="7" width="10.08984375" customWidth="1"/>
    <col min="8" max="8" width="15.90625" customWidth="1"/>
    <col min="9" max="9" width="16.08984375" customWidth="1"/>
    <col min="10" max="10" width="13.7265625" customWidth="1"/>
    <col min="11" max="11" width="16.36328125" customWidth="1"/>
    <col min="12" max="12" width="19.1796875" customWidth="1"/>
    <col min="13" max="14" width="10.6328125" customWidth="1"/>
  </cols>
  <sheetData>
    <row r="1" spans="1:16" ht="17.5" thickBot="1" x14ac:dyDescent="0.4">
      <c r="A1" s="220"/>
      <c r="B1" s="410"/>
      <c r="C1" s="410"/>
      <c r="D1" s="410"/>
      <c r="E1" s="410"/>
      <c r="F1" s="410"/>
      <c r="G1" s="410"/>
    </row>
    <row r="2" spans="1:16" ht="44" thickBot="1" x14ac:dyDescent="0.45">
      <c r="A2" s="46"/>
      <c r="B2" s="256" t="s">
        <v>379</v>
      </c>
      <c r="C2" s="256" t="s">
        <v>380</v>
      </c>
      <c r="D2" s="256" t="s">
        <v>381</v>
      </c>
      <c r="E2" s="256" t="s">
        <v>382</v>
      </c>
      <c r="F2" s="256" t="s">
        <v>383</v>
      </c>
      <c r="G2" s="256" t="s">
        <v>384</v>
      </c>
      <c r="I2" s="463" t="s">
        <v>520</v>
      </c>
      <c r="J2" s="464" t="s">
        <v>49</v>
      </c>
      <c r="K2" s="464" t="s">
        <v>53</v>
      </c>
      <c r="L2" s="465" t="s">
        <v>564</v>
      </c>
    </row>
    <row r="3" spans="1:16" ht="31.5" thickBot="1" x14ac:dyDescent="0.4">
      <c r="A3" s="351" t="s">
        <v>565</v>
      </c>
      <c r="B3" s="221">
        <v>128299</v>
      </c>
      <c r="C3" s="222">
        <f>B3/$B$5</f>
        <v>0.65349313393912234</v>
      </c>
      <c r="D3" s="67">
        <v>132589</v>
      </c>
      <c r="E3" s="223">
        <f>D3/$D$5</f>
        <v>0.63195397696941968</v>
      </c>
      <c r="F3" s="67">
        <v>113350</v>
      </c>
      <c r="G3" s="223">
        <f>F3/$F$5</f>
        <v>0.62200930681768296</v>
      </c>
      <c r="I3" s="396" t="s">
        <v>351</v>
      </c>
      <c r="J3" s="273" t="s">
        <v>521</v>
      </c>
      <c r="K3" s="278">
        <v>10853</v>
      </c>
      <c r="L3" s="274">
        <v>0.04</v>
      </c>
      <c r="M3" s="144"/>
      <c r="N3" s="144"/>
      <c r="O3" s="144"/>
      <c r="P3" s="144"/>
    </row>
    <row r="4" spans="1:16" ht="31.5" thickBot="1" x14ac:dyDescent="0.4">
      <c r="A4" s="352" t="s">
        <v>566</v>
      </c>
      <c r="B4" s="353">
        <v>68029</v>
      </c>
      <c r="C4" s="354">
        <f>B4/$B$5</f>
        <v>0.34650686606087772</v>
      </c>
      <c r="D4" s="355">
        <v>77219</v>
      </c>
      <c r="E4" s="356">
        <f t="shared" ref="E4:E5" si="0">D4/$D$5</f>
        <v>0.36804602303058032</v>
      </c>
      <c r="F4" s="355">
        <v>68882</v>
      </c>
      <c r="G4" s="356">
        <f>F4/$F$5</f>
        <v>0.37799069318231704</v>
      </c>
      <c r="I4" s="397"/>
      <c r="J4" s="273" t="s">
        <v>494</v>
      </c>
      <c r="K4" s="278">
        <v>13134</v>
      </c>
      <c r="L4" s="274">
        <v>0.05</v>
      </c>
    </row>
    <row r="5" spans="1:16" ht="16" thickBot="1" x14ac:dyDescent="0.4">
      <c r="A5" s="357" t="s">
        <v>38</v>
      </c>
      <c r="B5" s="358">
        <f>SUM(B3:B4)</f>
        <v>196328</v>
      </c>
      <c r="C5" s="359">
        <f>SUM(C3:C4)</f>
        <v>1</v>
      </c>
      <c r="D5" s="360">
        <f>SUM(D3:D4)</f>
        <v>209808</v>
      </c>
      <c r="E5" s="361">
        <f t="shared" si="0"/>
        <v>1</v>
      </c>
      <c r="F5" s="360">
        <f>SUM(F3:F4)</f>
        <v>182232</v>
      </c>
      <c r="G5" s="362">
        <f>F5/$F$5</f>
        <v>1</v>
      </c>
      <c r="I5" s="397"/>
      <c r="J5" s="273" t="s">
        <v>495</v>
      </c>
      <c r="K5" s="278">
        <v>38579</v>
      </c>
      <c r="L5" s="274">
        <v>0.06</v>
      </c>
    </row>
    <row r="6" spans="1:16" ht="15" thickBot="1" x14ac:dyDescent="0.4">
      <c r="I6" s="397"/>
      <c r="J6" s="273" t="s">
        <v>496</v>
      </c>
      <c r="K6" s="278">
        <v>24862</v>
      </c>
      <c r="L6" s="274">
        <v>0.08</v>
      </c>
    </row>
    <row r="7" spans="1:16" ht="15" thickBot="1" x14ac:dyDescent="0.4">
      <c r="A7" s="9"/>
      <c r="B7" s="408" t="s">
        <v>351</v>
      </c>
      <c r="C7" s="408"/>
      <c r="D7" s="409" t="s">
        <v>355</v>
      </c>
      <c r="E7" s="409"/>
      <c r="F7" s="144"/>
      <c r="G7" s="144"/>
      <c r="I7" s="397"/>
      <c r="J7" s="273" t="s">
        <v>497</v>
      </c>
      <c r="K7" s="278">
        <v>17045</v>
      </c>
      <c r="L7" s="274">
        <v>0.09</v>
      </c>
    </row>
    <row r="8" spans="1:16" ht="44" thickBot="1" x14ac:dyDescent="0.4">
      <c r="A8" s="268" t="s">
        <v>568</v>
      </c>
      <c r="B8" s="347">
        <v>2018</v>
      </c>
      <c r="C8" s="347">
        <v>2019</v>
      </c>
      <c r="D8" s="349">
        <v>2018</v>
      </c>
      <c r="E8" s="349">
        <v>2019</v>
      </c>
      <c r="I8" s="398"/>
      <c r="J8" s="273" t="s">
        <v>498</v>
      </c>
      <c r="K8" s="278">
        <v>23399</v>
      </c>
      <c r="L8" s="274">
        <v>0.1</v>
      </c>
    </row>
    <row r="9" spans="1:16" ht="15" thickBot="1" x14ac:dyDescent="0.4">
      <c r="A9" s="9" t="s">
        <v>503</v>
      </c>
      <c r="B9" s="348">
        <v>41</v>
      </c>
      <c r="C9" s="348">
        <v>42</v>
      </c>
      <c r="D9" s="350">
        <v>386</v>
      </c>
      <c r="E9" s="350">
        <v>460</v>
      </c>
      <c r="I9" s="411" t="s">
        <v>355</v>
      </c>
      <c r="J9" s="273" t="s">
        <v>521</v>
      </c>
      <c r="K9" s="278">
        <v>685</v>
      </c>
      <c r="L9" s="274">
        <v>0.32</v>
      </c>
    </row>
    <row r="10" spans="1:16" ht="15" thickBot="1" x14ac:dyDescent="0.4">
      <c r="A10" s="9" t="s">
        <v>178</v>
      </c>
      <c r="B10" s="348">
        <v>99</v>
      </c>
      <c r="C10" s="348">
        <v>88</v>
      </c>
      <c r="D10" s="350">
        <v>470</v>
      </c>
      <c r="E10" s="350">
        <v>517</v>
      </c>
      <c r="I10" s="412"/>
      <c r="J10" s="273" t="s">
        <v>494</v>
      </c>
      <c r="K10" s="278">
        <v>343</v>
      </c>
      <c r="L10" s="274">
        <v>0.32</v>
      </c>
    </row>
    <row r="11" spans="1:16" ht="15" thickBot="1" x14ac:dyDescent="0.4">
      <c r="A11" s="9" t="s">
        <v>179</v>
      </c>
      <c r="B11" s="348">
        <v>133</v>
      </c>
      <c r="C11" s="348">
        <v>124</v>
      </c>
      <c r="D11" s="350">
        <v>449</v>
      </c>
      <c r="E11" s="350">
        <v>485</v>
      </c>
      <c r="I11" s="412"/>
      <c r="J11" s="273" t="s">
        <v>495</v>
      </c>
      <c r="K11" s="278">
        <v>1379</v>
      </c>
      <c r="L11" s="274">
        <v>0.24</v>
      </c>
    </row>
    <row r="12" spans="1:16" ht="15" thickBot="1" x14ac:dyDescent="0.4">
      <c r="A12" s="9" t="s">
        <v>180</v>
      </c>
      <c r="B12" s="348">
        <v>191</v>
      </c>
      <c r="C12" s="348">
        <v>180</v>
      </c>
      <c r="D12" s="350">
        <v>420</v>
      </c>
      <c r="E12" s="350">
        <v>468</v>
      </c>
      <c r="I12" s="412"/>
      <c r="J12" s="273" t="s">
        <v>496</v>
      </c>
      <c r="K12" s="278">
        <v>1326</v>
      </c>
      <c r="L12" s="274">
        <v>0.19</v>
      </c>
    </row>
    <row r="13" spans="1:16" ht="15" thickBot="1" x14ac:dyDescent="0.4">
      <c r="A13" s="9" t="s">
        <v>181</v>
      </c>
      <c r="B13" s="348">
        <v>247</v>
      </c>
      <c r="C13" s="348">
        <v>240</v>
      </c>
      <c r="D13" s="350">
        <v>399</v>
      </c>
      <c r="E13" s="350">
        <v>439</v>
      </c>
      <c r="I13" s="412"/>
      <c r="J13" s="273" t="s">
        <v>497</v>
      </c>
      <c r="K13" s="278">
        <v>1295</v>
      </c>
      <c r="L13" s="274">
        <v>0.16</v>
      </c>
    </row>
    <row r="14" spans="1:16" ht="15" thickBot="1" x14ac:dyDescent="0.4">
      <c r="A14" s="9" t="s">
        <v>182</v>
      </c>
      <c r="B14" s="348">
        <v>280</v>
      </c>
      <c r="C14" s="348">
        <v>268</v>
      </c>
      <c r="D14" s="350">
        <v>391</v>
      </c>
      <c r="E14" s="350">
        <v>399</v>
      </c>
      <c r="I14" s="412"/>
      <c r="J14" s="273" t="s">
        <v>498</v>
      </c>
      <c r="K14" s="278">
        <v>2197</v>
      </c>
      <c r="L14" s="274">
        <v>0.14000000000000001</v>
      </c>
    </row>
    <row r="15" spans="1:16" ht="15" thickBot="1" x14ac:dyDescent="0.4">
      <c r="A15" s="9" t="s">
        <v>51</v>
      </c>
      <c r="B15" s="348"/>
      <c r="C15" s="348"/>
      <c r="D15" s="350">
        <v>462</v>
      </c>
      <c r="E15" s="350">
        <v>514</v>
      </c>
      <c r="I15" s="412"/>
      <c r="J15" s="273" t="s">
        <v>522</v>
      </c>
      <c r="K15" s="278">
        <v>8467</v>
      </c>
      <c r="L15" s="274">
        <v>0.13</v>
      </c>
    </row>
    <row r="16" spans="1:16" ht="15" thickBot="1" x14ac:dyDescent="0.4">
      <c r="I16" s="412"/>
      <c r="J16" s="273" t="s">
        <v>523</v>
      </c>
      <c r="K16" s="278">
        <v>4050</v>
      </c>
      <c r="L16" s="274">
        <v>0.11</v>
      </c>
    </row>
    <row r="17" spans="1:12" ht="44" thickBot="1" x14ac:dyDescent="0.4">
      <c r="A17" s="268" t="s">
        <v>569</v>
      </c>
      <c r="B17" s="363" t="s">
        <v>351</v>
      </c>
      <c r="C17" s="364" t="s">
        <v>567</v>
      </c>
      <c r="I17" s="412"/>
      <c r="J17" s="273" t="s">
        <v>524</v>
      </c>
      <c r="K17" s="278">
        <v>7052</v>
      </c>
      <c r="L17" s="274">
        <v>0.04</v>
      </c>
    </row>
    <row r="18" spans="1:12" x14ac:dyDescent="0.35">
      <c r="A18" s="9">
        <v>2017</v>
      </c>
      <c r="B18" s="348">
        <v>186</v>
      </c>
      <c r="C18" s="350">
        <v>361</v>
      </c>
      <c r="I18" s="412"/>
      <c r="J18" s="279" t="s">
        <v>176</v>
      </c>
      <c r="K18" s="279">
        <v>38327</v>
      </c>
      <c r="L18" s="280" t="s">
        <v>525</v>
      </c>
    </row>
    <row r="19" spans="1:12" x14ac:dyDescent="0.35">
      <c r="A19" s="9">
        <v>2018</v>
      </c>
      <c r="B19" s="348">
        <v>179</v>
      </c>
      <c r="C19" s="350">
        <v>480</v>
      </c>
      <c r="I19" s="399" t="s">
        <v>526</v>
      </c>
      <c r="J19" s="400"/>
      <c r="K19" s="400"/>
      <c r="L19" s="401"/>
    </row>
    <row r="20" spans="1:12" x14ac:dyDescent="0.35">
      <c r="A20" s="9">
        <v>2019</v>
      </c>
      <c r="B20" s="348">
        <v>168</v>
      </c>
      <c r="C20" s="350">
        <v>536</v>
      </c>
      <c r="I20" s="402"/>
      <c r="J20" s="403"/>
      <c r="K20" s="403"/>
      <c r="L20" s="404"/>
    </row>
    <row r="21" spans="1:12" ht="23.5" customHeight="1" x14ac:dyDescent="0.35">
      <c r="I21" s="402"/>
      <c r="J21" s="403"/>
      <c r="K21" s="403"/>
      <c r="L21" s="404"/>
    </row>
    <row r="22" spans="1:12" ht="20" customHeight="1" x14ac:dyDescent="0.35">
      <c r="I22" s="402"/>
      <c r="J22" s="403"/>
      <c r="K22" s="403"/>
      <c r="L22" s="404"/>
    </row>
    <row r="23" spans="1:12" ht="17" x14ac:dyDescent="0.35">
      <c r="A23" s="448" t="s">
        <v>587</v>
      </c>
      <c r="B23" s="448"/>
      <c r="C23" s="448"/>
      <c r="I23" s="405"/>
      <c r="J23" s="406"/>
      <c r="K23" s="406"/>
      <c r="L23" s="407"/>
    </row>
    <row r="24" spans="1:12" ht="14.25" customHeight="1" x14ac:dyDescent="0.4">
      <c r="A24" s="461" t="s">
        <v>588</v>
      </c>
      <c r="B24" s="461"/>
      <c r="C24" s="461"/>
    </row>
    <row r="25" spans="1:12" ht="72.5" x14ac:dyDescent="0.35">
      <c r="A25" s="444" t="s">
        <v>39</v>
      </c>
      <c r="B25" s="446" t="s">
        <v>37</v>
      </c>
      <c r="C25" s="456" t="s">
        <v>40</v>
      </c>
      <c r="I25" s="466" t="s">
        <v>563</v>
      </c>
      <c r="J25" s="466" t="s">
        <v>562</v>
      </c>
    </row>
    <row r="26" spans="1:12" ht="15.5" x14ac:dyDescent="0.35">
      <c r="A26" s="447">
        <v>43132</v>
      </c>
      <c r="B26" s="445">
        <v>141543</v>
      </c>
      <c r="C26" s="457">
        <v>71201</v>
      </c>
      <c r="I26" s="365" t="s">
        <v>570</v>
      </c>
      <c r="J26" s="10">
        <v>32972</v>
      </c>
    </row>
    <row r="27" spans="1:12" ht="15.5" x14ac:dyDescent="0.35">
      <c r="A27" s="447">
        <v>43160</v>
      </c>
      <c r="B27" s="445">
        <v>138505</v>
      </c>
      <c r="C27" s="457">
        <v>69678</v>
      </c>
      <c r="I27" s="365" t="s">
        <v>571</v>
      </c>
      <c r="J27" s="10">
        <v>35526</v>
      </c>
    </row>
    <row r="28" spans="1:12" ht="15.5" x14ac:dyDescent="0.35">
      <c r="A28" s="447">
        <v>43191</v>
      </c>
      <c r="B28" s="445">
        <v>135993</v>
      </c>
      <c r="C28" s="457">
        <v>68517</v>
      </c>
      <c r="I28" s="365" t="s">
        <v>572</v>
      </c>
      <c r="J28" s="10">
        <v>21357</v>
      </c>
    </row>
    <row r="29" spans="1:12" ht="15.5" x14ac:dyDescent="0.35">
      <c r="A29" s="447">
        <v>43221</v>
      </c>
      <c r="B29" s="445">
        <v>133920</v>
      </c>
      <c r="C29" s="457">
        <v>67491</v>
      </c>
      <c r="I29" s="365" t="s">
        <v>573</v>
      </c>
      <c r="J29" s="10">
        <v>44127</v>
      </c>
    </row>
    <row r="30" spans="1:12" ht="15.5" x14ac:dyDescent="0.35">
      <c r="A30" s="447">
        <v>43252</v>
      </c>
      <c r="B30" s="445">
        <v>132304</v>
      </c>
      <c r="C30" s="457">
        <v>66807</v>
      </c>
      <c r="I30" s="365" t="s">
        <v>574</v>
      </c>
      <c r="J30" s="10">
        <v>25839</v>
      </c>
    </row>
    <row r="31" spans="1:12" ht="15.5" x14ac:dyDescent="0.35">
      <c r="A31" s="447">
        <v>43282</v>
      </c>
      <c r="B31" s="445">
        <v>130553</v>
      </c>
      <c r="C31" s="457">
        <v>66182</v>
      </c>
      <c r="I31" s="365" t="s">
        <v>575</v>
      </c>
      <c r="J31" s="10">
        <v>57979</v>
      </c>
    </row>
    <row r="32" spans="1:12" ht="15.5" x14ac:dyDescent="0.35">
      <c r="A32" s="447">
        <v>43313</v>
      </c>
      <c r="B32" s="445">
        <v>128889</v>
      </c>
      <c r="C32" s="457">
        <v>65689</v>
      </c>
    </row>
    <row r="33" spans="1:3" ht="15.5" x14ac:dyDescent="0.35">
      <c r="A33" s="447">
        <v>43344</v>
      </c>
      <c r="B33" s="445">
        <v>127165</v>
      </c>
      <c r="C33" s="457">
        <v>65078</v>
      </c>
    </row>
    <row r="34" spans="1:3" ht="15.5" x14ac:dyDescent="0.35">
      <c r="A34" s="447">
        <v>43374</v>
      </c>
      <c r="B34" s="445">
        <v>125197</v>
      </c>
      <c r="C34" s="457">
        <v>64397</v>
      </c>
    </row>
    <row r="35" spans="1:3" ht="15.5" x14ac:dyDescent="0.35">
      <c r="A35" s="447">
        <v>43405</v>
      </c>
      <c r="B35" s="445">
        <v>122583</v>
      </c>
      <c r="C35" s="457">
        <v>63254</v>
      </c>
    </row>
    <row r="36" spans="1:3" ht="15.5" x14ac:dyDescent="0.35">
      <c r="A36" s="447">
        <v>43435</v>
      </c>
      <c r="B36" s="453">
        <v>116971</v>
      </c>
      <c r="C36" s="457">
        <v>61245</v>
      </c>
    </row>
    <row r="37" spans="1:3" ht="15.5" x14ac:dyDescent="0.35">
      <c r="A37" s="447">
        <v>43466</v>
      </c>
      <c r="B37" s="454">
        <v>127979</v>
      </c>
      <c r="C37" s="458">
        <v>70842</v>
      </c>
    </row>
    <row r="38" spans="1:3" ht="15.5" x14ac:dyDescent="0.35">
      <c r="A38" s="447">
        <v>43497</v>
      </c>
      <c r="B38" s="455">
        <v>128299</v>
      </c>
      <c r="C38" s="459">
        <v>68029</v>
      </c>
    </row>
    <row r="40" spans="1:3" ht="17" customHeight="1" x14ac:dyDescent="0.35">
      <c r="A40" s="448" t="s">
        <v>589</v>
      </c>
      <c r="B40" s="448"/>
      <c r="C40" s="448"/>
    </row>
    <row r="41" spans="1:3" ht="17" x14ac:dyDescent="0.4">
      <c r="A41" s="460" t="s">
        <v>590</v>
      </c>
      <c r="B41" s="460"/>
      <c r="C41" s="460"/>
    </row>
    <row r="42" spans="1:3" ht="17" x14ac:dyDescent="0.4">
      <c r="A42" s="444" t="s">
        <v>39</v>
      </c>
      <c r="B42" s="462" t="s">
        <v>34</v>
      </c>
      <c r="C42" s="462" t="s">
        <v>68</v>
      </c>
    </row>
    <row r="43" spans="1:3" ht="15.5" x14ac:dyDescent="0.35">
      <c r="A43" s="450">
        <v>43132</v>
      </c>
      <c r="B43" s="449">
        <v>212736</v>
      </c>
      <c r="C43" s="451">
        <v>1520124</v>
      </c>
    </row>
    <row r="44" spans="1:3" ht="15.5" x14ac:dyDescent="0.35">
      <c r="A44" s="450">
        <v>43160</v>
      </c>
      <c r="B44" s="449">
        <v>208182</v>
      </c>
      <c r="C44" s="451">
        <v>1517448</v>
      </c>
    </row>
    <row r="45" spans="1:3" ht="15.5" x14ac:dyDescent="0.35">
      <c r="A45" s="450">
        <v>43191</v>
      </c>
      <c r="B45" s="449">
        <v>204505</v>
      </c>
      <c r="C45" s="451">
        <v>1505511</v>
      </c>
    </row>
    <row r="46" spans="1:3" ht="15.5" x14ac:dyDescent="0.35">
      <c r="A46" s="450">
        <v>43221</v>
      </c>
      <c r="B46" s="449">
        <v>201410</v>
      </c>
      <c r="C46" s="451">
        <v>1505064</v>
      </c>
    </row>
    <row r="47" spans="1:3" ht="15.5" x14ac:dyDescent="0.35">
      <c r="A47" s="450">
        <v>43252</v>
      </c>
      <c r="B47" s="449">
        <v>199110</v>
      </c>
      <c r="C47" s="451">
        <v>1497827</v>
      </c>
    </row>
    <row r="48" spans="1:3" ht="15.5" x14ac:dyDescent="0.35">
      <c r="A48" s="450">
        <v>43282</v>
      </c>
      <c r="B48" s="449">
        <v>196733</v>
      </c>
      <c r="C48" s="451">
        <v>1496950</v>
      </c>
    </row>
    <row r="49" spans="1:3" ht="15.5" x14ac:dyDescent="0.35">
      <c r="A49" s="450">
        <v>43313</v>
      </c>
      <c r="B49" s="449">
        <v>194573</v>
      </c>
      <c r="C49" s="451">
        <v>1492018</v>
      </c>
    </row>
    <row r="50" spans="1:3" ht="15.5" x14ac:dyDescent="0.35">
      <c r="A50" s="450">
        <v>43344</v>
      </c>
      <c r="B50" s="449">
        <v>192241</v>
      </c>
      <c r="C50" s="451">
        <v>1484980</v>
      </c>
    </row>
    <row r="51" spans="1:3" ht="15.5" x14ac:dyDescent="0.35">
      <c r="A51" s="450">
        <v>43374</v>
      </c>
      <c r="B51" s="449">
        <v>189591</v>
      </c>
      <c r="C51" s="451">
        <v>1483604</v>
      </c>
    </row>
    <row r="52" spans="1:3" ht="15.5" x14ac:dyDescent="0.35">
      <c r="A52" s="450">
        <v>43405</v>
      </c>
      <c r="B52" s="449">
        <v>185835</v>
      </c>
      <c r="C52" s="451">
        <v>1487393</v>
      </c>
    </row>
    <row r="53" spans="1:3" ht="15.5" x14ac:dyDescent="0.35">
      <c r="A53" s="450">
        <v>43435</v>
      </c>
      <c r="B53" s="449">
        <v>178215</v>
      </c>
      <c r="C53" s="451">
        <v>1488599</v>
      </c>
    </row>
    <row r="54" spans="1:3" ht="15.5" x14ac:dyDescent="0.35">
      <c r="A54" s="450">
        <v>43466</v>
      </c>
      <c r="B54" s="449">
        <v>198821</v>
      </c>
      <c r="C54" s="451">
        <v>1475567</v>
      </c>
    </row>
    <row r="55" spans="1:3" ht="15.5" x14ac:dyDescent="0.35">
      <c r="A55" s="450">
        <v>43497</v>
      </c>
      <c r="B55" s="452">
        <v>196328</v>
      </c>
      <c r="C55" s="452">
        <v>1467322</v>
      </c>
    </row>
  </sheetData>
  <mergeCells count="10">
    <mergeCell ref="A23:C23"/>
    <mergeCell ref="A40:C40"/>
    <mergeCell ref="A41:C41"/>
    <mergeCell ref="A24:C24"/>
    <mergeCell ref="I3:I8"/>
    <mergeCell ref="I19:L23"/>
    <mergeCell ref="B7:C7"/>
    <mergeCell ref="D7:E7"/>
    <mergeCell ref="B1:G1"/>
    <mergeCell ref="I9:I18"/>
  </mergeCell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441A3-8F12-489B-9FC3-B7AE724AAA56}">
  <sheetPr>
    <tabColor theme="4" tint="0.79998168889431442"/>
  </sheetPr>
  <dimension ref="A1:K53"/>
  <sheetViews>
    <sheetView showGridLines="0" workbookViewId="0">
      <selection activeCell="K17" sqref="K17"/>
    </sheetView>
  </sheetViews>
  <sheetFormatPr defaultRowHeight="14.5" x14ac:dyDescent="0.35"/>
  <cols>
    <col min="1" max="1" width="30.1796875" bestFit="1" customWidth="1"/>
    <col min="10" max="10" width="5.1796875" customWidth="1"/>
  </cols>
  <sheetData>
    <row r="1" spans="1:8" ht="18" customHeight="1" x14ac:dyDescent="0.45">
      <c r="A1" s="345" t="s">
        <v>561</v>
      </c>
      <c r="B1" s="144"/>
      <c r="C1" s="144"/>
      <c r="D1" s="144"/>
      <c r="E1" s="144"/>
      <c r="F1" s="144"/>
      <c r="G1" s="144"/>
      <c r="H1" s="144"/>
    </row>
    <row r="2" spans="1:8" ht="15" customHeight="1" thickBot="1" x14ac:dyDescent="0.5">
      <c r="A2" s="346"/>
      <c r="B2" s="144"/>
      <c r="C2" s="144"/>
      <c r="D2" s="144"/>
      <c r="E2" s="144"/>
      <c r="F2" s="144"/>
      <c r="G2" s="144"/>
      <c r="H2" s="144"/>
    </row>
    <row r="3" spans="1:8" ht="15" thickBot="1" x14ac:dyDescent="0.4">
      <c r="A3" s="185"/>
      <c r="B3" s="148" t="s">
        <v>34</v>
      </c>
      <c r="C3" s="413" t="s">
        <v>372</v>
      </c>
      <c r="D3" s="414"/>
      <c r="E3" s="415"/>
      <c r="F3" s="416" t="s">
        <v>351</v>
      </c>
      <c r="G3" s="417"/>
      <c r="H3" s="418"/>
    </row>
    <row r="4" spans="1:8" ht="58" x14ac:dyDescent="0.35">
      <c r="A4" s="183" t="s">
        <v>54</v>
      </c>
      <c r="B4" s="145" t="s">
        <v>371</v>
      </c>
      <c r="C4" s="146" t="s">
        <v>371</v>
      </c>
      <c r="D4" s="149" t="s">
        <v>373</v>
      </c>
      <c r="E4" s="186" t="s">
        <v>374</v>
      </c>
      <c r="F4" s="147" t="s">
        <v>371</v>
      </c>
      <c r="G4" s="150" t="s">
        <v>373</v>
      </c>
      <c r="H4" s="151" t="s">
        <v>375</v>
      </c>
    </row>
    <row r="5" spans="1:8" ht="15" thickBot="1" x14ac:dyDescent="0.4">
      <c r="A5" s="184" t="s">
        <v>327</v>
      </c>
      <c r="B5" s="152">
        <v>196328</v>
      </c>
      <c r="C5" s="159">
        <v>68029</v>
      </c>
      <c r="D5" s="160">
        <v>0.34650686606087772</v>
      </c>
      <c r="E5" s="161">
        <v>539</v>
      </c>
      <c r="F5" s="153">
        <v>128299</v>
      </c>
      <c r="G5" s="154">
        <v>0.65349313393912234</v>
      </c>
      <c r="H5" s="155">
        <v>170</v>
      </c>
    </row>
    <row r="6" spans="1:8" x14ac:dyDescent="0.35">
      <c r="A6" s="156" t="s">
        <v>299</v>
      </c>
      <c r="B6" s="180">
        <v>338</v>
      </c>
      <c r="C6" s="171">
        <v>94</v>
      </c>
      <c r="D6" s="172">
        <v>0.27810650887573962</v>
      </c>
      <c r="E6" s="173">
        <v>530</v>
      </c>
      <c r="F6" s="162">
        <v>244</v>
      </c>
      <c r="G6" s="163">
        <v>0.72189349112426038</v>
      </c>
      <c r="H6" s="164">
        <v>175</v>
      </c>
    </row>
    <row r="7" spans="1:8" x14ac:dyDescent="0.35">
      <c r="A7" s="157" t="s">
        <v>300</v>
      </c>
      <c r="B7" s="181">
        <v>397</v>
      </c>
      <c r="C7" s="174">
        <v>61</v>
      </c>
      <c r="D7" s="175">
        <v>0.15365239294710328</v>
      </c>
      <c r="E7" s="176">
        <v>606</v>
      </c>
      <c r="F7" s="165">
        <v>336</v>
      </c>
      <c r="G7" s="166">
        <v>0.84634760705289669</v>
      </c>
      <c r="H7" s="167">
        <v>104</v>
      </c>
    </row>
    <row r="8" spans="1:8" x14ac:dyDescent="0.35">
      <c r="A8" s="157" t="s">
        <v>55</v>
      </c>
      <c r="B8" s="181">
        <v>3298</v>
      </c>
      <c r="C8" s="174">
        <v>914</v>
      </c>
      <c r="D8" s="175">
        <v>0.27713765918738631</v>
      </c>
      <c r="E8" s="176">
        <v>533</v>
      </c>
      <c r="F8" s="165">
        <v>2384</v>
      </c>
      <c r="G8" s="166">
        <v>0.72286234081261369</v>
      </c>
      <c r="H8" s="167">
        <v>208</v>
      </c>
    </row>
    <row r="9" spans="1:8" x14ac:dyDescent="0.35">
      <c r="A9" s="157" t="s">
        <v>301</v>
      </c>
      <c r="B9" s="181">
        <v>2267</v>
      </c>
      <c r="C9" s="174">
        <v>630</v>
      </c>
      <c r="D9" s="175">
        <v>0.27790030877812089</v>
      </c>
      <c r="E9" s="176">
        <v>565</v>
      </c>
      <c r="F9" s="165">
        <v>1637</v>
      </c>
      <c r="G9" s="166">
        <v>0.72209969122187911</v>
      </c>
      <c r="H9" s="167">
        <v>188</v>
      </c>
    </row>
    <row r="10" spans="1:8" x14ac:dyDescent="0.35">
      <c r="A10" s="157" t="s">
        <v>302</v>
      </c>
      <c r="B10" s="181">
        <v>2809</v>
      </c>
      <c r="C10" s="174">
        <v>797</v>
      </c>
      <c r="D10" s="175">
        <v>0.28373086507653972</v>
      </c>
      <c r="E10" s="176">
        <v>633</v>
      </c>
      <c r="F10" s="165">
        <v>2012</v>
      </c>
      <c r="G10" s="166">
        <v>0.71626913492346034</v>
      </c>
      <c r="H10" s="167">
        <v>113</v>
      </c>
    </row>
    <row r="11" spans="1:8" x14ac:dyDescent="0.35">
      <c r="A11" s="157" t="s">
        <v>56</v>
      </c>
      <c r="B11" s="181">
        <v>12698</v>
      </c>
      <c r="C11" s="174">
        <v>2458</v>
      </c>
      <c r="D11" s="175">
        <v>0.19357379114821233</v>
      </c>
      <c r="E11" s="176">
        <v>489</v>
      </c>
      <c r="F11" s="165">
        <v>10240</v>
      </c>
      <c r="G11" s="166">
        <v>0.80642620885178773</v>
      </c>
      <c r="H11" s="167">
        <v>133</v>
      </c>
    </row>
    <row r="12" spans="1:8" x14ac:dyDescent="0.35">
      <c r="A12" s="157" t="s">
        <v>303</v>
      </c>
      <c r="B12" s="181">
        <v>92</v>
      </c>
      <c r="C12" s="174">
        <v>14</v>
      </c>
      <c r="D12" s="175">
        <v>0.15217391304347827</v>
      </c>
      <c r="E12" s="176">
        <v>463</v>
      </c>
      <c r="F12" s="165">
        <v>78</v>
      </c>
      <c r="G12" s="166">
        <v>0.84782608695652173</v>
      </c>
      <c r="H12" s="167">
        <v>220</v>
      </c>
    </row>
    <row r="13" spans="1:8" x14ac:dyDescent="0.35">
      <c r="A13" s="157" t="s">
        <v>57</v>
      </c>
      <c r="B13" s="181">
        <v>2375</v>
      </c>
      <c r="C13" s="174">
        <v>477</v>
      </c>
      <c r="D13" s="175">
        <v>0.20084210526315791</v>
      </c>
      <c r="E13" s="176">
        <v>595</v>
      </c>
      <c r="F13" s="165">
        <v>1898</v>
      </c>
      <c r="G13" s="166">
        <v>0.79915789473684207</v>
      </c>
      <c r="H13" s="167">
        <v>141</v>
      </c>
    </row>
    <row r="14" spans="1:8" x14ac:dyDescent="0.35">
      <c r="A14" s="157" t="s">
        <v>304</v>
      </c>
      <c r="B14" s="181">
        <v>853</v>
      </c>
      <c r="C14" s="174">
        <v>216</v>
      </c>
      <c r="D14" s="175">
        <v>0.25322391559202811</v>
      </c>
      <c r="E14" s="176">
        <v>549</v>
      </c>
      <c r="F14" s="165">
        <v>637</v>
      </c>
      <c r="G14" s="166">
        <v>0.74677608440797183</v>
      </c>
      <c r="H14" s="167">
        <v>186</v>
      </c>
    </row>
    <row r="15" spans="1:8" x14ac:dyDescent="0.35">
      <c r="A15" s="157" t="s">
        <v>305</v>
      </c>
      <c r="B15" s="181">
        <v>155</v>
      </c>
      <c r="C15" s="174">
        <v>37</v>
      </c>
      <c r="D15" s="175">
        <v>0.23870967741935484</v>
      </c>
      <c r="E15" s="176">
        <v>745</v>
      </c>
      <c r="F15" s="165">
        <v>118</v>
      </c>
      <c r="G15" s="166">
        <v>0.76129032258064511</v>
      </c>
      <c r="H15" s="167">
        <v>178</v>
      </c>
    </row>
    <row r="16" spans="1:8" x14ac:dyDescent="0.35">
      <c r="A16" s="157" t="s">
        <v>58</v>
      </c>
      <c r="B16" s="181">
        <v>1158</v>
      </c>
      <c r="C16" s="174">
        <v>250</v>
      </c>
      <c r="D16" s="175">
        <v>0.21588946459412781</v>
      </c>
      <c r="E16" s="176">
        <v>513</v>
      </c>
      <c r="F16" s="165">
        <v>908</v>
      </c>
      <c r="G16" s="166">
        <v>0.78411053540587217</v>
      </c>
      <c r="H16" s="167">
        <v>184</v>
      </c>
    </row>
    <row r="17" spans="1:8" x14ac:dyDescent="0.35">
      <c r="A17" s="157" t="s">
        <v>306</v>
      </c>
      <c r="B17" s="181">
        <v>55</v>
      </c>
      <c r="C17" s="174">
        <v>13</v>
      </c>
      <c r="D17" s="175">
        <v>0.23636363636363636</v>
      </c>
      <c r="E17" s="176">
        <v>530</v>
      </c>
      <c r="F17" s="165">
        <v>42</v>
      </c>
      <c r="G17" s="166">
        <v>0.76363636363636367</v>
      </c>
      <c r="H17" s="167">
        <v>105</v>
      </c>
    </row>
    <row r="18" spans="1:8" x14ac:dyDescent="0.35">
      <c r="A18" s="157" t="s">
        <v>307</v>
      </c>
      <c r="B18" s="181">
        <v>1586</v>
      </c>
      <c r="C18" s="174">
        <v>486</v>
      </c>
      <c r="D18" s="175">
        <v>0.30643127364438838</v>
      </c>
      <c r="E18" s="176">
        <v>632</v>
      </c>
      <c r="F18" s="165">
        <v>1100</v>
      </c>
      <c r="G18" s="166">
        <v>0.69356872635561162</v>
      </c>
      <c r="H18" s="167">
        <v>194</v>
      </c>
    </row>
    <row r="19" spans="1:8" x14ac:dyDescent="0.35">
      <c r="A19" s="157" t="s">
        <v>308</v>
      </c>
      <c r="B19" s="181">
        <v>1708</v>
      </c>
      <c r="C19" s="174">
        <v>360</v>
      </c>
      <c r="D19" s="175">
        <v>0.21077283372365341</v>
      </c>
      <c r="E19" s="176">
        <v>763</v>
      </c>
      <c r="F19" s="165">
        <v>1348</v>
      </c>
      <c r="G19" s="166">
        <v>0.78922716627634659</v>
      </c>
      <c r="H19" s="167">
        <v>121</v>
      </c>
    </row>
    <row r="20" spans="1:8" x14ac:dyDescent="0.35">
      <c r="A20" s="157" t="s">
        <v>309</v>
      </c>
      <c r="B20" s="181">
        <v>2464</v>
      </c>
      <c r="C20" s="174">
        <v>584</v>
      </c>
      <c r="D20" s="175">
        <v>0.23701298701298701</v>
      </c>
      <c r="E20" s="176">
        <v>601</v>
      </c>
      <c r="F20" s="165">
        <v>1880</v>
      </c>
      <c r="G20" s="166">
        <v>0.76298701298701299</v>
      </c>
      <c r="H20" s="167">
        <v>121</v>
      </c>
    </row>
    <row r="21" spans="1:8" x14ac:dyDescent="0.35">
      <c r="A21" s="157" t="s">
        <v>310</v>
      </c>
      <c r="B21" s="181">
        <v>1738</v>
      </c>
      <c r="C21" s="174">
        <v>682</v>
      </c>
      <c r="D21" s="175">
        <v>0.39240506329113922</v>
      </c>
      <c r="E21" s="176">
        <v>604</v>
      </c>
      <c r="F21" s="165">
        <v>1056</v>
      </c>
      <c r="G21" s="166">
        <v>0.60759493670886078</v>
      </c>
      <c r="H21" s="167">
        <v>217</v>
      </c>
    </row>
    <row r="22" spans="1:8" x14ac:dyDescent="0.35">
      <c r="A22" s="157" t="s">
        <v>311</v>
      </c>
      <c r="B22" s="181">
        <v>74539</v>
      </c>
      <c r="C22" s="174">
        <v>33084</v>
      </c>
      <c r="D22" s="175">
        <v>0.44384818685520333</v>
      </c>
      <c r="E22" s="176">
        <v>520</v>
      </c>
      <c r="F22" s="165">
        <v>41455</v>
      </c>
      <c r="G22" s="166">
        <v>0.55615181314479667</v>
      </c>
      <c r="H22" s="167">
        <v>177</v>
      </c>
    </row>
    <row r="23" spans="1:8" x14ac:dyDescent="0.35">
      <c r="A23" s="157" t="s">
        <v>184</v>
      </c>
      <c r="B23" s="181">
        <v>6958</v>
      </c>
      <c r="C23" s="174">
        <v>2614</v>
      </c>
      <c r="D23" s="175">
        <v>0.37568266743317047</v>
      </c>
      <c r="E23" s="176">
        <v>631</v>
      </c>
      <c r="F23" s="165">
        <v>4344</v>
      </c>
      <c r="G23" s="166">
        <v>0.62431733256682953</v>
      </c>
      <c r="H23" s="167">
        <v>142</v>
      </c>
    </row>
    <row r="24" spans="1:8" x14ac:dyDescent="0.35">
      <c r="A24" s="157" t="s">
        <v>312</v>
      </c>
      <c r="B24" s="181">
        <v>1010</v>
      </c>
      <c r="C24" s="174">
        <v>225</v>
      </c>
      <c r="D24" s="175">
        <v>0.22277227722772278</v>
      </c>
      <c r="E24" s="176">
        <v>495</v>
      </c>
      <c r="F24" s="165">
        <v>785</v>
      </c>
      <c r="G24" s="166">
        <v>0.77722772277227725</v>
      </c>
      <c r="H24" s="167">
        <v>219</v>
      </c>
    </row>
    <row r="25" spans="1:8" x14ac:dyDescent="0.35">
      <c r="A25" s="157" t="s">
        <v>313</v>
      </c>
      <c r="B25" s="181">
        <v>842</v>
      </c>
      <c r="C25" s="174">
        <v>210</v>
      </c>
      <c r="D25" s="175">
        <v>0.24940617577197149</v>
      </c>
      <c r="E25" s="176">
        <v>549</v>
      </c>
      <c r="F25" s="165">
        <v>632</v>
      </c>
      <c r="G25" s="166">
        <v>0.75059382422802845</v>
      </c>
      <c r="H25" s="167">
        <v>103</v>
      </c>
    </row>
    <row r="26" spans="1:8" x14ac:dyDescent="0.35">
      <c r="A26" s="157" t="s">
        <v>314</v>
      </c>
      <c r="B26" s="181">
        <v>1349</v>
      </c>
      <c r="C26" s="174">
        <v>286</v>
      </c>
      <c r="D26" s="175">
        <v>0.21200889547813195</v>
      </c>
      <c r="E26" s="176">
        <v>534</v>
      </c>
      <c r="F26" s="165">
        <v>1063</v>
      </c>
      <c r="G26" s="166">
        <v>0.78799110452186805</v>
      </c>
      <c r="H26" s="167">
        <v>219</v>
      </c>
    </row>
    <row r="27" spans="1:8" x14ac:dyDescent="0.35">
      <c r="A27" s="157" t="s">
        <v>315</v>
      </c>
      <c r="B27" s="181">
        <v>312</v>
      </c>
      <c r="C27" s="174">
        <v>89</v>
      </c>
      <c r="D27" s="175">
        <v>0.28525641025641024</v>
      </c>
      <c r="E27" s="176">
        <v>512</v>
      </c>
      <c r="F27" s="165">
        <v>223</v>
      </c>
      <c r="G27" s="166">
        <v>0.71474358974358976</v>
      </c>
      <c r="H27" s="167">
        <v>211</v>
      </c>
    </row>
    <row r="28" spans="1:8" x14ac:dyDescent="0.35">
      <c r="A28" s="157" t="s">
        <v>316</v>
      </c>
      <c r="B28" s="181">
        <v>1374</v>
      </c>
      <c r="C28" s="174">
        <v>254</v>
      </c>
      <c r="D28" s="175">
        <v>0.18486171761280931</v>
      </c>
      <c r="E28" s="176">
        <v>641</v>
      </c>
      <c r="F28" s="165">
        <v>1120</v>
      </c>
      <c r="G28" s="166">
        <v>0.81513828238719066</v>
      </c>
      <c r="H28" s="167">
        <v>114</v>
      </c>
    </row>
    <row r="29" spans="1:8" x14ac:dyDescent="0.35">
      <c r="A29" s="157" t="s">
        <v>317</v>
      </c>
      <c r="B29" s="181">
        <v>1336</v>
      </c>
      <c r="C29" s="174">
        <v>300</v>
      </c>
      <c r="D29" s="175">
        <v>0.22455089820359281</v>
      </c>
      <c r="E29" s="176">
        <v>598</v>
      </c>
      <c r="F29" s="165">
        <v>1036</v>
      </c>
      <c r="G29" s="166">
        <v>0.77544910179640714</v>
      </c>
      <c r="H29" s="167">
        <v>117</v>
      </c>
    </row>
    <row r="30" spans="1:8" x14ac:dyDescent="0.35">
      <c r="A30" s="157" t="s">
        <v>318</v>
      </c>
      <c r="B30" s="181">
        <v>701</v>
      </c>
      <c r="C30" s="174">
        <v>123</v>
      </c>
      <c r="D30" s="175">
        <v>0.17546362339514979</v>
      </c>
      <c r="E30" s="176">
        <v>728</v>
      </c>
      <c r="F30" s="165">
        <v>578</v>
      </c>
      <c r="G30" s="166">
        <v>0.82453637660485024</v>
      </c>
      <c r="H30" s="167">
        <v>127</v>
      </c>
    </row>
    <row r="31" spans="1:8" x14ac:dyDescent="0.35">
      <c r="A31" s="157" t="s">
        <v>319</v>
      </c>
      <c r="B31" s="181">
        <v>381</v>
      </c>
      <c r="C31" s="174">
        <v>99</v>
      </c>
      <c r="D31" s="175">
        <v>0.25984251968503935</v>
      </c>
      <c r="E31" s="176">
        <v>646</v>
      </c>
      <c r="F31" s="165">
        <v>282</v>
      </c>
      <c r="G31" s="166">
        <v>0.74015748031496065</v>
      </c>
      <c r="H31" s="167">
        <v>179</v>
      </c>
    </row>
    <row r="32" spans="1:8" x14ac:dyDescent="0.35">
      <c r="A32" s="157" t="s">
        <v>185</v>
      </c>
      <c r="B32" s="181">
        <v>16803</v>
      </c>
      <c r="C32" s="174">
        <v>6013</v>
      </c>
      <c r="D32" s="175">
        <v>0.35785276438731178</v>
      </c>
      <c r="E32" s="176">
        <v>568</v>
      </c>
      <c r="F32" s="165">
        <v>10790</v>
      </c>
      <c r="G32" s="166">
        <v>0.64214723561268816</v>
      </c>
      <c r="H32" s="167">
        <v>204</v>
      </c>
    </row>
    <row r="33" spans="1:11" x14ac:dyDescent="0.35">
      <c r="A33" s="157" t="s">
        <v>320</v>
      </c>
      <c r="B33" s="181">
        <v>1282</v>
      </c>
      <c r="C33" s="174">
        <v>262</v>
      </c>
      <c r="D33" s="175">
        <v>0.20436817472698907</v>
      </c>
      <c r="E33" s="176">
        <v>570</v>
      </c>
      <c r="F33" s="165">
        <v>1020</v>
      </c>
      <c r="G33" s="166">
        <v>0.79563182527301091</v>
      </c>
      <c r="H33" s="167">
        <v>112</v>
      </c>
    </row>
    <row r="34" spans="1:11" x14ac:dyDescent="0.35">
      <c r="A34" s="157" t="s">
        <v>321</v>
      </c>
      <c r="B34" s="181">
        <v>3370</v>
      </c>
      <c r="C34" s="174">
        <v>656</v>
      </c>
      <c r="D34" s="175">
        <v>0.1946587537091988</v>
      </c>
      <c r="E34" s="176">
        <v>573</v>
      </c>
      <c r="F34" s="165">
        <v>2714</v>
      </c>
      <c r="G34" s="166">
        <v>0.80534124629080117</v>
      </c>
      <c r="H34" s="167">
        <v>123</v>
      </c>
    </row>
    <row r="35" spans="1:11" x14ac:dyDescent="0.35">
      <c r="A35" s="157" t="s">
        <v>322</v>
      </c>
      <c r="B35" s="181">
        <v>335</v>
      </c>
      <c r="C35" s="174">
        <v>79</v>
      </c>
      <c r="D35" s="175">
        <v>0.23582089552238805</v>
      </c>
      <c r="E35" s="176">
        <v>734</v>
      </c>
      <c r="F35" s="165">
        <v>256</v>
      </c>
      <c r="G35" s="166">
        <v>0.76417910447761195</v>
      </c>
      <c r="H35" s="167">
        <v>36</v>
      </c>
    </row>
    <row r="36" spans="1:11" x14ac:dyDescent="0.35">
      <c r="A36" s="157" t="s">
        <v>186</v>
      </c>
      <c r="B36" s="181">
        <v>18898</v>
      </c>
      <c r="C36" s="174">
        <v>6623</v>
      </c>
      <c r="D36" s="175">
        <v>0.35046036617631493</v>
      </c>
      <c r="E36" s="176">
        <v>556</v>
      </c>
      <c r="F36" s="165">
        <v>12275</v>
      </c>
      <c r="G36" s="166">
        <v>0.64953963382368507</v>
      </c>
      <c r="H36" s="167">
        <v>193</v>
      </c>
    </row>
    <row r="37" spans="1:11" x14ac:dyDescent="0.35">
      <c r="A37" s="157" t="s">
        <v>162</v>
      </c>
      <c r="B37" s="181">
        <v>12064</v>
      </c>
      <c r="C37" s="174">
        <v>3410</v>
      </c>
      <c r="D37" s="175">
        <v>0.28265915119363394</v>
      </c>
      <c r="E37" s="176">
        <v>484</v>
      </c>
      <c r="F37" s="165">
        <v>8654</v>
      </c>
      <c r="G37" s="166">
        <v>0.71734084880636606</v>
      </c>
      <c r="H37" s="167">
        <v>189</v>
      </c>
    </row>
    <row r="38" spans="1:11" x14ac:dyDescent="0.35">
      <c r="A38" s="157" t="s">
        <v>323</v>
      </c>
      <c r="B38" s="181">
        <v>1101</v>
      </c>
      <c r="C38" s="174">
        <v>323</v>
      </c>
      <c r="D38" s="175">
        <v>0.29336966394187103</v>
      </c>
      <c r="E38" s="176">
        <v>544</v>
      </c>
      <c r="F38" s="165">
        <v>778</v>
      </c>
      <c r="G38" s="166">
        <v>0.70663033605812897</v>
      </c>
      <c r="H38" s="167">
        <v>201</v>
      </c>
    </row>
    <row r="39" spans="1:11" x14ac:dyDescent="0.35">
      <c r="A39" s="157" t="s">
        <v>187</v>
      </c>
      <c r="B39" s="181">
        <v>6061</v>
      </c>
      <c r="C39" s="174">
        <v>2118</v>
      </c>
      <c r="D39" s="175">
        <v>0.34944728592641477</v>
      </c>
      <c r="E39" s="176">
        <v>515</v>
      </c>
      <c r="F39" s="165">
        <v>3943</v>
      </c>
      <c r="G39" s="166">
        <v>0.65055271407358517</v>
      </c>
      <c r="H39" s="167">
        <v>198</v>
      </c>
    </row>
    <row r="40" spans="1:11" x14ac:dyDescent="0.35">
      <c r="A40" s="157" t="s">
        <v>324</v>
      </c>
      <c r="B40" s="181">
        <v>104</v>
      </c>
      <c r="C40" s="174">
        <v>19</v>
      </c>
      <c r="D40" s="175">
        <v>0.18269230769230768</v>
      </c>
      <c r="E40" s="176">
        <v>993</v>
      </c>
      <c r="F40" s="165">
        <v>85</v>
      </c>
      <c r="G40" s="166">
        <v>0.81730769230769229</v>
      </c>
      <c r="H40" s="167">
        <v>101</v>
      </c>
    </row>
    <row r="41" spans="1:11" x14ac:dyDescent="0.35">
      <c r="A41" s="157" t="s">
        <v>325</v>
      </c>
      <c r="B41" s="181">
        <v>1039</v>
      </c>
      <c r="C41" s="174">
        <v>220</v>
      </c>
      <c r="D41" s="175">
        <v>0.21174205967276227</v>
      </c>
      <c r="E41" s="176">
        <v>514</v>
      </c>
      <c r="F41" s="165">
        <v>819</v>
      </c>
      <c r="G41" s="166">
        <v>0.78825794032723773</v>
      </c>
      <c r="H41" s="167">
        <v>194</v>
      </c>
    </row>
    <row r="42" spans="1:11" x14ac:dyDescent="0.35">
      <c r="A42" s="157" t="s">
        <v>188</v>
      </c>
      <c r="B42" s="181">
        <v>8822</v>
      </c>
      <c r="C42" s="174">
        <v>2202</v>
      </c>
      <c r="D42" s="175">
        <v>0.24960326456585807</v>
      </c>
      <c r="E42" s="176">
        <v>556</v>
      </c>
      <c r="F42" s="165">
        <v>6620</v>
      </c>
      <c r="G42" s="166">
        <v>0.75039673543414187</v>
      </c>
      <c r="H42" s="167">
        <v>126</v>
      </c>
    </row>
    <row r="43" spans="1:11" x14ac:dyDescent="0.35">
      <c r="A43" s="157" t="s">
        <v>326</v>
      </c>
      <c r="B43" s="181">
        <v>844</v>
      </c>
      <c r="C43" s="174">
        <v>204</v>
      </c>
      <c r="D43" s="175">
        <v>0.24170616113744076</v>
      </c>
      <c r="E43" s="176">
        <v>486</v>
      </c>
      <c r="F43" s="165">
        <v>640</v>
      </c>
      <c r="G43" s="166">
        <v>0.75829383886255919</v>
      </c>
      <c r="H43" s="167">
        <v>136</v>
      </c>
    </row>
    <row r="44" spans="1:11" ht="15" thickBot="1" x14ac:dyDescent="0.4">
      <c r="A44" s="158" t="s">
        <v>189</v>
      </c>
      <c r="B44" s="182">
        <v>2812</v>
      </c>
      <c r="C44" s="177">
        <v>543</v>
      </c>
      <c r="D44" s="178">
        <v>0.19310099573257469</v>
      </c>
      <c r="E44" s="179">
        <v>512</v>
      </c>
      <c r="F44" s="168">
        <v>2269</v>
      </c>
      <c r="G44" s="169">
        <v>0.80689900426742533</v>
      </c>
      <c r="H44" s="170">
        <v>186</v>
      </c>
    </row>
    <row r="47" spans="1:11" x14ac:dyDescent="0.35">
      <c r="K47" s="1"/>
    </row>
    <row r="48" spans="1:11" x14ac:dyDescent="0.35">
      <c r="K48" s="1"/>
    </row>
    <row r="49" spans="11:11" x14ac:dyDescent="0.35">
      <c r="K49" s="1"/>
    </row>
    <row r="50" spans="11:11" x14ac:dyDescent="0.35">
      <c r="K50" s="1"/>
    </row>
    <row r="51" spans="11:11" x14ac:dyDescent="0.35">
      <c r="K51" s="1"/>
    </row>
    <row r="52" spans="11:11" x14ac:dyDescent="0.35">
      <c r="K52" s="1"/>
    </row>
    <row r="53" spans="11:11" x14ac:dyDescent="0.35">
      <c r="K53" s="1"/>
    </row>
  </sheetData>
  <mergeCells count="2">
    <mergeCell ref="C3:E3"/>
    <mergeCell ref="F3:H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1D87B-E73B-49DF-9181-53FD3377A5CB}">
  <sheetPr>
    <tabColor theme="9" tint="0.79998168889431442"/>
  </sheetPr>
  <dimension ref="A1:P33"/>
  <sheetViews>
    <sheetView showGridLines="0" workbookViewId="0">
      <selection activeCell="F20" sqref="F20"/>
    </sheetView>
  </sheetViews>
  <sheetFormatPr defaultColWidth="8.7265625" defaultRowHeight="14.5" x14ac:dyDescent="0.35"/>
  <cols>
    <col min="1" max="1" width="11.453125" style="144" customWidth="1"/>
    <col min="2" max="2" width="13.54296875" style="144" customWidth="1"/>
    <col min="3" max="3" width="13.08984375" style="144" customWidth="1"/>
    <col min="4" max="4" width="13" style="144" customWidth="1"/>
    <col min="5" max="6" width="16.81640625" style="144" customWidth="1"/>
    <col min="7" max="16384" width="8.7265625" style="144"/>
  </cols>
  <sheetData>
    <row r="1" spans="1:6" x14ac:dyDescent="0.35">
      <c r="A1" s="424" t="s">
        <v>476</v>
      </c>
      <c r="B1" s="424"/>
      <c r="C1" s="424"/>
      <c r="D1" s="424"/>
      <c r="E1" s="424"/>
      <c r="F1" s="424"/>
    </row>
    <row r="2" spans="1:6" ht="15" thickBot="1" x14ac:dyDescent="0.4">
      <c r="A2" s="193" t="s">
        <v>36</v>
      </c>
      <c r="B2" s="194" t="s">
        <v>477</v>
      </c>
      <c r="C2" s="194"/>
      <c r="D2" s="194"/>
      <c r="E2" s="194"/>
      <c r="F2" s="194"/>
    </row>
    <row r="3" spans="1:6" ht="29" x14ac:dyDescent="0.35">
      <c r="A3" s="195" t="s">
        <v>478</v>
      </c>
      <c r="B3" s="196" t="s">
        <v>479</v>
      </c>
      <c r="C3" s="196" t="s">
        <v>480</v>
      </c>
      <c r="D3" s="196" t="s">
        <v>481</v>
      </c>
      <c r="E3" s="197" t="s">
        <v>482</v>
      </c>
      <c r="F3" s="197" t="s">
        <v>483</v>
      </c>
    </row>
    <row r="4" spans="1:6" x14ac:dyDescent="0.35">
      <c r="A4" s="198" t="s">
        <v>484</v>
      </c>
      <c r="B4" s="199">
        <f>SUM(B1:B3)</f>
        <v>0</v>
      </c>
      <c r="C4" s="199">
        <f>SUM(C1:C3)</f>
        <v>0</v>
      </c>
      <c r="D4" s="199">
        <f>SUM(D1:D3)</f>
        <v>0</v>
      </c>
      <c r="E4" s="200">
        <v>764</v>
      </c>
      <c r="F4" s="200">
        <v>42</v>
      </c>
    </row>
    <row r="5" spans="1:6" x14ac:dyDescent="0.35">
      <c r="A5" s="201" t="s">
        <v>102</v>
      </c>
      <c r="B5" s="202">
        <v>24825</v>
      </c>
      <c r="C5" s="202">
        <v>24338</v>
      </c>
      <c r="D5" s="202">
        <v>487</v>
      </c>
      <c r="E5" s="203">
        <v>818.65601117593872</v>
      </c>
      <c r="F5" s="203">
        <v>56.164639658147756</v>
      </c>
    </row>
    <row r="6" spans="1:6" x14ac:dyDescent="0.35">
      <c r="A6" s="201" t="s">
        <v>112</v>
      </c>
      <c r="B6" s="202">
        <v>5097</v>
      </c>
      <c r="C6" s="202">
        <v>5038</v>
      </c>
      <c r="D6" s="202">
        <v>59</v>
      </c>
      <c r="E6" s="203">
        <v>838.55994442239</v>
      </c>
      <c r="F6" s="203">
        <v>49.170305676855897</v>
      </c>
    </row>
    <row r="7" spans="1:6" x14ac:dyDescent="0.35">
      <c r="A7" s="201" t="s">
        <v>99</v>
      </c>
      <c r="B7" s="202">
        <v>4322</v>
      </c>
      <c r="C7" s="202">
        <v>4275</v>
      </c>
      <c r="D7" s="202">
        <v>47</v>
      </c>
      <c r="E7" s="203">
        <v>929.54245614035085</v>
      </c>
      <c r="F7" s="203">
        <v>63.849356725146201</v>
      </c>
    </row>
    <row r="8" spans="1:6" x14ac:dyDescent="0.35">
      <c r="A8" s="201" t="s">
        <v>485</v>
      </c>
      <c r="B8" s="202">
        <v>1940</v>
      </c>
      <c r="C8" s="202">
        <v>1937</v>
      </c>
      <c r="D8" s="202">
        <v>3</v>
      </c>
      <c r="E8" s="203">
        <v>860.52090862157968</v>
      </c>
      <c r="F8" s="203">
        <v>13.646876613319566</v>
      </c>
    </row>
    <row r="9" spans="1:6" x14ac:dyDescent="0.35">
      <c r="A9" s="201" t="s">
        <v>486</v>
      </c>
      <c r="B9" s="202">
        <v>659</v>
      </c>
      <c r="C9" s="202">
        <v>654</v>
      </c>
      <c r="D9" s="202">
        <v>5</v>
      </c>
      <c r="E9" s="203">
        <v>578.06269113149847</v>
      </c>
      <c r="F9" s="203">
        <v>48.13914373088685</v>
      </c>
    </row>
    <row r="10" spans="1:6" x14ac:dyDescent="0.35">
      <c r="A10" s="201" t="s">
        <v>91</v>
      </c>
      <c r="B10" s="202">
        <v>183</v>
      </c>
      <c r="C10" s="202">
        <v>180</v>
      </c>
      <c r="D10" s="202">
        <v>3</v>
      </c>
      <c r="E10" s="203">
        <v>645.16666666666663</v>
      </c>
      <c r="F10" s="203">
        <v>60.977777777777774</v>
      </c>
    </row>
    <row r="12" spans="1:6" ht="51" customHeight="1" x14ac:dyDescent="0.35">
      <c r="A12" s="423" t="s">
        <v>487</v>
      </c>
      <c r="B12" s="423"/>
      <c r="C12" s="423"/>
      <c r="D12" s="423"/>
      <c r="E12" s="423"/>
      <c r="F12" s="423"/>
    </row>
    <row r="14" spans="1:6" x14ac:dyDescent="0.35">
      <c r="A14" s="424" t="s">
        <v>514</v>
      </c>
      <c r="B14" s="424"/>
      <c r="C14" s="424"/>
      <c r="D14" s="258"/>
      <c r="E14" s="258"/>
      <c r="F14" s="258"/>
    </row>
    <row r="15" spans="1:6" x14ac:dyDescent="0.35">
      <c r="A15" s="9" t="s">
        <v>34</v>
      </c>
      <c r="B15" s="10">
        <v>18208</v>
      </c>
      <c r="C15" s="40">
        <v>0.16</v>
      </c>
    </row>
    <row r="16" spans="1:6" x14ac:dyDescent="0.35">
      <c r="A16" s="9" t="s">
        <v>68</v>
      </c>
      <c r="B16" s="10">
        <v>92413</v>
      </c>
      <c r="C16" s="40">
        <v>0.84</v>
      </c>
    </row>
    <row r="17" spans="1:16" x14ac:dyDescent="0.35">
      <c r="A17" s="29" t="s">
        <v>211</v>
      </c>
      <c r="B17" s="276">
        <f>SUM(B15:B16)</f>
        <v>110621</v>
      </c>
      <c r="C17" s="277">
        <v>1</v>
      </c>
    </row>
    <row r="19" spans="1:16" ht="14.5" customHeight="1" x14ac:dyDescent="0.35">
      <c r="A19" s="419" t="s">
        <v>577</v>
      </c>
      <c r="B19" s="419"/>
      <c r="C19" s="419"/>
      <c r="D19" s="259"/>
      <c r="E19" s="259"/>
      <c r="F19" s="259"/>
      <c r="G19" s="259"/>
      <c r="H19" s="259"/>
      <c r="I19" s="259"/>
      <c r="J19" s="259"/>
    </row>
    <row r="20" spans="1:16" x14ac:dyDescent="0.35">
      <c r="A20" s="420" t="s">
        <v>515</v>
      </c>
      <c r="B20" s="421"/>
      <c r="C20" s="422"/>
      <c r="D20" s="262"/>
      <c r="E20" s="260"/>
      <c r="F20" s="260"/>
      <c r="G20" s="260"/>
      <c r="H20" s="260"/>
      <c r="I20" s="260"/>
      <c r="J20" s="260"/>
      <c r="K20" s="262"/>
      <c r="L20" s="262"/>
      <c r="M20" s="262"/>
    </row>
    <row r="21" spans="1:16" x14ac:dyDescent="0.35">
      <c r="A21" s="263" t="s">
        <v>34</v>
      </c>
      <c r="B21" s="264">
        <v>2963</v>
      </c>
      <c r="C21" s="265" t="s">
        <v>516</v>
      </c>
      <c r="D21" s="260"/>
      <c r="E21" s="260"/>
      <c r="F21" s="260"/>
      <c r="G21" s="260"/>
      <c r="H21" s="260"/>
      <c r="I21" s="260"/>
      <c r="J21" s="260"/>
      <c r="K21" s="262"/>
      <c r="L21" s="262"/>
      <c r="M21" s="262"/>
    </row>
    <row r="22" spans="1:16" x14ac:dyDescent="0.35">
      <c r="A22" s="263" t="s">
        <v>68</v>
      </c>
      <c r="B22" s="264">
        <v>65240</v>
      </c>
      <c r="C22" s="265" t="s">
        <v>517</v>
      </c>
      <c r="D22" s="260"/>
      <c r="E22" s="262"/>
      <c r="F22" s="260"/>
      <c r="G22" s="262"/>
      <c r="H22" s="260"/>
      <c r="I22" s="260"/>
      <c r="J22" s="260"/>
      <c r="K22" s="262"/>
      <c r="L22" s="262"/>
      <c r="M22" s="262"/>
    </row>
    <row r="23" spans="1:16" x14ac:dyDescent="0.35">
      <c r="A23" s="266" t="s">
        <v>211</v>
      </c>
      <c r="B23" s="264">
        <v>68203</v>
      </c>
      <c r="C23" s="267" t="s">
        <v>518</v>
      </c>
      <c r="D23" s="260"/>
      <c r="E23" s="262"/>
      <c r="F23" s="260"/>
      <c r="G23" s="262"/>
      <c r="H23" s="260"/>
      <c r="I23" s="260"/>
      <c r="J23" s="260"/>
      <c r="K23" s="262"/>
      <c r="L23" s="262"/>
      <c r="M23" s="262"/>
    </row>
    <row r="24" spans="1:16" x14ac:dyDescent="0.35">
      <c r="A24" s="420" t="s">
        <v>519</v>
      </c>
      <c r="B24" s="421"/>
      <c r="C24" s="422"/>
      <c r="D24" s="262"/>
      <c r="E24" s="262"/>
      <c r="F24" s="260"/>
      <c r="G24" s="262"/>
      <c r="H24" s="260"/>
      <c r="I24" s="260"/>
      <c r="J24" s="260"/>
      <c r="K24" s="262"/>
      <c r="L24" s="262"/>
      <c r="M24" s="262"/>
    </row>
    <row r="25" spans="1:16" x14ac:dyDescent="0.35">
      <c r="A25" s="263" t="s">
        <v>34</v>
      </c>
      <c r="B25" s="264">
        <v>2897</v>
      </c>
      <c r="C25" s="265" t="s">
        <v>516</v>
      </c>
      <c r="D25" s="260"/>
      <c r="E25" s="262"/>
      <c r="F25" s="260"/>
      <c r="G25" s="262"/>
      <c r="H25" s="260"/>
      <c r="I25" s="260"/>
      <c r="J25" s="260"/>
      <c r="K25" s="262"/>
      <c r="L25" s="262"/>
      <c r="M25" s="262"/>
    </row>
    <row r="26" spans="1:16" x14ac:dyDescent="0.35">
      <c r="A26" s="263" t="s">
        <v>68</v>
      </c>
      <c r="B26" s="264">
        <v>66230</v>
      </c>
      <c r="C26" s="265" t="s">
        <v>517</v>
      </c>
      <c r="D26" s="260"/>
      <c r="E26" s="262"/>
      <c r="F26" s="260"/>
      <c r="G26" s="262"/>
      <c r="H26" s="260"/>
      <c r="I26" s="260"/>
      <c r="J26" s="260"/>
      <c r="K26" s="262"/>
      <c r="L26" s="262"/>
      <c r="M26" s="262"/>
    </row>
    <row r="27" spans="1:16" x14ac:dyDescent="0.35">
      <c r="A27" s="263" t="s">
        <v>211</v>
      </c>
      <c r="B27" s="264">
        <v>69127</v>
      </c>
      <c r="C27" s="265" t="s">
        <v>518</v>
      </c>
      <c r="D27" s="260"/>
      <c r="E27" s="262"/>
      <c r="F27" s="260"/>
      <c r="G27" s="262"/>
      <c r="H27" s="260"/>
      <c r="I27" s="260"/>
      <c r="J27" s="260"/>
      <c r="K27" s="262"/>
      <c r="L27" s="262"/>
      <c r="M27" s="262"/>
    </row>
    <row r="28" spans="1:16" x14ac:dyDescent="0.35">
      <c r="A28" s="260"/>
      <c r="B28" s="261"/>
      <c r="C28" s="260"/>
      <c r="D28" s="260"/>
      <c r="E28" s="262"/>
      <c r="F28" s="260"/>
      <c r="G28" s="262"/>
      <c r="H28" s="260"/>
      <c r="I28" s="260"/>
      <c r="J28" s="260"/>
      <c r="K28" s="262"/>
      <c r="L28" s="262"/>
      <c r="M28" s="262"/>
      <c r="N28" s="261"/>
      <c r="O28" s="261"/>
      <c r="P28" s="261"/>
    </row>
    <row r="29" spans="1:16" x14ac:dyDescent="0.35">
      <c r="A29" s="260"/>
      <c r="B29" s="260"/>
      <c r="C29" s="260"/>
      <c r="D29" s="260"/>
      <c r="E29" s="260"/>
      <c r="F29" s="260"/>
      <c r="G29" s="262"/>
      <c r="H29" s="260"/>
      <c r="I29" s="260"/>
      <c r="J29" s="260"/>
      <c r="K29" s="262"/>
      <c r="L29" s="262"/>
      <c r="M29" s="262"/>
      <c r="N29" s="261"/>
      <c r="O29" s="261"/>
      <c r="P29" s="261"/>
    </row>
    <row r="30" spans="1:16" x14ac:dyDescent="0.35">
      <c r="A30" s="260"/>
      <c r="B30" s="260"/>
      <c r="C30" s="260"/>
      <c r="D30" s="260"/>
      <c r="E30" s="260"/>
      <c r="F30" s="260"/>
      <c r="G30" s="260"/>
      <c r="H30" s="260"/>
      <c r="I30" s="260"/>
      <c r="J30" s="260"/>
      <c r="K30" s="262"/>
      <c r="L30" s="262"/>
      <c r="M30" s="262"/>
      <c r="N30" s="261"/>
      <c r="O30" s="261"/>
      <c r="P30" s="261"/>
    </row>
    <row r="31" spans="1:16" x14ac:dyDescent="0.35">
      <c r="A31" s="261"/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</row>
    <row r="32" spans="1:16" x14ac:dyDescent="0.35">
      <c r="A32" s="261"/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</row>
    <row r="33" spans="1:16" x14ac:dyDescent="0.35">
      <c r="A33" s="261"/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</row>
  </sheetData>
  <autoFilter ref="A3:F3" xr:uid="{767B3977-9382-433E-AAD5-3046CAE5406E}">
    <sortState xmlns:xlrd2="http://schemas.microsoft.com/office/spreadsheetml/2017/richdata2" ref="A4:F10">
      <sortCondition descending="1" ref="B3"/>
    </sortState>
  </autoFilter>
  <mergeCells count="6">
    <mergeCell ref="A19:C19"/>
    <mergeCell ref="A20:C20"/>
    <mergeCell ref="A24:C24"/>
    <mergeCell ref="A12:F12"/>
    <mergeCell ref="A1:F1"/>
    <mergeCell ref="A14:C1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E93AE-37E4-434B-83B8-DB4949071069}">
  <sheetPr>
    <tabColor theme="9" tint="0.79998168889431442"/>
  </sheetPr>
  <dimension ref="A1:N84"/>
  <sheetViews>
    <sheetView showGridLines="0" workbookViewId="0">
      <selection activeCell="K10" sqref="K10"/>
    </sheetView>
  </sheetViews>
  <sheetFormatPr defaultColWidth="8.7265625" defaultRowHeight="14.5" x14ac:dyDescent="0.35"/>
  <cols>
    <col min="1" max="1" width="15.54296875" style="144" bestFit="1" customWidth="1"/>
    <col min="2" max="6" width="8.81640625" style="191" customWidth="1"/>
    <col min="7" max="7" width="11.54296875" style="191" customWidth="1"/>
    <col min="8" max="16384" width="8.7265625" style="144"/>
  </cols>
  <sheetData>
    <row r="1" spans="1:14" ht="31.9" customHeight="1" x14ac:dyDescent="0.35">
      <c r="A1" s="393" t="s">
        <v>576</v>
      </c>
      <c r="B1" s="393"/>
      <c r="C1" s="393"/>
      <c r="D1" s="393"/>
      <c r="E1" s="393"/>
      <c r="F1" s="393"/>
      <c r="G1" s="393"/>
    </row>
    <row r="2" spans="1:14" ht="17" x14ac:dyDescent="0.4">
      <c r="A2" s="5" t="s">
        <v>36</v>
      </c>
      <c r="B2" s="425" t="s">
        <v>388</v>
      </c>
      <c r="C2" s="425"/>
      <c r="D2" s="425"/>
      <c r="E2" s="425"/>
      <c r="F2" s="425"/>
      <c r="G2" s="425"/>
    </row>
    <row r="3" spans="1:14" x14ac:dyDescent="0.35">
      <c r="A3" s="144" t="s">
        <v>390</v>
      </c>
      <c r="B3" s="191" t="s">
        <v>391</v>
      </c>
    </row>
    <row r="4" spans="1:14" x14ac:dyDescent="0.35">
      <c r="A4" s="144" t="s">
        <v>393</v>
      </c>
      <c r="B4" s="192" t="s">
        <v>394</v>
      </c>
      <c r="C4" s="192" t="s">
        <v>395</v>
      </c>
      <c r="D4" s="192" t="s">
        <v>396</v>
      </c>
      <c r="E4" s="192" t="s">
        <v>397</v>
      </c>
      <c r="F4" s="192" t="s">
        <v>398</v>
      </c>
      <c r="G4" s="192" t="s">
        <v>161</v>
      </c>
    </row>
    <row r="5" spans="1:14" x14ac:dyDescent="0.35">
      <c r="A5" s="190" t="s">
        <v>400</v>
      </c>
      <c r="F5" s="191">
        <v>1</v>
      </c>
      <c r="G5" s="191">
        <v>1</v>
      </c>
    </row>
    <row r="6" spans="1:14" x14ac:dyDescent="0.35">
      <c r="A6" s="190" t="s">
        <v>402</v>
      </c>
      <c r="C6" s="191">
        <v>4</v>
      </c>
      <c r="E6" s="191">
        <v>1</v>
      </c>
      <c r="G6" s="191">
        <v>5</v>
      </c>
    </row>
    <row r="7" spans="1:14" x14ac:dyDescent="0.35">
      <c r="A7" s="190" t="s">
        <v>404</v>
      </c>
      <c r="B7" s="191">
        <v>49</v>
      </c>
      <c r="C7" s="191">
        <v>27</v>
      </c>
      <c r="D7" s="191">
        <v>38</v>
      </c>
      <c r="E7" s="191">
        <v>45</v>
      </c>
      <c r="F7" s="191">
        <v>60</v>
      </c>
      <c r="G7" s="225">
        <v>219</v>
      </c>
    </row>
    <row r="8" spans="1:14" x14ac:dyDescent="0.35">
      <c r="A8" s="190" t="s">
        <v>403</v>
      </c>
      <c r="B8" s="191">
        <v>92</v>
      </c>
      <c r="C8" s="191">
        <v>47</v>
      </c>
      <c r="D8" s="191">
        <v>54</v>
      </c>
      <c r="E8" s="191">
        <v>88</v>
      </c>
      <c r="F8" s="191">
        <v>76</v>
      </c>
      <c r="G8" s="225">
        <v>357</v>
      </c>
    </row>
    <row r="9" spans="1:14" x14ac:dyDescent="0.35">
      <c r="A9" s="190" t="s">
        <v>407</v>
      </c>
      <c r="B9" s="191">
        <v>1</v>
      </c>
      <c r="D9" s="191">
        <v>2</v>
      </c>
      <c r="E9" s="191">
        <v>7</v>
      </c>
      <c r="F9" s="191">
        <v>1</v>
      </c>
      <c r="G9" s="225">
        <v>11</v>
      </c>
    </row>
    <row r="10" spans="1:14" x14ac:dyDescent="0.35">
      <c r="A10" s="190" t="s">
        <v>409</v>
      </c>
      <c r="F10" s="191">
        <v>2</v>
      </c>
      <c r="G10" s="225">
        <v>2</v>
      </c>
    </row>
    <row r="11" spans="1:14" x14ac:dyDescent="0.35">
      <c r="A11" s="190" t="s">
        <v>411</v>
      </c>
      <c r="B11" s="191">
        <v>2</v>
      </c>
      <c r="G11" s="225">
        <v>2</v>
      </c>
      <c r="K11" s="191"/>
      <c r="L11" s="191"/>
      <c r="M11" s="191"/>
      <c r="N11" s="191"/>
    </row>
    <row r="12" spans="1:14" x14ac:dyDescent="0.35">
      <c r="A12" s="190" t="s">
        <v>412</v>
      </c>
      <c r="B12" s="191">
        <v>2</v>
      </c>
      <c r="C12" s="191">
        <v>2</v>
      </c>
      <c r="D12" s="191">
        <v>1</v>
      </c>
      <c r="F12" s="191">
        <v>3</v>
      </c>
      <c r="G12" s="225">
        <v>8</v>
      </c>
    </row>
    <row r="13" spans="1:14" x14ac:dyDescent="0.35">
      <c r="A13" s="190" t="s">
        <v>413</v>
      </c>
      <c r="B13" s="191">
        <v>4</v>
      </c>
      <c r="C13" s="191">
        <v>1</v>
      </c>
      <c r="D13" s="191">
        <v>1</v>
      </c>
      <c r="E13" s="191">
        <v>2</v>
      </c>
      <c r="F13" s="191">
        <v>3</v>
      </c>
      <c r="G13" s="225">
        <v>11</v>
      </c>
    </row>
    <row r="14" spans="1:14" x14ac:dyDescent="0.35">
      <c r="A14" s="190" t="s">
        <v>414</v>
      </c>
      <c r="B14" s="191">
        <v>1</v>
      </c>
      <c r="F14" s="191">
        <v>1</v>
      </c>
      <c r="G14" s="225">
        <v>2</v>
      </c>
    </row>
    <row r="15" spans="1:14" x14ac:dyDescent="0.35">
      <c r="A15" s="190" t="s">
        <v>415</v>
      </c>
      <c r="B15" s="191">
        <v>18</v>
      </c>
      <c r="C15" s="191">
        <v>16</v>
      </c>
      <c r="D15" s="191">
        <v>12</v>
      </c>
      <c r="E15" s="191">
        <v>16</v>
      </c>
      <c r="F15" s="191">
        <v>11</v>
      </c>
      <c r="G15" s="225">
        <v>73</v>
      </c>
    </row>
    <row r="16" spans="1:14" x14ac:dyDescent="0.35">
      <c r="A16" s="190" t="s">
        <v>416</v>
      </c>
      <c r="B16" s="191">
        <v>24</v>
      </c>
      <c r="C16" s="191">
        <v>18</v>
      </c>
      <c r="D16" s="191">
        <v>14</v>
      </c>
      <c r="E16" s="191">
        <v>26</v>
      </c>
      <c r="F16" s="191">
        <v>33</v>
      </c>
      <c r="G16" s="225">
        <v>115</v>
      </c>
    </row>
    <row r="17" spans="1:7" x14ac:dyDescent="0.35">
      <c r="A17" s="190" t="s">
        <v>417</v>
      </c>
      <c r="B17" s="191">
        <v>34</v>
      </c>
      <c r="C17" s="191">
        <v>32</v>
      </c>
      <c r="D17" s="191">
        <v>22</v>
      </c>
      <c r="E17" s="191">
        <v>70</v>
      </c>
      <c r="F17" s="191">
        <v>50</v>
      </c>
      <c r="G17" s="225">
        <v>208</v>
      </c>
    </row>
    <row r="18" spans="1:7" x14ac:dyDescent="0.35">
      <c r="A18" s="190" t="s">
        <v>418</v>
      </c>
      <c r="E18" s="191">
        <v>1</v>
      </c>
      <c r="G18" s="225">
        <v>1</v>
      </c>
    </row>
    <row r="19" spans="1:7" x14ac:dyDescent="0.35">
      <c r="A19" s="190" t="s">
        <v>419</v>
      </c>
      <c r="C19" s="191">
        <v>1</v>
      </c>
      <c r="D19" s="191">
        <v>3</v>
      </c>
      <c r="E19" s="191">
        <v>6</v>
      </c>
      <c r="F19" s="191">
        <v>5</v>
      </c>
      <c r="G19" s="225">
        <v>15</v>
      </c>
    </row>
    <row r="20" spans="1:7" x14ac:dyDescent="0.35">
      <c r="A20" s="190" t="s">
        <v>420</v>
      </c>
      <c r="D20" s="191">
        <v>1</v>
      </c>
      <c r="G20" s="225">
        <v>1</v>
      </c>
    </row>
    <row r="21" spans="1:7" x14ac:dyDescent="0.35">
      <c r="A21" s="190" t="s">
        <v>421</v>
      </c>
      <c r="B21" s="191">
        <v>9</v>
      </c>
      <c r="C21" s="191">
        <v>8</v>
      </c>
      <c r="D21" s="191">
        <v>13</v>
      </c>
      <c r="E21" s="191">
        <v>8</v>
      </c>
      <c r="F21" s="191">
        <v>7</v>
      </c>
      <c r="G21" s="225">
        <v>45</v>
      </c>
    </row>
    <row r="22" spans="1:7" x14ac:dyDescent="0.35">
      <c r="A22" s="190" t="s">
        <v>422</v>
      </c>
      <c r="E22" s="191">
        <v>1</v>
      </c>
      <c r="G22" s="225">
        <v>1</v>
      </c>
    </row>
    <row r="23" spans="1:7" x14ac:dyDescent="0.35">
      <c r="A23" s="190" t="s">
        <v>408</v>
      </c>
      <c r="B23" s="191">
        <v>45</v>
      </c>
      <c r="C23" s="191">
        <v>32</v>
      </c>
      <c r="D23" s="191">
        <v>36</v>
      </c>
      <c r="E23" s="191">
        <v>72</v>
      </c>
      <c r="F23" s="191">
        <v>64</v>
      </c>
      <c r="G23" s="225">
        <v>249</v>
      </c>
    </row>
    <row r="24" spans="1:7" x14ac:dyDescent="0.35">
      <c r="A24" s="190" t="s">
        <v>423</v>
      </c>
      <c r="B24" s="191">
        <v>17</v>
      </c>
      <c r="C24" s="191">
        <v>8</v>
      </c>
      <c r="D24" s="191">
        <v>10</v>
      </c>
      <c r="E24" s="191">
        <v>18</v>
      </c>
      <c r="F24" s="191">
        <v>20</v>
      </c>
      <c r="G24" s="225">
        <v>73</v>
      </c>
    </row>
    <row r="25" spans="1:7" x14ac:dyDescent="0.35">
      <c r="A25" s="190" t="s">
        <v>424</v>
      </c>
      <c r="B25" s="191">
        <v>1</v>
      </c>
      <c r="F25" s="191">
        <v>1</v>
      </c>
      <c r="G25" s="225">
        <v>2</v>
      </c>
    </row>
    <row r="26" spans="1:7" x14ac:dyDescent="0.35">
      <c r="A26" s="190" t="s">
        <v>425</v>
      </c>
      <c r="B26" s="191">
        <v>2</v>
      </c>
      <c r="G26" s="191">
        <v>2</v>
      </c>
    </row>
    <row r="27" spans="1:7" x14ac:dyDescent="0.35">
      <c r="A27" s="190" t="s">
        <v>426</v>
      </c>
      <c r="B27" s="191">
        <v>1</v>
      </c>
      <c r="G27" s="191">
        <v>1</v>
      </c>
    </row>
    <row r="28" spans="1:7" x14ac:dyDescent="0.35">
      <c r="A28" s="190" t="s">
        <v>427</v>
      </c>
      <c r="D28" s="191">
        <v>1</v>
      </c>
      <c r="G28" s="191">
        <v>1</v>
      </c>
    </row>
    <row r="29" spans="1:7" x14ac:dyDescent="0.35">
      <c r="A29" s="190" t="s">
        <v>428</v>
      </c>
      <c r="B29" s="191">
        <v>1</v>
      </c>
      <c r="F29" s="191">
        <v>2</v>
      </c>
      <c r="G29" s="191">
        <v>3</v>
      </c>
    </row>
    <row r="30" spans="1:7" x14ac:dyDescent="0.35">
      <c r="A30" s="190" t="s">
        <v>429</v>
      </c>
      <c r="C30" s="191">
        <v>1</v>
      </c>
      <c r="E30" s="191">
        <v>2</v>
      </c>
      <c r="F30" s="191">
        <v>2</v>
      </c>
      <c r="G30" s="191">
        <v>5</v>
      </c>
    </row>
    <row r="31" spans="1:7" x14ac:dyDescent="0.35">
      <c r="A31" s="190" t="s">
        <v>430</v>
      </c>
      <c r="B31" s="191">
        <v>2</v>
      </c>
      <c r="C31" s="191">
        <v>1</v>
      </c>
      <c r="D31" s="191">
        <v>2</v>
      </c>
      <c r="E31" s="191">
        <v>2</v>
      </c>
      <c r="F31" s="191">
        <v>2</v>
      </c>
      <c r="G31" s="191">
        <v>9</v>
      </c>
    </row>
    <row r="32" spans="1:7" x14ac:dyDescent="0.35">
      <c r="A32" s="190" t="s">
        <v>431</v>
      </c>
      <c r="B32" s="191">
        <v>9</v>
      </c>
      <c r="C32" s="191">
        <v>5</v>
      </c>
      <c r="D32" s="191">
        <v>2</v>
      </c>
      <c r="E32" s="191">
        <v>10</v>
      </c>
      <c r="F32" s="191">
        <v>7</v>
      </c>
      <c r="G32" s="191">
        <v>33</v>
      </c>
    </row>
    <row r="33" spans="1:7" x14ac:dyDescent="0.35">
      <c r="A33" s="190" t="s">
        <v>432</v>
      </c>
      <c r="B33" s="191">
        <v>1</v>
      </c>
      <c r="C33" s="191">
        <v>5</v>
      </c>
      <c r="F33" s="191">
        <v>1</v>
      </c>
      <c r="G33" s="191">
        <v>7</v>
      </c>
    </row>
    <row r="34" spans="1:7" x14ac:dyDescent="0.35">
      <c r="A34" s="190" t="s">
        <v>433</v>
      </c>
      <c r="D34" s="191">
        <v>2</v>
      </c>
      <c r="G34" s="191">
        <v>2</v>
      </c>
    </row>
    <row r="35" spans="1:7" x14ac:dyDescent="0.35">
      <c r="A35" s="190" t="s">
        <v>434</v>
      </c>
      <c r="F35" s="191">
        <v>1</v>
      </c>
      <c r="G35" s="191">
        <v>1</v>
      </c>
    </row>
    <row r="36" spans="1:7" x14ac:dyDescent="0.35">
      <c r="A36" s="190" t="s">
        <v>435</v>
      </c>
      <c r="D36" s="191">
        <v>1</v>
      </c>
      <c r="E36" s="191">
        <v>1</v>
      </c>
      <c r="G36" s="191">
        <v>2</v>
      </c>
    </row>
    <row r="37" spans="1:7" x14ac:dyDescent="0.35">
      <c r="A37" s="190" t="s">
        <v>436</v>
      </c>
      <c r="D37" s="191">
        <v>2</v>
      </c>
      <c r="G37" s="191">
        <v>2</v>
      </c>
    </row>
    <row r="38" spans="1:7" x14ac:dyDescent="0.35">
      <c r="A38" s="190" t="s">
        <v>437</v>
      </c>
      <c r="B38" s="191">
        <v>12</v>
      </c>
      <c r="C38" s="191">
        <v>3</v>
      </c>
      <c r="D38" s="191">
        <v>4</v>
      </c>
      <c r="E38" s="191">
        <v>12</v>
      </c>
      <c r="F38" s="191">
        <v>11</v>
      </c>
      <c r="G38" s="191">
        <v>42</v>
      </c>
    </row>
    <row r="39" spans="1:7" x14ac:dyDescent="0.35">
      <c r="A39" s="190" t="s">
        <v>438</v>
      </c>
      <c r="B39" s="191">
        <v>9</v>
      </c>
      <c r="C39" s="191">
        <v>9</v>
      </c>
      <c r="D39" s="191">
        <v>10</v>
      </c>
      <c r="E39" s="191">
        <v>11</v>
      </c>
      <c r="F39" s="191">
        <v>16</v>
      </c>
      <c r="G39" s="191">
        <v>55</v>
      </c>
    </row>
    <row r="40" spans="1:7" x14ac:dyDescent="0.35">
      <c r="A40" s="190" t="s">
        <v>439</v>
      </c>
      <c r="C40" s="191">
        <v>4</v>
      </c>
      <c r="D40" s="191">
        <v>1</v>
      </c>
      <c r="E40" s="191">
        <v>2</v>
      </c>
      <c r="F40" s="191">
        <v>3</v>
      </c>
      <c r="G40" s="191">
        <v>10</v>
      </c>
    </row>
    <row r="41" spans="1:7" x14ac:dyDescent="0.35">
      <c r="A41" s="190" t="s">
        <v>440</v>
      </c>
      <c r="B41" s="191">
        <v>2</v>
      </c>
      <c r="G41" s="191">
        <v>2</v>
      </c>
    </row>
    <row r="42" spans="1:7" x14ac:dyDescent="0.35">
      <c r="A42" s="190" t="s">
        <v>405</v>
      </c>
      <c r="B42" s="191">
        <v>73</v>
      </c>
      <c r="C42" s="191">
        <v>53</v>
      </c>
      <c r="D42" s="191">
        <v>37</v>
      </c>
      <c r="E42" s="191">
        <v>103</v>
      </c>
      <c r="F42" s="191">
        <v>89</v>
      </c>
      <c r="G42" s="225">
        <v>355</v>
      </c>
    </row>
    <row r="43" spans="1:7" x14ac:dyDescent="0.35">
      <c r="A43" s="190" t="s">
        <v>441</v>
      </c>
      <c r="B43" s="191">
        <v>2</v>
      </c>
      <c r="D43" s="191">
        <v>2</v>
      </c>
      <c r="G43" s="225">
        <v>4</v>
      </c>
    </row>
    <row r="44" spans="1:7" x14ac:dyDescent="0.35">
      <c r="A44" s="190" t="s">
        <v>442</v>
      </c>
      <c r="B44" s="191">
        <v>6</v>
      </c>
      <c r="C44" s="191">
        <v>2</v>
      </c>
      <c r="D44" s="191">
        <v>2</v>
      </c>
      <c r="F44" s="191">
        <v>6</v>
      </c>
      <c r="G44" s="225">
        <v>16</v>
      </c>
    </row>
    <row r="45" spans="1:7" x14ac:dyDescent="0.35">
      <c r="A45" s="190" t="s">
        <v>443</v>
      </c>
      <c r="B45" s="191">
        <v>1</v>
      </c>
      <c r="C45" s="191">
        <v>1</v>
      </c>
      <c r="F45" s="191">
        <v>1</v>
      </c>
      <c r="G45" s="225">
        <v>3</v>
      </c>
    </row>
    <row r="46" spans="1:7" x14ac:dyDescent="0.35">
      <c r="A46" s="190" t="s">
        <v>444</v>
      </c>
      <c r="E46" s="191">
        <v>1</v>
      </c>
      <c r="G46" s="225">
        <v>1</v>
      </c>
    </row>
    <row r="47" spans="1:7" x14ac:dyDescent="0.35">
      <c r="A47" s="190" t="s">
        <v>445</v>
      </c>
      <c r="B47" s="191">
        <v>1</v>
      </c>
      <c r="G47" s="225">
        <v>1</v>
      </c>
    </row>
    <row r="48" spans="1:7" x14ac:dyDescent="0.35">
      <c r="A48" s="190" t="s">
        <v>446</v>
      </c>
      <c r="D48" s="191">
        <v>2</v>
      </c>
      <c r="G48" s="225">
        <v>2</v>
      </c>
    </row>
    <row r="49" spans="1:7" x14ac:dyDescent="0.35">
      <c r="A49" s="190" t="s">
        <v>447</v>
      </c>
      <c r="B49" s="191">
        <v>1</v>
      </c>
      <c r="C49" s="191">
        <v>1</v>
      </c>
      <c r="G49" s="225">
        <v>2</v>
      </c>
    </row>
    <row r="50" spans="1:7" x14ac:dyDescent="0.35">
      <c r="A50" s="190" t="s">
        <v>401</v>
      </c>
      <c r="B50" s="191">
        <v>105</v>
      </c>
      <c r="C50" s="191">
        <v>72</v>
      </c>
      <c r="D50" s="191">
        <v>63</v>
      </c>
      <c r="E50" s="191">
        <v>221</v>
      </c>
      <c r="F50" s="191">
        <v>174</v>
      </c>
      <c r="G50" s="225">
        <v>635</v>
      </c>
    </row>
    <row r="51" spans="1:7" x14ac:dyDescent="0.35">
      <c r="A51" s="190" t="s">
        <v>448</v>
      </c>
      <c r="E51" s="191">
        <v>4</v>
      </c>
      <c r="F51" s="191">
        <v>1</v>
      </c>
      <c r="G51" s="225">
        <v>5</v>
      </c>
    </row>
    <row r="52" spans="1:7" x14ac:dyDescent="0.35">
      <c r="A52" s="190" t="s">
        <v>449</v>
      </c>
      <c r="B52" s="191">
        <v>8</v>
      </c>
      <c r="C52" s="191">
        <v>5</v>
      </c>
      <c r="D52" s="191">
        <v>7</v>
      </c>
      <c r="E52" s="191">
        <v>4</v>
      </c>
      <c r="F52" s="191">
        <v>4</v>
      </c>
      <c r="G52" s="225">
        <v>28</v>
      </c>
    </row>
    <row r="53" spans="1:7" x14ac:dyDescent="0.35">
      <c r="A53" s="190" t="s">
        <v>450</v>
      </c>
      <c r="C53" s="191">
        <v>3</v>
      </c>
      <c r="D53" s="191">
        <v>1</v>
      </c>
      <c r="E53" s="191">
        <v>4</v>
      </c>
      <c r="F53" s="191">
        <v>5</v>
      </c>
      <c r="G53" s="225">
        <v>13</v>
      </c>
    </row>
    <row r="54" spans="1:7" x14ac:dyDescent="0.35">
      <c r="A54" s="190" t="s">
        <v>451</v>
      </c>
      <c r="B54" s="191">
        <v>14</v>
      </c>
      <c r="C54" s="191">
        <v>3</v>
      </c>
      <c r="D54" s="191">
        <v>4</v>
      </c>
      <c r="E54" s="191">
        <v>13</v>
      </c>
      <c r="F54" s="191">
        <v>24</v>
      </c>
      <c r="G54" s="225">
        <v>58</v>
      </c>
    </row>
    <row r="55" spans="1:7" x14ac:dyDescent="0.35">
      <c r="A55" s="190" t="s">
        <v>452</v>
      </c>
      <c r="C55" s="191">
        <v>1</v>
      </c>
      <c r="D55" s="191">
        <v>1</v>
      </c>
      <c r="G55" s="225">
        <v>2</v>
      </c>
    </row>
    <row r="56" spans="1:7" x14ac:dyDescent="0.35">
      <c r="A56" s="190" t="s">
        <v>453</v>
      </c>
      <c r="B56" s="191">
        <v>3</v>
      </c>
      <c r="D56" s="191">
        <v>2</v>
      </c>
      <c r="E56" s="191">
        <v>12</v>
      </c>
      <c r="F56" s="191">
        <v>1</v>
      </c>
      <c r="G56" s="225">
        <v>18</v>
      </c>
    </row>
    <row r="57" spans="1:7" x14ac:dyDescent="0.35">
      <c r="A57" s="190" t="s">
        <v>454</v>
      </c>
      <c r="B57" s="191">
        <v>1</v>
      </c>
      <c r="C57" s="191">
        <v>1</v>
      </c>
      <c r="F57" s="191">
        <v>1</v>
      </c>
      <c r="G57" s="225">
        <v>3</v>
      </c>
    </row>
    <row r="58" spans="1:7" x14ac:dyDescent="0.35">
      <c r="A58" s="190" t="s">
        <v>455</v>
      </c>
      <c r="F58" s="191">
        <v>2</v>
      </c>
      <c r="G58" s="225">
        <v>2</v>
      </c>
    </row>
    <row r="59" spans="1:7" x14ac:dyDescent="0.35">
      <c r="A59" s="190" t="s">
        <v>456</v>
      </c>
      <c r="B59" s="191">
        <v>7</v>
      </c>
      <c r="C59" s="191">
        <v>10</v>
      </c>
      <c r="D59" s="191">
        <v>5</v>
      </c>
      <c r="E59" s="191">
        <v>8</v>
      </c>
      <c r="F59" s="191">
        <v>7</v>
      </c>
      <c r="G59" s="225">
        <v>37</v>
      </c>
    </row>
    <row r="60" spans="1:7" x14ac:dyDescent="0.35">
      <c r="A60" s="190" t="s">
        <v>457</v>
      </c>
      <c r="D60" s="191">
        <v>2</v>
      </c>
      <c r="G60" s="225">
        <v>2</v>
      </c>
    </row>
    <row r="61" spans="1:7" x14ac:dyDescent="0.35">
      <c r="A61" s="190" t="s">
        <v>410</v>
      </c>
      <c r="B61" s="191">
        <v>41</v>
      </c>
      <c r="C61" s="191">
        <v>47</v>
      </c>
      <c r="D61" s="191">
        <v>40</v>
      </c>
      <c r="E61" s="191">
        <v>57</v>
      </c>
      <c r="F61" s="191">
        <v>61</v>
      </c>
      <c r="G61" s="225">
        <v>246</v>
      </c>
    </row>
    <row r="62" spans="1:7" x14ac:dyDescent="0.35">
      <c r="A62" s="190" t="s">
        <v>458</v>
      </c>
      <c r="B62" s="191">
        <v>8</v>
      </c>
      <c r="D62" s="191">
        <v>2</v>
      </c>
      <c r="E62" s="191">
        <v>9</v>
      </c>
      <c r="F62" s="191">
        <v>5</v>
      </c>
      <c r="G62" s="225">
        <v>24</v>
      </c>
    </row>
    <row r="63" spans="1:7" x14ac:dyDescent="0.35">
      <c r="A63" s="190" t="s">
        <v>459</v>
      </c>
      <c r="C63" s="191">
        <v>1</v>
      </c>
      <c r="G63" s="225">
        <v>1</v>
      </c>
    </row>
    <row r="64" spans="1:7" x14ac:dyDescent="0.35">
      <c r="A64" s="190" t="s">
        <v>399</v>
      </c>
      <c r="B64" s="191">
        <v>163</v>
      </c>
      <c r="C64" s="191">
        <v>54</v>
      </c>
      <c r="D64" s="191">
        <v>228</v>
      </c>
      <c r="E64" s="191">
        <v>443</v>
      </c>
      <c r="F64" s="191">
        <v>445</v>
      </c>
      <c r="G64" s="225">
        <v>1333</v>
      </c>
    </row>
    <row r="65" spans="1:9" x14ac:dyDescent="0.35">
      <c r="A65" s="190" t="s">
        <v>460</v>
      </c>
      <c r="B65" s="191">
        <v>1</v>
      </c>
      <c r="C65" s="191">
        <v>1</v>
      </c>
      <c r="D65" s="191">
        <v>7</v>
      </c>
      <c r="E65" s="191">
        <v>2</v>
      </c>
      <c r="F65" s="191">
        <v>3</v>
      </c>
      <c r="G65" s="225">
        <v>14</v>
      </c>
    </row>
    <row r="66" spans="1:9" x14ac:dyDescent="0.35">
      <c r="A66" s="190" t="s">
        <v>461</v>
      </c>
      <c r="B66" s="191">
        <v>2</v>
      </c>
      <c r="G66" s="225">
        <v>2</v>
      </c>
    </row>
    <row r="67" spans="1:9" x14ac:dyDescent="0.35">
      <c r="A67" s="190" t="s">
        <v>462</v>
      </c>
      <c r="E67" s="191">
        <v>2</v>
      </c>
      <c r="G67" s="225">
        <v>2</v>
      </c>
    </row>
    <row r="68" spans="1:9" x14ac:dyDescent="0.35">
      <c r="A68" s="190" t="s">
        <v>406</v>
      </c>
      <c r="B68" s="191">
        <v>74</v>
      </c>
      <c r="C68" s="191">
        <v>39</v>
      </c>
      <c r="D68" s="191">
        <v>55</v>
      </c>
      <c r="E68" s="191">
        <v>67</v>
      </c>
      <c r="F68" s="191">
        <v>74</v>
      </c>
      <c r="G68" s="225">
        <v>309</v>
      </c>
    </row>
    <row r="69" spans="1:9" x14ac:dyDescent="0.35">
      <c r="A69" s="190" t="s">
        <v>463</v>
      </c>
      <c r="B69" s="191">
        <v>5</v>
      </c>
      <c r="D69" s="191">
        <v>2</v>
      </c>
      <c r="E69" s="191">
        <v>1</v>
      </c>
      <c r="G69" s="225">
        <v>8</v>
      </c>
    </row>
    <row r="70" spans="1:9" x14ac:dyDescent="0.35">
      <c r="A70" s="190" t="s">
        <v>389</v>
      </c>
      <c r="B70" s="191">
        <v>610</v>
      </c>
      <c r="C70" s="191">
        <v>395</v>
      </c>
      <c r="D70" s="191">
        <v>413</v>
      </c>
      <c r="E70" s="191">
        <v>1785</v>
      </c>
      <c r="F70" s="191">
        <v>1326</v>
      </c>
      <c r="G70" s="225">
        <v>4529</v>
      </c>
      <c r="I70" s="191"/>
    </row>
    <row r="71" spans="1:9" x14ac:dyDescent="0.35">
      <c r="A71" s="190" t="s">
        <v>464</v>
      </c>
      <c r="B71" s="191">
        <v>1</v>
      </c>
      <c r="C71" s="191">
        <v>1</v>
      </c>
      <c r="D71" s="191">
        <v>1</v>
      </c>
      <c r="E71" s="191">
        <v>2</v>
      </c>
      <c r="G71" s="225">
        <v>5</v>
      </c>
    </row>
    <row r="72" spans="1:9" x14ac:dyDescent="0.35">
      <c r="A72" s="190" t="s">
        <v>465</v>
      </c>
      <c r="B72" s="191">
        <v>5</v>
      </c>
      <c r="C72" s="191">
        <v>4</v>
      </c>
      <c r="D72" s="191">
        <v>7</v>
      </c>
      <c r="E72" s="191">
        <v>5</v>
      </c>
      <c r="G72" s="225">
        <v>21</v>
      </c>
    </row>
    <row r="73" spans="1:9" x14ac:dyDescent="0.35">
      <c r="A73" s="190" t="s">
        <v>466</v>
      </c>
      <c r="B73" s="191">
        <v>27</v>
      </c>
      <c r="C73" s="191">
        <v>10</v>
      </c>
      <c r="D73" s="191">
        <v>14</v>
      </c>
      <c r="E73" s="191">
        <v>24</v>
      </c>
      <c r="F73" s="191">
        <v>16</v>
      </c>
      <c r="G73" s="225">
        <v>91</v>
      </c>
    </row>
    <row r="74" spans="1:9" x14ac:dyDescent="0.35">
      <c r="A74" s="190" t="s">
        <v>467</v>
      </c>
      <c r="B74" s="191">
        <v>2</v>
      </c>
      <c r="F74" s="191">
        <v>3</v>
      </c>
      <c r="G74" s="225">
        <v>5</v>
      </c>
    </row>
    <row r="75" spans="1:9" x14ac:dyDescent="0.35">
      <c r="A75" s="190" t="s">
        <v>468</v>
      </c>
      <c r="D75" s="191">
        <v>1</v>
      </c>
      <c r="G75" s="225">
        <v>1</v>
      </c>
    </row>
    <row r="76" spans="1:9" x14ac:dyDescent="0.35">
      <c r="A76" s="190" t="s">
        <v>469</v>
      </c>
      <c r="B76" s="191">
        <v>10</v>
      </c>
      <c r="C76" s="191">
        <v>5</v>
      </c>
      <c r="D76" s="191">
        <v>2</v>
      </c>
      <c r="E76" s="191">
        <v>8</v>
      </c>
      <c r="F76" s="191">
        <v>4</v>
      </c>
      <c r="G76" s="225">
        <v>29</v>
      </c>
    </row>
    <row r="77" spans="1:9" x14ac:dyDescent="0.35">
      <c r="A77" s="190" t="s">
        <v>470</v>
      </c>
      <c r="F77" s="191">
        <v>1</v>
      </c>
      <c r="G77" s="225">
        <v>1</v>
      </c>
    </row>
    <row r="78" spans="1:9" x14ac:dyDescent="0.35">
      <c r="A78" s="190" t="s">
        <v>471</v>
      </c>
      <c r="B78" s="191">
        <v>10</v>
      </c>
      <c r="C78" s="191">
        <v>15</v>
      </c>
      <c r="D78" s="191">
        <v>15</v>
      </c>
      <c r="E78" s="191">
        <v>17</v>
      </c>
      <c r="F78" s="191">
        <v>15</v>
      </c>
      <c r="G78" s="225">
        <v>72</v>
      </c>
    </row>
    <row r="79" spans="1:9" x14ac:dyDescent="0.35">
      <c r="A79" s="190" t="s">
        <v>472</v>
      </c>
      <c r="E79" s="191">
        <v>1</v>
      </c>
      <c r="G79" s="225">
        <v>1</v>
      </c>
    </row>
    <row r="80" spans="1:9" x14ac:dyDescent="0.35">
      <c r="A80" s="190" t="s">
        <v>473</v>
      </c>
      <c r="B80" s="191">
        <v>7</v>
      </c>
      <c r="C80" s="191">
        <v>7</v>
      </c>
      <c r="D80" s="191">
        <v>4</v>
      </c>
      <c r="E80" s="191">
        <v>15</v>
      </c>
      <c r="F80" s="191">
        <v>7</v>
      </c>
      <c r="G80" s="225">
        <v>40</v>
      </c>
    </row>
    <row r="81" spans="1:7" x14ac:dyDescent="0.35">
      <c r="A81" s="190" t="s">
        <v>474</v>
      </c>
      <c r="B81" s="191">
        <v>8</v>
      </c>
      <c r="C81" s="191">
        <v>6</v>
      </c>
      <c r="D81" s="191">
        <v>18</v>
      </c>
      <c r="E81" s="191">
        <v>23</v>
      </c>
      <c r="F81" s="191">
        <v>26</v>
      </c>
      <c r="G81" s="225">
        <v>81</v>
      </c>
    </row>
    <row r="82" spans="1:7" x14ac:dyDescent="0.35">
      <c r="A82" s="190" t="s">
        <v>475</v>
      </c>
      <c r="B82" s="191">
        <v>1</v>
      </c>
      <c r="C82" s="191">
        <v>3</v>
      </c>
      <c r="D82" s="191">
        <v>1</v>
      </c>
      <c r="E82" s="191">
        <v>1</v>
      </c>
      <c r="F82" s="191">
        <v>6</v>
      </c>
      <c r="G82" s="225">
        <v>12</v>
      </c>
    </row>
    <row r="83" spans="1:7" x14ac:dyDescent="0.35">
      <c r="A83" s="190" t="s">
        <v>392</v>
      </c>
      <c r="B83" s="191">
        <v>229</v>
      </c>
      <c r="C83" s="191">
        <v>145</v>
      </c>
      <c r="D83" s="191">
        <v>182</v>
      </c>
      <c r="E83" s="191">
        <v>722</v>
      </c>
      <c r="F83" s="191">
        <v>523</v>
      </c>
      <c r="G83" s="225">
        <v>1801</v>
      </c>
    </row>
    <row r="84" spans="1:7" x14ac:dyDescent="0.35">
      <c r="A84" s="190" t="s">
        <v>161</v>
      </c>
      <c r="B84" s="191">
        <v>1764</v>
      </c>
      <c r="C84" s="191">
        <v>1109</v>
      </c>
      <c r="D84" s="191">
        <v>1352</v>
      </c>
      <c r="E84" s="191">
        <v>3955</v>
      </c>
      <c r="F84" s="191">
        <v>3213</v>
      </c>
      <c r="G84" s="191">
        <v>11393</v>
      </c>
    </row>
  </sheetData>
  <mergeCells count="2">
    <mergeCell ref="B2:G2"/>
    <mergeCell ref="A1:G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79998168889431442"/>
  </sheetPr>
  <dimension ref="A1:I64"/>
  <sheetViews>
    <sheetView topLeftCell="C1" workbookViewId="0">
      <selection activeCell="K25" sqref="K25"/>
    </sheetView>
  </sheetViews>
  <sheetFormatPr defaultColWidth="9" defaultRowHeight="14.5" x14ac:dyDescent="0.35"/>
  <cols>
    <col min="1" max="1" width="22.36328125" style="1" customWidth="1"/>
    <col min="2" max="2" width="27.81640625" style="51" customWidth="1"/>
    <col min="3" max="3" width="19.7265625" style="1" bestFit="1" customWidth="1"/>
    <col min="4" max="4" width="24.08984375" style="1" bestFit="1" customWidth="1"/>
    <col min="5" max="6" width="12.453125" style="1" customWidth="1"/>
    <col min="7" max="7" width="22.81640625" style="1" bestFit="1" customWidth="1"/>
    <col min="8" max="8" width="20.08984375" style="1" customWidth="1"/>
    <col min="9" max="9" width="17.36328125" style="1" customWidth="1"/>
    <col min="10" max="16384" width="9" style="1"/>
  </cols>
  <sheetData>
    <row r="1" spans="1:9" ht="17" x14ac:dyDescent="0.4">
      <c r="A1" s="5" t="s">
        <v>35</v>
      </c>
      <c r="B1" s="1"/>
      <c r="C1" s="390" t="s">
        <v>578</v>
      </c>
      <c r="D1" s="390"/>
      <c r="E1" s="390"/>
      <c r="F1" s="390"/>
      <c r="G1" s="390"/>
      <c r="H1" s="390"/>
      <c r="I1" s="390"/>
    </row>
    <row r="2" spans="1:9" ht="17" x14ac:dyDescent="0.4">
      <c r="A2" s="5" t="s">
        <v>36</v>
      </c>
      <c r="B2" s="1"/>
      <c r="C2" s="369" t="s">
        <v>36</v>
      </c>
      <c r="D2" s="425">
        <v>43497</v>
      </c>
      <c r="E2" s="425"/>
      <c r="F2" s="425"/>
      <c r="G2" s="425"/>
      <c r="H2" s="425"/>
      <c r="I2" s="425"/>
    </row>
    <row r="3" spans="1:9" ht="15.5" x14ac:dyDescent="0.35">
      <c r="A3" s="7" t="s">
        <v>71</v>
      </c>
      <c r="B3" s="1"/>
      <c r="C3" s="370" t="s">
        <v>71</v>
      </c>
      <c r="D3" s="378" t="s">
        <v>34</v>
      </c>
      <c r="E3" s="377" t="s">
        <v>68</v>
      </c>
      <c r="F3" s="367"/>
      <c r="G3" s="370" t="s">
        <v>72</v>
      </c>
      <c r="H3" s="370" t="s">
        <v>34</v>
      </c>
      <c r="I3" s="370" t="s">
        <v>68</v>
      </c>
    </row>
    <row r="4" spans="1:9" ht="15.5" x14ac:dyDescent="0.35">
      <c r="A4" s="9" t="s">
        <v>73</v>
      </c>
      <c r="B4" s="1"/>
      <c r="C4" s="372" t="s">
        <v>73</v>
      </c>
      <c r="D4" s="373">
        <v>6</v>
      </c>
      <c r="E4" s="371">
        <v>53</v>
      </c>
      <c r="F4" s="367"/>
      <c r="G4" s="371" t="s">
        <v>73</v>
      </c>
      <c r="H4" s="371">
        <v>9</v>
      </c>
      <c r="I4" s="371">
        <v>57</v>
      </c>
    </row>
    <row r="5" spans="1:9" ht="15.5" x14ac:dyDescent="0.35">
      <c r="A5" s="9" t="s">
        <v>74</v>
      </c>
      <c r="B5" s="1"/>
      <c r="C5" s="372" t="s">
        <v>74</v>
      </c>
      <c r="D5" s="373">
        <v>141</v>
      </c>
      <c r="E5" s="371">
        <v>577</v>
      </c>
      <c r="F5" s="367"/>
      <c r="G5" s="371" t="s">
        <v>75</v>
      </c>
      <c r="H5" s="371">
        <v>15</v>
      </c>
      <c r="I5" s="371">
        <v>107</v>
      </c>
    </row>
    <row r="6" spans="1:9" ht="15.5" x14ac:dyDescent="0.35">
      <c r="A6" s="9" t="s">
        <v>76</v>
      </c>
      <c r="B6" s="1"/>
      <c r="C6" s="372" t="s">
        <v>76</v>
      </c>
      <c r="D6" s="373">
        <v>103</v>
      </c>
      <c r="E6" s="371">
        <v>1278</v>
      </c>
      <c r="F6" s="367"/>
      <c r="G6" s="371" t="s">
        <v>74</v>
      </c>
      <c r="H6" s="371">
        <v>148</v>
      </c>
      <c r="I6" s="371">
        <v>563</v>
      </c>
    </row>
    <row r="7" spans="1:9" ht="15.5" x14ac:dyDescent="0.35">
      <c r="A7" s="9" t="s">
        <v>115</v>
      </c>
      <c r="B7" s="1"/>
      <c r="C7" s="372" t="s">
        <v>115</v>
      </c>
      <c r="D7" s="373">
        <v>9</v>
      </c>
      <c r="E7" s="371">
        <v>11</v>
      </c>
      <c r="F7" s="367"/>
      <c r="G7" s="371" t="s">
        <v>76</v>
      </c>
      <c r="H7" s="371">
        <v>107</v>
      </c>
      <c r="I7" s="371">
        <v>1194</v>
      </c>
    </row>
    <row r="8" spans="1:9" ht="15.5" x14ac:dyDescent="0.35">
      <c r="A8" s="9" t="s">
        <v>77</v>
      </c>
      <c r="B8" s="1"/>
      <c r="C8" s="372" t="s">
        <v>77</v>
      </c>
      <c r="D8" s="373">
        <v>7</v>
      </c>
      <c r="E8" s="371">
        <v>14</v>
      </c>
      <c r="F8" s="367"/>
      <c r="G8" s="371" t="s">
        <v>115</v>
      </c>
      <c r="H8" s="371">
        <v>4</v>
      </c>
      <c r="I8" s="371">
        <v>7</v>
      </c>
    </row>
    <row r="9" spans="1:9" ht="15.5" x14ac:dyDescent="0.35">
      <c r="A9" s="9" t="s">
        <v>78</v>
      </c>
      <c r="B9" s="1"/>
      <c r="C9" s="372" t="s">
        <v>78</v>
      </c>
      <c r="D9" s="373">
        <v>6</v>
      </c>
      <c r="E9" s="371">
        <v>10</v>
      </c>
      <c r="F9" s="367"/>
      <c r="G9" s="371" t="s">
        <v>77</v>
      </c>
      <c r="H9" s="371">
        <v>10</v>
      </c>
      <c r="I9" s="371">
        <v>18</v>
      </c>
    </row>
    <row r="10" spans="1:9" ht="15.5" x14ac:dyDescent="0.35">
      <c r="A10" s="9" t="s">
        <v>79</v>
      </c>
      <c r="B10" s="1"/>
      <c r="C10" s="372" t="s">
        <v>79</v>
      </c>
      <c r="D10" s="373">
        <v>32</v>
      </c>
      <c r="E10" s="371">
        <v>302</v>
      </c>
      <c r="F10" s="367"/>
      <c r="G10" s="371" t="s">
        <v>78</v>
      </c>
      <c r="H10" s="371">
        <v>17</v>
      </c>
      <c r="I10" s="371">
        <v>13</v>
      </c>
    </row>
    <row r="11" spans="1:9" ht="15.5" x14ac:dyDescent="0.35">
      <c r="A11" s="9" t="s">
        <v>80</v>
      </c>
      <c r="B11" s="1"/>
      <c r="C11" s="372" t="s">
        <v>80</v>
      </c>
      <c r="D11" s="373">
        <v>65</v>
      </c>
      <c r="E11" s="371">
        <v>303</v>
      </c>
      <c r="F11" s="367"/>
      <c r="G11" s="371" t="s">
        <v>79</v>
      </c>
      <c r="H11" s="371">
        <v>35</v>
      </c>
      <c r="I11" s="371">
        <v>323</v>
      </c>
    </row>
    <row r="12" spans="1:9" ht="15.5" x14ac:dyDescent="0.35">
      <c r="A12" s="9" t="s">
        <v>81</v>
      </c>
      <c r="B12" s="1"/>
      <c r="C12" s="372" t="s">
        <v>81</v>
      </c>
      <c r="D12" s="373">
        <v>3672</v>
      </c>
      <c r="E12" s="371">
        <v>2863</v>
      </c>
      <c r="F12" s="367"/>
      <c r="G12" s="371" t="s">
        <v>80</v>
      </c>
      <c r="H12" s="371">
        <v>86</v>
      </c>
      <c r="I12" s="371">
        <v>373</v>
      </c>
    </row>
    <row r="13" spans="1:9" ht="15.5" x14ac:dyDescent="0.35">
      <c r="A13" s="9" t="s">
        <v>166</v>
      </c>
      <c r="B13" s="1"/>
      <c r="C13" s="372" t="s">
        <v>166</v>
      </c>
      <c r="D13" s="373">
        <v>5</v>
      </c>
      <c r="E13" s="371">
        <v>1</v>
      </c>
      <c r="F13" s="367"/>
      <c r="G13" s="371" t="s">
        <v>82</v>
      </c>
      <c r="H13" s="371">
        <v>2</v>
      </c>
      <c r="I13" s="371">
        <v>1</v>
      </c>
    </row>
    <row r="14" spans="1:9" ht="15.5" x14ac:dyDescent="0.35">
      <c r="A14" s="9" t="s">
        <v>168</v>
      </c>
      <c r="B14" s="1"/>
      <c r="C14" s="372" t="s">
        <v>168</v>
      </c>
      <c r="D14" s="373">
        <v>6</v>
      </c>
      <c r="E14" s="371">
        <v>379</v>
      </c>
      <c r="F14" s="367"/>
      <c r="G14" s="371" t="s">
        <v>81</v>
      </c>
      <c r="H14" s="371">
        <v>3946</v>
      </c>
      <c r="I14" s="371">
        <v>2998</v>
      </c>
    </row>
    <row r="15" spans="1:9" ht="15.5" x14ac:dyDescent="0.35">
      <c r="A15" s="9" t="s">
        <v>169</v>
      </c>
      <c r="B15" s="1"/>
      <c r="C15" s="372" t="s">
        <v>169</v>
      </c>
      <c r="D15" s="373">
        <v>1</v>
      </c>
      <c r="E15" s="371"/>
      <c r="F15" s="367"/>
      <c r="G15" s="371" t="s">
        <v>166</v>
      </c>
      <c r="H15" s="371">
        <v>2</v>
      </c>
      <c r="I15" s="371"/>
    </row>
    <row r="16" spans="1:9" ht="15.5" x14ac:dyDescent="0.35">
      <c r="A16" s="9" t="s">
        <v>190</v>
      </c>
      <c r="B16" s="1"/>
      <c r="C16" s="372" t="s">
        <v>83</v>
      </c>
      <c r="D16" s="376">
        <v>72</v>
      </c>
      <c r="E16" s="371">
        <v>336</v>
      </c>
      <c r="F16" s="367"/>
      <c r="G16" s="371" t="s">
        <v>168</v>
      </c>
      <c r="H16" s="371">
        <v>4</v>
      </c>
      <c r="I16" s="371">
        <v>382</v>
      </c>
    </row>
    <row r="17" spans="1:9" ht="15.5" x14ac:dyDescent="0.35">
      <c r="A17" s="9" t="s">
        <v>83</v>
      </c>
      <c r="B17" s="1"/>
      <c r="C17" s="372" t="s">
        <v>117</v>
      </c>
      <c r="D17" s="376">
        <v>3</v>
      </c>
      <c r="E17" s="371">
        <v>1</v>
      </c>
      <c r="F17" s="367"/>
      <c r="G17" s="371" t="s">
        <v>83</v>
      </c>
      <c r="H17" s="371">
        <v>80</v>
      </c>
      <c r="I17" s="371">
        <v>349</v>
      </c>
    </row>
    <row r="18" spans="1:9" ht="15.5" x14ac:dyDescent="0.35">
      <c r="A18" s="9" t="s">
        <v>117</v>
      </c>
      <c r="B18" s="1"/>
      <c r="C18" s="372" t="s">
        <v>84</v>
      </c>
      <c r="D18" s="373">
        <v>38</v>
      </c>
      <c r="E18" s="371">
        <v>226</v>
      </c>
      <c r="F18" s="367"/>
      <c r="G18" s="371" t="s">
        <v>84</v>
      </c>
      <c r="H18" s="371">
        <v>44</v>
      </c>
      <c r="I18" s="371">
        <v>208</v>
      </c>
    </row>
    <row r="19" spans="1:9" ht="15.5" x14ac:dyDescent="0.35">
      <c r="A19" s="9" t="s">
        <v>84</v>
      </c>
      <c r="B19" s="1"/>
      <c r="C19" s="372" t="s">
        <v>114</v>
      </c>
      <c r="D19" s="373">
        <v>2</v>
      </c>
      <c r="E19" s="371">
        <v>10</v>
      </c>
      <c r="F19" s="367"/>
      <c r="G19" s="371" t="s">
        <v>114</v>
      </c>
      <c r="H19" s="371">
        <v>2</v>
      </c>
      <c r="I19" s="371">
        <v>10</v>
      </c>
    </row>
    <row r="20" spans="1:9" ht="15.5" x14ac:dyDescent="0.35">
      <c r="A20" s="9" t="s">
        <v>114</v>
      </c>
      <c r="B20" s="1"/>
      <c r="C20" s="372" t="s">
        <v>172</v>
      </c>
      <c r="D20" s="373">
        <v>1</v>
      </c>
      <c r="E20" s="371">
        <v>1</v>
      </c>
      <c r="F20" s="367"/>
      <c r="G20" s="371" t="s">
        <v>172</v>
      </c>
      <c r="H20" s="371">
        <v>2</v>
      </c>
      <c r="I20" s="371">
        <v>1</v>
      </c>
    </row>
    <row r="21" spans="1:9" ht="15.5" x14ac:dyDescent="0.35">
      <c r="A21" s="9" t="s">
        <v>172</v>
      </c>
      <c r="B21" s="1"/>
      <c r="C21" s="372" t="s">
        <v>85</v>
      </c>
      <c r="D21" s="376">
        <v>13</v>
      </c>
      <c r="E21" s="371">
        <v>7</v>
      </c>
      <c r="F21" s="367"/>
      <c r="G21" s="371" t="s">
        <v>85</v>
      </c>
      <c r="H21" s="371">
        <v>15</v>
      </c>
      <c r="I21" s="371">
        <v>8</v>
      </c>
    </row>
    <row r="22" spans="1:9" ht="15.5" x14ac:dyDescent="0.35">
      <c r="A22" s="9" t="s">
        <v>85</v>
      </c>
      <c r="B22" s="1"/>
      <c r="C22" s="372" t="s">
        <v>86</v>
      </c>
      <c r="D22" s="373">
        <v>33</v>
      </c>
      <c r="E22" s="371">
        <v>30</v>
      </c>
      <c r="F22" s="367"/>
      <c r="G22" s="371" t="s">
        <v>86</v>
      </c>
      <c r="H22" s="371">
        <v>59</v>
      </c>
      <c r="I22" s="371">
        <v>45</v>
      </c>
    </row>
    <row r="23" spans="1:9" ht="15.5" x14ac:dyDescent="0.35">
      <c r="A23" s="9" t="s">
        <v>86</v>
      </c>
      <c r="B23" s="1"/>
      <c r="C23" s="372" t="s">
        <v>88</v>
      </c>
      <c r="D23" s="373">
        <v>1</v>
      </c>
      <c r="E23" s="371">
        <v>26</v>
      </c>
      <c r="F23" s="367"/>
      <c r="G23" s="371" t="s">
        <v>88</v>
      </c>
      <c r="H23" s="371">
        <v>1</v>
      </c>
      <c r="I23" s="371">
        <v>32</v>
      </c>
    </row>
    <row r="24" spans="1:9" ht="15.5" x14ac:dyDescent="0.35">
      <c r="A24" s="9" t="s">
        <v>88</v>
      </c>
      <c r="B24" s="1"/>
      <c r="C24" s="372" t="s">
        <v>87</v>
      </c>
      <c r="D24" s="376">
        <v>1</v>
      </c>
      <c r="E24" s="371">
        <v>12</v>
      </c>
      <c r="F24" s="367"/>
      <c r="G24" s="371" t="s">
        <v>87</v>
      </c>
      <c r="H24" s="371">
        <v>1</v>
      </c>
      <c r="I24" s="371">
        <v>10</v>
      </c>
    </row>
    <row r="25" spans="1:9" ht="15.5" x14ac:dyDescent="0.35">
      <c r="A25" s="9" t="s">
        <v>87</v>
      </c>
      <c r="B25" s="1"/>
      <c r="C25" s="372" t="s">
        <v>89</v>
      </c>
      <c r="D25" s="373">
        <v>6</v>
      </c>
      <c r="E25" s="371">
        <v>6</v>
      </c>
      <c r="F25" s="367"/>
      <c r="G25" s="371" t="s">
        <v>89</v>
      </c>
      <c r="H25" s="371">
        <v>8</v>
      </c>
      <c r="I25" s="371">
        <v>7</v>
      </c>
    </row>
    <row r="26" spans="1:9" ht="15.5" x14ac:dyDescent="0.35">
      <c r="A26" s="9" t="s">
        <v>89</v>
      </c>
      <c r="B26" s="1"/>
      <c r="C26" s="372" t="s">
        <v>116</v>
      </c>
      <c r="D26" s="373">
        <v>1</v>
      </c>
      <c r="E26" s="371">
        <v>3</v>
      </c>
      <c r="F26" s="367"/>
      <c r="G26" s="371" t="s">
        <v>116</v>
      </c>
      <c r="H26" s="371">
        <v>1</v>
      </c>
      <c r="I26" s="371">
        <v>3</v>
      </c>
    </row>
    <row r="27" spans="1:9" ht="15.5" x14ac:dyDescent="0.35">
      <c r="A27" s="9" t="s">
        <v>116</v>
      </c>
      <c r="B27" s="1"/>
      <c r="C27" s="372" t="s">
        <v>90</v>
      </c>
      <c r="D27" s="376">
        <v>38</v>
      </c>
      <c r="E27" s="371">
        <v>44</v>
      </c>
      <c r="F27" s="367"/>
      <c r="G27" s="371" t="s">
        <v>90</v>
      </c>
      <c r="H27" s="371">
        <v>37</v>
      </c>
      <c r="I27" s="371">
        <v>44</v>
      </c>
    </row>
    <row r="28" spans="1:9" ht="15.5" x14ac:dyDescent="0.35">
      <c r="A28" s="9" t="s">
        <v>90</v>
      </c>
      <c r="B28" s="1"/>
      <c r="C28" s="372" t="s">
        <v>91</v>
      </c>
      <c r="D28" s="376">
        <v>741</v>
      </c>
      <c r="E28" s="371">
        <v>1130</v>
      </c>
      <c r="F28" s="367"/>
      <c r="G28" s="371" t="s">
        <v>91</v>
      </c>
      <c r="H28" s="371">
        <v>779</v>
      </c>
      <c r="I28" s="371">
        <v>1151</v>
      </c>
    </row>
    <row r="29" spans="1:9" ht="15.5" x14ac:dyDescent="0.35">
      <c r="A29" s="9" t="s">
        <v>91</v>
      </c>
      <c r="B29" s="1"/>
      <c r="C29" s="372" t="s">
        <v>92</v>
      </c>
      <c r="D29" s="373">
        <v>13</v>
      </c>
      <c r="E29" s="371">
        <v>69</v>
      </c>
      <c r="F29" s="367"/>
      <c r="G29" s="371" t="s">
        <v>92</v>
      </c>
      <c r="H29" s="371">
        <v>13</v>
      </c>
      <c r="I29" s="371">
        <v>78</v>
      </c>
    </row>
    <row r="30" spans="1:9" ht="15.5" x14ac:dyDescent="0.35">
      <c r="A30" s="9" t="s">
        <v>92</v>
      </c>
      <c r="B30" s="1"/>
      <c r="C30" s="372" t="s">
        <v>175</v>
      </c>
      <c r="D30" s="373">
        <v>22</v>
      </c>
      <c r="E30" s="371">
        <v>50</v>
      </c>
      <c r="F30" s="367"/>
      <c r="G30" s="371" t="s">
        <v>174</v>
      </c>
      <c r="H30" s="371">
        <v>2</v>
      </c>
      <c r="I30" s="371">
        <v>1</v>
      </c>
    </row>
    <row r="31" spans="1:9" ht="15.5" x14ac:dyDescent="0.35">
      <c r="A31" s="9" t="s">
        <v>175</v>
      </c>
      <c r="B31" s="1"/>
      <c r="C31" s="372" t="s">
        <v>173</v>
      </c>
      <c r="D31" s="376">
        <v>4</v>
      </c>
      <c r="E31" s="371">
        <v>2</v>
      </c>
      <c r="F31" s="367"/>
      <c r="G31" s="371" t="s">
        <v>173</v>
      </c>
      <c r="H31" s="371">
        <v>4</v>
      </c>
      <c r="I31" s="371">
        <v>3</v>
      </c>
    </row>
    <row r="32" spans="1:9" ht="15.5" x14ac:dyDescent="0.35">
      <c r="A32" s="9" t="s">
        <v>173</v>
      </c>
      <c r="B32" s="1"/>
      <c r="C32" s="372" t="s">
        <v>113</v>
      </c>
      <c r="D32" s="376">
        <v>1</v>
      </c>
      <c r="E32" s="371">
        <v>3</v>
      </c>
      <c r="F32" s="367"/>
      <c r="G32" s="371" t="s">
        <v>113</v>
      </c>
      <c r="H32" s="371">
        <v>1</v>
      </c>
      <c r="I32" s="371">
        <v>6</v>
      </c>
    </row>
    <row r="33" spans="1:9" ht="15.5" x14ac:dyDescent="0.35">
      <c r="A33" s="9" t="s">
        <v>113</v>
      </c>
      <c r="B33" s="1"/>
      <c r="C33" s="372" t="s">
        <v>93</v>
      </c>
      <c r="D33" s="373">
        <v>6</v>
      </c>
      <c r="E33" s="371">
        <v>96</v>
      </c>
      <c r="F33" s="367"/>
      <c r="G33" s="371" t="s">
        <v>93</v>
      </c>
      <c r="H33" s="371">
        <v>7</v>
      </c>
      <c r="I33" s="371">
        <v>109</v>
      </c>
    </row>
    <row r="34" spans="1:9" ht="15.5" x14ac:dyDescent="0.35">
      <c r="A34" s="9" t="s">
        <v>93</v>
      </c>
      <c r="B34" s="1"/>
      <c r="C34" s="372" t="s">
        <v>135</v>
      </c>
      <c r="D34" s="376">
        <v>95</v>
      </c>
      <c r="E34" s="371">
        <v>426</v>
      </c>
      <c r="F34" s="367"/>
      <c r="G34" s="371" t="s">
        <v>135</v>
      </c>
      <c r="H34" s="371">
        <v>122</v>
      </c>
      <c r="I34" s="371">
        <v>524</v>
      </c>
    </row>
    <row r="35" spans="1:9" ht="15.5" x14ac:dyDescent="0.35">
      <c r="A35" s="9" t="s">
        <v>135</v>
      </c>
      <c r="B35" s="1"/>
      <c r="C35" s="372" t="s">
        <v>170</v>
      </c>
      <c r="D35" s="373">
        <v>2</v>
      </c>
      <c r="E35" s="376">
        <v>78</v>
      </c>
      <c r="F35" s="367"/>
      <c r="G35" s="371" t="s">
        <v>170</v>
      </c>
      <c r="H35" s="371">
        <v>1</v>
      </c>
      <c r="I35" s="376">
        <v>84</v>
      </c>
    </row>
    <row r="36" spans="1:9" ht="15.5" x14ac:dyDescent="0.35">
      <c r="A36" s="9" t="s">
        <v>170</v>
      </c>
      <c r="B36" s="1"/>
      <c r="C36" s="372" t="s">
        <v>94</v>
      </c>
      <c r="D36" s="373">
        <v>12</v>
      </c>
      <c r="E36" s="376">
        <v>40</v>
      </c>
      <c r="F36" s="367"/>
      <c r="G36" s="371" t="s">
        <v>94</v>
      </c>
      <c r="H36" s="371">
        <v>17</v>
      </c>
      <c r="I36" s="376">
        <v>39</v>
      </c>
    </row>
    <row r="37" spans="1:9" ht="15.5" x14ac:dyDescent="0.35">
      <c r="A37" s="9" t="s">
        <v>94</v>
      </c>
      <c r="B37" s="1"/>
      <c r="C37" s="372" t="s">
        <v>95</v>
      </c>
      <c r="D37" s="373">
        <v>1</v>
      </c>
      <c r="E37" s="376">
        <v>5</v>
      </c>
      <c r="F37" s="367"/>
      <c r="G37" s="371" t="s">
        <v>95</v>
      </c>
      <c r="H37" s="371">
        <v>2</v>
      </c>
      <c r="I37" s="376">
        <v>6</v>
      </c>
    </row>
    <row r="38" spans="1:9" ht="15.5" x14ac:dyDescent="0.35">
      <c r="A38" s="9" t="s">
        <v>95</v>
      </c>
      <c r="B38" s="1"/>
      <c r="C38" s="372" t="s">
        <v>96</v>
      </c>
      <c r="D38" s="376">
        <v>12</v>
      </c>
      <c r="E38" s="376">
        <v>253</v>
      </c>
      <c r="F38" s="367"/>
      <c r="G38" s="371" t="s">
        <v>96</v>
      </c>
      <c r="H38" s="371">
        <v>15</v>
      </c>
      <c r="I38" s="376">
        <v>222</v>
      </c>
    </row>
    <row r="39" spans="1:9" ht="15.5" x14ac:dyDescent="0.35">
      <c r="A39" s="9" t="s">
        <v>96</v>
      </c>
      <c r="B39" s="1"/>
      <c r="C39" s="372" t="s">
        <v>97</v>
      </c>
      <c r="D39" s="373">
        <v>497</v>
      </c>
      <c r="E39" s="376">
        <v>433</v>
      </c>
      <c r="F39" s="367"/>
      <c r="G39" s="371" t="s">
        <v>97</v>
      </c>
      <c r="H39" s="371">
        <v>549</v>
      </c>
      <c r="I39" s="376">
        <v>468</v>
      </c>
    </row>
    <row r="40" spans="1:9" ht="15.5" x14ac:dyDescent="0.35">
      <c r="A40" s="9" t="s">
        <v>97</v>
      </c>
      <c r="B40" s="1"/>
      <c r="C40" s="372" t="s">
        <v>98</v>
      </c>
      <c r="D40" s="373">
        <v>48</v>
      </c>
      <c r="E40" s="376">
        <v>111</v>
      </c>
      <c r="F40" s="367"/>
      <c r="G40" s="371" t="s">
        <v>171</v>
      </c>
      <c r="H40" s="371">
        <v>1</v>
      </c>
      <c r="I40" s="376">
        <v>1</v>
      </c>
    </row>
    <row r="41" spans="1:9" ht="15.5" x14ac:dyDescent="0.35">
      <c r="A41" s="9" t="s">
        <v>98</v>
      </c>
      <c r="B41" s="1"/>
      <c r="C41" s="372" t="s">
        <v>99</v>
      </c>
      <c r="D41" s="373">
        <v>988</v>
      </c>
      <c r="E41" s="376">
        <v>3652</v>
      </c>
      <c r="F41" s="367"/>
      <c r="G41" s="371" t="s">
        <v>98</v>
      </c>
      <c r="H41" s="371">
        <v>47</v>
      </c>
      <c r="I41" s="376">
        <v>114</v>
      </c>
    </row>
    <row r="42" spans="1:9" ht="15.5" x14ac:dyDescent="0.35">
      <c r="A42" s="9" t="s">
        <v>99</v>
      </c>
      <c r="B42" s="1"/>
      <c r="C42" s="372" t="s">
        <v>100</v>
      </c>
      <c r="D42" s="373">
        <v>4</v>
      </c>
      <c r="E42" s="376">
        <v>59</v>
      </c>
      <c r="F42" s="367"/>
      <c r="G42" s="371" t="s">
        <v>99</v>
      </c>
      <c r="H42" s="371">
        <v>1091</v>
      </c>
      <c r="I42" s="376">
        <v>3706</v>
      </c>
    </row>
    <row r="43" spans="1:9" ht="15.5" x14ac:dyDescent="0.35">
      <c r="A43" s="9" t="s">
        <v>100</v>
      </c>
      <c r="B43" s="1"/>
      <c r="C43" s="372" t="s">
        <v>101</v>
      </c>
      <c r="D43" s="376">
        <v>14</v>
      </c>
      <c r="E43" s="376">
        <v>832</v>
      </c>
      <c r="F43" s="367"/>
      <c r="G43" s="371" t="s">
        <v>100</v>
      </c>
      <c r="H43" s="371">
        <v>2</v>
      </c>
      <c r="I43" s="376">
        <v>56</v>
      </c>
    </row>
    <row r="44" spans="1:9" ht="15.5" x14ac:dyDescent="0.35">
      <c r="A44" s="9" t="s">
        <v>101</v>
      </c>
      <c r="B44" s="1"/>
      <c r="C44" s="372" t="s">
        <v>102</v>
      </c>
      <c r="D44" s="376">
        <v>2897</v>
      </c>
      <c r="E44" s="376">
        <v>66230</v>
      </c>
      <c r="F44" s="367"/>
      <c r="G44" s="371" t="s">
        <v>101</v>
      </c>
      <c r="H44" s="376">
        <v>17</v>
      </c>
      <c r="I44" s="376">
        <v>884</v>
      </c>
    </row>
    <row r="45" spans="1:9" ht="15.5" x14ac:dyDescent="0.35">
      <c r="A45" s="9" t="s">
        <v>102</v>
      </c>
      <c r="B45" s="1"/>
      <c r="C45" s="372" t="s">
        <v>103</v>
      </c>
      <c r="D45" s="373">
        <v>13</v>
      </c>
      <c r="E45" s="376">
        <v>145</v>
      </c>
      <c r="F45" s="367"/>
      <c r="G45" s="371" t="s">
        <v>102</v>
      </c>
      <c r="H45" s="376">
        <v>2963</v>
      </c>
      <c r="I45" s="376">
        <v>65240</v>
      </c>
    </row>
    <row r="46" spans="1:9" ht="15.5" x14ac:dyDescent="0.35">
      <c r="A46" s="9" t="s">
        <v>103</v>
      </c>
      <c r="B46" s="1"/>
      <c r="C46" s="372" t="s">
        <v>104</v>
      </c>
      <c r="D46" s="373">
        <v>46</v>
      </c>
      <c r="E46" s="376">
        <v>127</v>
      </c>
      <c r="F46" s="367"/>
      <c r="G46" s="371" t="s">
        <v>103</v>
      </c>
      <c r="H46" s="376">
        <v>12</v>
      </c>
      <c r="I46" s="376">
        <v>146</v>
      </c>
    </row>
    <row r="47" spans="1:9" ht="15.5" x14ac:dyDescent="0.35">
      <c r="A47" s="9" t="s">
        <v>104</v>
      </c>
      <c r="B47" s="1"/>
      <c r="C47" s="372" t="s">
        <v>105</v>
      </c>
      <c r="D47" s="373">
        <v>3</v>
      </c>
      <c r="E47" s="376">
        <v>3</v>
      </c>
      <c r="F47" s="367"/>
      <c r="G47" s="371" t="s">
        <v>104</v>
      </c>
      <c r="H47" s="376">
        <v>52</v>
      </c>
      <c r="I47" s="376">
        <v>127</v>
      </c>
    </row>
    <row r="48" spans="1:9" ht="15.5" x14ac:dyDescent="0.35">
      <c r="A48" s="9" t="s">
        <v>105</v>
      </c>
      <c r="B48" s="1"/>
      <c r="C48" s="372" t="s">
        <v>106</v>
      </c>
      <c r="D48" s="373">
        <v>47</v>
      </c>
      <c r="E48" s="376">
        <v>98</v>
      </c>
      <c r="F48" s="367"/>
      <c r="G48" s="371" t="s">
        <v>105</v>
      </c>
      <c r="H48" s="376">
        <v>5</v>
      </c>
      <c r="I48" s="376">
        <v>3</v>
      </c>
    </row>
    <row r="49" spans="1:9" ht="15.5" x14ac:dyDescent="0.35">
      <c r="A49" s="9" t="s">
        <v>106</v>
      </c>
      <c r="B49" s="1"/>
      <c r="C49" s="372" t="s">
        <v>107</v>
      </c>
      <c r="D49" s="373">
        <v>29</v>
      </c>
      <c r="E49" s="376">
        <v>381</v>
      </c>
      <c r="F49" s="367"/>
      <c r="G49" s="371" t="s">
        <v>106</v>
      </c>
      <c r="H49" s="376">
        <v>52</v>
      </c>
      <c r="I49" s="376">
        <v>106</v>
      </c>
    </row>
    <row r="50" spans="1:9" ht="15.5" x14ac:dyDescent="0.35">
      <c r="A50" s="9" t="s">
        <v>107</v>
      </c>
      <c r="B50" s="1"/>
      <c r="C50" s="372" t="s">
        <v>108</v>
      </c>
      <c r="D50" s="373">
        <v>33</v>
      </c>
      <c r="E50" s="376">
        <v>58</v>
      </c>
      <c r="F50" s="367"/>
      <c r="G50" s="371" t="s">
        <v>107</v>
      </c>
      <c r="H50" s="376">
        <v>35</v>
      </c>
      <c r="I50" s="376">
        <v>378</v>
      </c>
    </row>
    <row r="51" spans="1:9" ht="15.5" x14ac:dyDescent="0.35">
      <c r="A51" s="9" t="s">
        <v>108</v>
      </c>
      <c r="B51" s="1"/>
      <c r="C51" s="372" t="s">
        <v>109</v>
      </c>
      <c r="D51" s="373">
        <v>13</v>
      </c>
      <c r="E51" s="376">
        <v>35</v>
      </c>
      <c r="F51" s="367"/>
      <c r="G51" s="371" t="s">
        <v>108</v>
      </c>
      <c r="H51" s="376">
        <v>31</v>
      </c>
      <c r="I51" s="376">
        <v>56</v>
      </c>
    </row>
    <row r="52" spans="1:9" ht="15.5" x14ac:dyDescent="0.35">
      <c r="A52" s="9" t="s">
        <v>109</v>
      </c>
      <c r="B52" s="1"/>
      <c r="C52" s="372" t="s">
        <v>110</v>
      </c>
      <c r="D52" s="373">
        <v>78</v>
      </c>
      <c r="E52" s="376">
        <v>860</v>
      </c>
      <c r="F52" s="367"/>
      <c r="G52" s="371" t="s">
        <v>109</v>
      </c>
      <c r="H52" s="376">
        <v>16</v>
      </c>
      <c r="I52" s="376">
        <v>34</v>
      </c>
    </row>
    <row r="53" spans="1:9" s="36" customFormat="1" ht="15.5" x14ac:dyDescent="0.35">
      <c r="A53" s="9" t="s">
        <v>110</v>
      </c>
      <c r="C53" s="372" t="s">
        <v>111</v>
      </c>
      <c r="D53" s="373">
        <v>6</v>
      </c>
      <c r="E53" s="376">
        <v>31</v>
      </c>
      <c r="F53" s="368"/>
      <c r="G53" s="371" t="s">
        <v>110</v>
      </c>
      <c r="H53" s="376">
        <v>102</v>
      </c>
      <c r="I53" s="376">
        <v>919</v>
      </c>
    </row>
    <row r="54" spans="1:9" ht="15.5" x14ac:dyDescent="0.35">
      <c r="A54" s="9" t="s">
        <v>111</v>
      </c>
      <c r="B54" s="1"/>
      <c r="C54" s="372" t="s">
        <v>112</v>
      </c>
      <c r="D54" s="373">
        <v>2805</v>
      </c>
      <c r="E54" s="376">
        <v>3841</v>
      </c>
      <c r="F54" s="367"/>
      <c r="G54" s="371" t="s">
        <v>111</v>
      </c>
      <c r="H54" s="376">
        <v>11</v>
      </c>
      <c r="I54" s="376">
        <v>33</v>
      </c>
    </row>
    <row r="55" spans="1:9" ht="15.5" x14ac:dyDescent="0.35">
      <c r="A55" s="9" t="s">
        <v>112</v>
      </c>
      <c r="B55" s="1"/>
      <c r="C55" s="372" t="s">
        <v>118</v>
      </c>
      <c r="D55" s="373">
        <v>1</v>
      </c>
      <c r="E55" s="376">
        <v>1</v>
      </c>
      <c r="F55" s="367"/>
      <c r="G55" s="371" t="s">
        <v>112</v>
      </c>
      <c r="H55" s="376">
        <v>2962</v>
      </c>
      <c r="I55" s="376">
        <v>3912</v>
      </c>
    </row>
    <row r="56" spans="1:9" ht="15.5" x14ac:dyDescent="0.35">
      <c r="A56" s="9" t="s">
        <v>118</v>
      </c>
      <c r="B56" s="1"/>
      <c r="C56" s="372"/>
      <c r="D56" s="376"/>
      <c r="E56" s="376"/>
      <c r="F56" s="367"/>
      <c r="G56" s="371" t="s">
        <v>118</v>
      </c>
      <c r="H56" s="376">
        <v>5</v>
      </c>
      <c r="I56" s="376">
        <v>4</v>
      </c>
    </row>
    <row r="57" spans="1:9" x14ac:dyDescent="0.35">
      <c r="B57" s="1"/>
    </row>
    <row r="61" spans="1:9" ht="17" x14ac:dyDescent="0.4">
      <c r="A61" s="87" t="s">
        <v>35</v>
      </c>
      <c r="B61" s="98" t="s">
        <v>212</v>
      </c>
    </row>
    <row r="62" spans="1:9" ht="17" x14ac:dyDescent="0.4">
      <c r="A62" s="87" t="s">
        <v>36</v>
      </c>
      <c r="B62" s="99">
        <v>43497</v>
      </c>
    </row>
    <row r="63" spans="1:9" x14ac:dyDescent="0.35">
      <c r="A63" s="29"/>
      <c r="B63" s="100" t="s">
        <v>213</v>
      </c>
    </row>
    <row r="64" spans="1:9" x14ac:dyDescent="0.35">
      <c r="A64" s="9" t="s">
        <v>214</v>
      </c>
      <c r="B64" s="15">
        <v>18208</v>
      </c>
    </row>
  </sheetData>
  <mergeCells count="2">
    <mergeCell ref="D2:I2"/>
    <mergeCell ref="C1:I1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800BA-915C-4CE5-9524-88F138F17FD3}">
  <sheetPr>
    <tabColor theme="9" tint="0.79998168889431442"/>
  </sheetPr>
  <dimension ref="A1:J20"/>
  <sheetViews>
    <sheetView showGridLines="0" workbookViewId="0">
      <selection activeCell="B21" sqref="B21"/>
    </sheetView>
  </sheetViews>
  <sheetFormatPr defaultColWidth="8.7265625" defaultRowHeight="15.5" x14ac:dyDescent="0.35"/>
  <cols>
    <col min="1" max="1" width="12.54296875" style="13" customWidth="1"/>
    <col min="2" max="3" width="12.81640625" style="13" customWidth="1"/>
    <col min="4" max="4" width="8.7265625" style="13"/>
    <col min="5" max="5" width="13.81640625" style="13" customWidth="1"/>
    <col min="6" max="6" width="13.36328125" style="13" customWidth="1"/>
    <col min="7" max="7" width="13.08984375" style="13" customWidth="1"/>
    <col min="8" max="8" width="11.36328125" style="13" customWidth="1"/>
    <col min="9" max="9" width="13.36328125" style="13" customWidth="1"/>
    <col min="10" max="10" width="12.6328125" style="13" customWidth="1"/>
    <col min="11" max="11" width="15.453125" style="13" customWidth="1"/>
    <col min="12" max="16384" width="8.7265625" style="13"/>
  </cols>
  <sheetData>
    <row r="1" spans="1:10" ht="23.5" x14ac:dyDescent="0.55000000000000004">
      <c r="A1" s="300" t="s">
        <v>504</v>
      </c>
    </row>
    <row r="2" spans="1:10" x14ac:dyDescent="0.35">
      <c r="A2" s="426" t="s">
        <v>507</v>
      </c>
      <c r="B2" s="426"/>
      <c r="C2" s="426"/>
      <c r="D2" s="426"/>
      <c r="F2" s="426" t="s">
        <v>505</v>
      </c>
      <c r="G2" s="426"/>
      <c r="H2" s="426"/>
      <c r="I2" s="426"/>
    </row>
    <row r="3" spans="1:10" ht="31" x14ac:dyDescent="0.35">
      <c r="A3" s="366" t="s">
        <v>508</v>
      </c>
      <c r="B3" s="67">
        <v>117137.60000000001</v>
      </c>
      <c r="C3" s="223">
        <f>B3/$B$6</f>
        <v>0.74000025269435354</v>
      </c>
      <c r="F3" s="227" t="s">
        <v>506</v>
      </c>
      <c r="G3" s="47" t="s">
        <v>351</v>
      </c>
      <c r="H3" s="47" t="s">
        <v>355</v>
      </c>
      <c r="I3" s="49" t="s">
        <v>210</v>
      </c>
    </row>
    <row r="4" spans="1:10" x14ac:dyDescent="0.35">
      <c r="A4" s="366" t="s">
        <v>512</v>
      </c>
      <c r="B4" s="67">
        <v>23744.1</v>
      </c>
      <c r="C4" s="223">
        <f>B4/$B$6</f>
        <v>0.15</v>
      </c>
      <c r="F4" s="286" t="s">
        <v>363</v>
      </c>
      <c r="G4" s="67">
        <v>32615</v>
      </c>
      <c r="H4" s="67">
        <v>36616</v>
      </c>
      <c r="I4" s="67">
        <v>69231</v>
      </c>
    </row>
    <row r="5" spans="1:10" x14ac:dyDescent="0.35">
      <c r="A5" s="366" t="s">
        <v>513</v>
      </c>
      <c r="B5" s="67">
        <v>17412.34</v>
      </c>
      <c r="C5" s="223">
        <f>B5/$B$6</f>
        <v>0.11</v>
      </c>
      <c r="F5" s="286" t="s">
        <v>364</v>
      </c>
      <c r="G5" s="224">
        <v>35384</v>
      </c>
      <c r="H5" s="224">
        <v>35458</v>
      </c>
      <c r="I5" s="48">
        <v>70842</v>
      </c>
    </row>
    <row r="6" spans="1:10" x14ac:dyDescent="0.35">
      <c r="A6" s="366" t="s">
        <v>210</v>
      </c>
      <c r="B6" s="67">
        <v>158294</v>
      </c>
      <c r="C6" s="223">
        <f>SUM(C3:C5)</f>
        <v>1.0000002526943537</v>
      </c>
      <c r="F6" s="286" t="s">
        <v>362</v>
      </c>
      <c r="G6" s="224">
        <v>27701</v>
      </c>
      <c r="H6" s="224">
        <v>10333</v>
      </c>
      <c r="I6" s="48">
        <f>SUM(G6:H6)</f>
        <v>38034</v>
      </c>
    </row>
    <row r="8" spans="1:10" ht="32.5" customHeight="1" x14ac:dyDescent="0.35">
      <c r="A8" s="427" t="s">
        <v>580</v>
      </c>
      <c r="B8" s="427"/>
      <c r="C8" s="427"/>
      <c r="F8" s="284" t="s">
        <v>215</v>
      </c>
      <c r="G8" s="284"/>
      <c r="I8" s="284" t="s">
        <v>350</v>
      </c>
      <c r="J8" s="284"/>
    </row>
    <row r="9" spans="1:10" ht="17" x14ac:dyDescent="0.4">
      <c r="A9" s="366" t="s">
        <v>509</v>
      </c>
      <c r="B9" s="228">
        <v>6774</v>
      </c>
      <c r="C9" s="223">
        <f>B9/$B$12</f>
        <v>0.18000159434538834</v>
      </c>
      <c r="F9" s="5" t="s">
        <v>36</v>
      </c>
      <c r="G9" s="6">
        <v>43497</v>
      </c>
      <c r="I9" s="5" t="s">
        <v>36</v>
      </c>
      <c r="J9" s="120">
        <v>43497</v>
      </c>
    </row>
    <row r="10" spans="1:10" x14ac:dyDescent="0.35">
      <c r="A10" s="366" t="s">
        <v>510</v>
      </c>
      <c r="B10" s="228">
        <v>15806</v>
      </c>
      <c r="C10" s="223">
        <f>B10/$B$12</f>
        <v>0.42000372013923948</v>
      </c>
      <c r="F10" s="7" t="s">
        <v>49</v>
      </c>
      <c r="G10" s="7" t="s">
        <v>43</v>
      </c>
      <c r="I10" s="7" t="s">
        <v>349</v>
      </c>
      <c r="J10" s="7" t="s">
        <v>43</v>
      </c>
    </row>
    <row r="11" spans="1:10" x14ac:dyDescent="0.35">
      <c r="A11" s="366" t="s">
        <v>511</v>
      </c>
      <c r="B11" s="228">
        <v>15053</v>
      </c>
      <c r="C11" s="223">
        <f>B11/$B$12</f>
        <v>0.39999468551537215</v>
      </c>
      <c r="F11" s="9" t="s">
        <v>50</v>
      </c>
      <c r="G11" s="88">
        <v>2362</v>
      </c>
      <c r="I11" s="9" t="s">
        <v>285</v>
      </c>
      <c r="J11" s="10">
        <v>2553</v>
      </c>
    </row>
    <row r="12" spans="1:10" x14ac:dyDescent="0.35">
      <c r="A12" s="366" t="s">
        <v>210</v>
      </c>
      <c r="B12" s="67">
        <v>37633</v>
      </c>
      <c r="C12" s="229">
        <f>SUM(C9:C11)</f>
        <v>1</v>
      </c>
      <c r="F12" s="9" t="s">
        <v>216</v>
      </c>
      <c r="G12" s="88">
        <v>1080</v>
      </c>
      <c r="I12" s="125" t="s">
        <v>286</v>
      </c>
      <c r="J12" s="10">
        <v>4435</v>
      </c>
    </row>
    <row r="13" spans="1:10" x14ac:dyDescent="0.35">
      <c r="F13" s="9" t="s">
        <v>217</v>
      </c>
      <c r="G13" s="88">
        <v>3070</v>
      </c>
      <c r="I13" s="125" t="s">
        <v>287</v>
      </c>
      <c r="J13" s="10">
        <v>9232</v>
      </c>
    </row>
    <row r="14" spans="1:10" x14ac:dyDescent="0.35">
      <c r="F14" s="9" t="s">
        <v>218</v>
      </c>
      <c r="G14" s="88">
        <v>8943</v>
      </c>
      <c r="I14" s="9" t="s">
        <v>288</v>
      </c>
      <c r="J14" s="10">
        <v>6594</v>
      </c>
    </row>
    <row r="15" spans="1:10" x14ac:dyDescent="0.35">
      <c r="F15" s="9" t="s">
        <v>219</v>
      </c>
      <c r="G15" s="88">
        <v>5344</v>
      </c>
      <c r="I15" s="9" t="s">
        <v>289</v>
      </c>
      <c r="J15" s="10">
        <v>6404</v>
      </c>
    </row>
    <row r="16" spans="1:10" x14ac:dyDescent="0.35">
      <c r="F16" s="9" t="s">
        <v>220</v>
      </c>
      <c r="G16" s="88">
        <v>3477</v>
      </c>
      <c r="I16" s="9" t="s">
        <v>290</v>
      </c>
      <c r="J16" s="10">
        <v>8419</v>
      </c>
    </row>
    <row r="17" spans="6:10" x14ac:dyDescent="0.35">
      <c r="F17" s="9" t="s">
        <v>221</v>
      </c>
      <c r="G17" s="88">
        <v>4670</v>
      </c>
      <c r="I17" s="9" t="s">
        <v>291</v>
      </c>
      <c r="J17" s="10">
        <v>397</v>
      </c>
    </row>
    <row r="18" spans="6:10" x14ac:dyDescent="0.35">
      <c r="F18" s="9" t="s">
        <v>51</v>
      </c>
      <c r="G18" s="88">
        <v>2999</v>
      </c>
      <c r="I18" s="269" t="s">
        <v>210</v>
      </c>
      <c r="J18" s="285">
        <f>SUM(J11:J17)</f>
        <v>38034</v>
      </c>
    </row>
    <row r="19" spans="6:10" x14ac:dyDescent="0.35">
      <c r="F19" s="9" t="s">
        <v>52</v>
      </c>
      <c r="G19" s="88">
        <v>6089</v>
      </c>
    </row>
    <row r="20" spans="6:10" x14ac:dyDescent="0.35">
      <c r="F20" s="269" t="s">
        <v>211</v>
      </c>
      <c r="G20" s="285">
        <f>SUM(G11:G19)</f>
        <v>38034</v>
      </c>
    </row>
  </sheetData>
  <mergeCells count="3">
    <mergeCell ref="F2:I2"/>
    <mergeCell ref="A2:D2"/>
    <mergeCell ref="A8:C8"/>
  </mergeCells>
  <pageMargins left="0.7" right="0.7" top="0.75" bottom="0.75" header="0.3" footer="0.3"/>
  <pageSetup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79998168889431442"/>
  </sheetPr>
  <dimension ref="A1:O30"/>
  <sheetViews>
    <sheetView showGridLines="0" workbookViewId="0">
      <selection activeCell="E39" sqref="E39"/>
    </sheetView>
  </sheetViews>
  <sheetFormatPr defaultColWidth="9" defaultRowHeight="14.5" x14ac:dyDescent="0.35"/>
  <cols>
    <col min="1" max="1" width="31" style="1" bestFit="1" customWidth="1"/>
    <col min="2" max="2" width="16.36328125" style="1" customWidth="1"/>
    <col min="3" max="3" width="9" style="1" customWidth="1"/>
    <col min="4" max="4" width="26.81640625" style="1" customWidth="1"/>
    <col min="5" max="5" width="13.81640625" style="1" customWidth="1"/>
    <col min="6" max="6" width="10.453125" style="1" bestFit="1" customWidth="1"/>
    <col min="7" max="7" width="11.36328125" style="1" customWidth="1"/>
    <col min="8" max="8" width="11" style="1" bestFit="1" customWidth="1"/>
    <col min="9" max="9" width="12.36328125" style="1" customWidth="1"/>
    <col min="10" max="10" width="11" style="1" bestFit="1" customWidth="1"/>
    <col min="11" max="11" width="12.26953125" style="1" customWidth="1"/>
    <col min="12" max="13" width="11" style="1" bestFit="1" customWidth="1"/>
    <col min="14" max="15" width="9" style="1"/>
    <col min="16" max="16" width="10" style="1" bestFit="1" customWidth="1"/>
    <col min="17" max="16384" width="9" style="1"/>
  </cols>
  <sheetData>
    <row r="1" spans="1:15" x14ac:dyDescent="0.35">
      <c r="E1" s="430" t="s">
        <v>584</v>
      </c>
      <c r="F1" s="431"/>
      <c r="G1" s="431"/>
      <c r="H1" s="431"/>
      <c r="I1" s="431"/>
      <c r="J1" s="431"/>
      <c r="K1" s="431"/>
      <c r="L1" s="431"/>
      <c r="M1" s="431"/>
      <c r="N1" s="431"/>
      <c r="O1" s="431"/>
    </row>
    <row r="2" spans="1:15" x14ac:dyDescent="0.35">
      <c r="A2" s="439" t="s">
        <v>579</v>
      </c>
      <c r="B2" s="439"/>
      <c r="E2" s="432" t="s">
        <v>528</v>
      </c>
      <c r="F2" s="428" t="s">
        <v>49</v>
      </c>
      <c r="G2" s="438"/>
      <c r="H2" s="438"/>
      <c r="I2" s="438"/>
      <c r="J2" s="438"/>
      <c r="K2" s="438"/>
      <c r="L2" s="438"/>
      <c r="M2" s="438"/>
      <c r="N2" s="429"/>
      <c r="O2" s="432" t="s">
        <v>161</v>
      </c>
    </row>
    <row r="3" spans="1:15" x14ac:dyDescent="0.35">
      <c r="A3" s="16" t="s">
        <v>158</v>
      </c>
      <c r="B3" s="16"/>
      <c r="E3" s="433"/>
      <c r="F3" s="108" t="s">
        <v>222</v>
      </c>
      <c r="G3" s="113" t="s">
        <v>223</v>
      </c>
      <c r="H3" s="108" t="s">
        <v>224</v>
      </c>
      <c r="I3" s="108" t="s">
        <v>225</v>
      </c>
      <c r="J3" s="108" t="s">
        <v>226</v>
      </c>
      <c r="K3" s="108" t="s">
        <v>227</v>
      </c>
      <c r="L3" s="108" t="s">
        <v>228</v>
      </c>
      <c r="M3" s="108" t="s">
        <v>229</v>
      </c>
      <c r="N3" s="108" t="s">
        <v>230</v>
      </c>
      <c r="O3" s="433"/>
    </row>
    <row r="4" spans="1:15" x14ac:dyDescent="0.35">
      <c r="A4" s="9" t="s">
        <v>50</v>
      </c>
      <c r="B4" s="10">
        <v>1800</v>
      </c>
      <c r="E4" s="292" t="s">
        <v>47</v>
      </c>
      <c r="F4" s="110">
        <v>1480</v>
      </c>
      <c r="G4" s="114">
        <v>639</v>
      </c>
      <c r="H4" s="111">
        <v>2822</v>
      </c>
      <c r="I4" s="110">
        <v>8455</v>
      </c>
      <c r="J4" s="111">
        <v>4635</v>
      </c>
      <c r="K4" s="111">
        <v>2381</v>
      </c>
      <c r="L4" s="110">
        <v>2746</v>
      </c>
      <c r="M4" s="110">
        <v>2558</v>
      </c>
      <c r="N4" s="110">
        <v>7540</v>
      </c>
      <c r="O4" s="293">
        <f t="shared" ref="O4:O7" si="0">SUM(F4:N4)</f>
        <v>33256</v>
      </c>
    </row>
    <row r="5" spans="1:15" ht="14.25" customHeight="1" x14ac:dyDescent="0.35">
      <c r="A5" s="9" t="s">
        <v>216</v>
      </c>
      <c r="B5" s="10">
        <v>720</v>
      </c>
      <c r="E5" s="292" t="s">
        <v>44</v>
      </c>
      <c r="F5" s="110">
        <v>215</v>
      </c>
      <c r="G5" s="114">
        <v>59</v>
      </c>
      <c r="H5" s="111">
        <v>409</v>
      </c>
      <c r="I5" s="110">
        <v>2017</v>
      </c>
      <c r="J5" s="111">
        <v>2344</v>
      </c>
      <c r="K5" s="111">
        <v>2519</v>
      </c>
      <c r="L5" s="110">
        <v>3380</v>
      </c>
      <c r="M5" s="110">
        <v>3910</v>
      </c>
      <c r="N5" s="110">
        <v>8790</v>
      </c>
      <c r="O5" s="293">
        <f t="shared" si="0"/>
        <v>23643</v>
      </c>
    </row>
    <row r="6" spans="1:15" x14ac:dyDescent="0.35">
      <c r="A6" s="9" t="s">
        <v>217</v>
      </c>
      <c r="B6" s="10">
        <v>3336</v>
      </c>
      <c r="E6" s="292" t="s">
        <v>46</v>
      </c>
      <c r="F6" s="110">
        <v>71</v>
      </c>
      <c r="G6" s="114">
        <v>17</v>
      </c>
      <c r="H6" s="111">
        <v>79</v>
      </c>
      <c r="I6" s="110">
        <v>381</v>
      </c>
      <c r="J6" s="111">
        <v>845</v>
      </c>
      <c r="K6" s="111">
        <v>805</v>
      </c>
      <c r="L6" s="110">
        <v>1034</v>
      </c>
      <c r="M6" s="110">
        <v>1169</v>
      </c>
      <c r="N6" s="110">
        <v>3198</v>
      </c>
      <c r="O6" s="293">
        <f t="shared" si="0"/>
        <v>7599</v>
      </c>
    </row>
    <row r="7" spans="1:15" ht="18.75" customHeight="1" x14ac:dyDescent="0.35">
      <c r="A7" s="9" t="s">
        <v>218</v>
      </c>
      <c r="B7" s="10">
        <v>10961</v>
      </c>
      <c r="E7" s="292" t="s">
        <v>45</v>
      </c>
      <c r="F7" s="110">
        <v>34</v>
      </c>
      <c r="G7" s="115">
        <v>5</v>
      </c>
      <c r="H7" s="111">
        <v>26</v>
      </c>
      <c r="I7" s="110">
        <v>108</v>
      </c>
      <c r="J7" s="111">
        <v>145</v>
      </c>
      <c r="K7" s="111">
        <v>245</v>
      </c>
      <c r="L7" s="110">
        <v>381</v>
      </c>
      <c r="M7" s="110">
        <v>324</v>
      </c>
      <c r="N7" s="110">
        <v>538</v>
      </c>
      <c r="O7" s="293">
        <f t="shared" si="0"/>
        <v>1806</v>
      </c>
    </row>
    <row r="8" spans="1:15" x14ac:dyDescent="0.35">
      <c r="A8" s="9" t="s">
        <v>219</v>
      </c>
      <c r="B8" s="10">
        <v>7969</v>
      </c>
      <c r="E8" s="116" t="s">
        <v>211</v>
      </c>
      <c r="F8" s="109">
        <f t="shared" ref="F8:N8" si="1">SUM(F4:F7)</f>
        <v>1800</v>
      </c>
      <c r="G8" s="109">
        <f t="shared" si="1"/>
        <v>720</v>
      </c>
      <c r="H8" s="109">
        <f t="shared" si="1"/>
        <v>3336</v>
      </c>
      <c r="I8" s="109">
        <f t="shared" si="1"/>
        <v>10961</v>
      </c>
      <c r="J8" s="109">
        <f t="shared" si="1"/>
        <v>7969</v>
      </c>
      <c r="K8" s="109">
        <f t="shared" si="1"/>
        <v>5950</v>
      </c>
      <c r="L8" s="109">
        <f t="shared" si="1"/>
        <v>7541</v>
      </c>
      <c r="M8" s="109">
        <f t="shared" si="1"/>
        <v>7961</v>
      </c>
      <c r="N8" s="109">
        <f t="shared" si="1"/>
        <v>20066</v>
      </c>
      <c r="O8" s="112">
        <f>SUM(F8:N8)</f>
        <v>66304</v>
      </c>
    </row>
    <row r="9" spans="1:15" x14ac:dyDescent="0.35">
      <c r="A9" s="9" t="s">
        <v>220</v>
      </c>
      <c r="B9" s="10">
        <v>5950</v>
      </c>
      <c r="N9" s="257" t="s">
        <v>231</v>
      </c>
    </row>
    <row r="10" spans="1:15" x14ac:dyDescent="0.35">
      <c r="A10" s="9" t="s">
        <v>221</v>
      </c>
      <c r="B10" s="10">
        <v>7541</v>
      </c>
    </row>
    <row r="11" spans="1:15" x14ac:dyDescent="0.35">
      <c r="A11" s="9" t="s">
        <v>51</v>
      </c>
      <c r="B11" s="10">
        <v>7961</v>
      </c>
      <c r="E11" s="430" t="s">
        <v>581</v>
      </c>
      <c r="F11" s="431"/>
      <c r="G11" s="431"/>
      <c r="H11" s="431"/>
      <c r="I11" s="431"/>
      <c r="J11" s="431"/>
    </row>
    <row r="12" spans="1:15" x14ac:dyDescent="0.35">
      <c r="A12" s="9" t="s">
        <v>52</v>
      </c>
      <c r="B12" s="10">
        <v>20066</v>
      </c>
      <c r="E12" s="436" t="s">
        <v>49</v>
      </c>
      <c r="F12" s="428" t="s">
        <v>349</v>
      </c>
      <c r="G12" s="438"/>
      <c r="H12" s="438"/>
      <c r="I12" s="429"/>
      <c r="J12" s="434" t="s">
        <v>161</v>
      </c>
    </row>
    <row r="13" spans="1:15" x14ac:dyDescent="0.35">
      <c r="A13" s="50" t="s">
        <v>211</v>
      </c>
      <c r="B13" s="294">
        <f>SUM(B4:B12)</f>
        <v>66304</v>
      </c>
      <c r="E13" s="437"/>
      <c r="F13" s="86" t="s">
        <v>488</v>
      </c>
      <c r="G13" s="288" t="s">
        <v>489</v>
      </c>
      <c r="H13" s="288" t="s">
        <v>290</v>
      </c>
      <c r="I13" s="289" t="s">
        <v>291</v>
      </c>
      <c r="J13" s="435"/>
    </row>
    <row r="14" spans="1:15" ht="15" customHeight="1" x14ac:dyDescent="0.35">
      <c r="E14" s="16" t="s">
        <v>527</v>
      </c>
      <c r="F14" s="291">
        <v>1078</v>
      </c>
      <c r="G14" s="291">
        <v>857</v>
      </c>
      <c r="H14" s="291">
        <v>368</v>
      </c>
      <c r="I14" s="290">
        <v>217</v>
      </c>
      <c r="J14" s="290">
        <f>SUM(F14:I14)</f>
        <v>2520</v>
      </c>
      <c r="K14" s="89"/>
    </row>
    <row r="15" spans="1:15" ht="15" customHeight="1" x14ac:dyDescent="0.35">
      <c r="A15" s="428" t="s">
        <v>582</v>
      </c>
      <c r="B15" s="429"/>
      <c r="E15" s="16" t="s">
        <v>178</v>
      </c>
      <c r="F15" s="291">
        <v>1345</v>
      </c>
      <c r="G15" s="291">
        <v>1075</v>
      </c>
      <c r="H15" s="291">
        <v>884</v>
      </c>
      <c r="I15" s="291">
        <v>32</v>
      </c>
      <c r="J15" s="290">
        <f t="shared" ref="J15:J21" si="2">SUM(F15:I15)</f>
        <v>3336</v>
      </c>
      <c r="K15" s="89"/>
    </row>
    <row r="16" spans="1:15" ht="15" customHeight="1" x14ac:dyDescent="0.35">
      <c r="A16" s="381" t="s">
        <v>159</v>
      </c>
      <c r="B16" s="380">
        <v>29486</v>
      </c>
      <c r="E16" s="16" t="s">
        <v>179</v>
      </c>
      <c r="F16" s="291">
        <v>4330</v>
      </c>
      <c r="G16" s="291">
        <v>3576</v>
      </c>
      <c r="H16" s="291">
        <v>2979</v>
      </c>
      <c r="I16" s="291">
        <v>76</v>
      </c>
      <c r="J16" s="290">
        <f t="shared" si="2"/>
        <v>10961</v>
      </c>
      <c r="K16" s="89"/>
    </row>
    <row r="17" spans="1:10" x14ac:dyDescent="0.35">
      <c r="A17" s="382" t="s">
        <v>160</v>
      </c>
      <c r="B17" s="19">
        <v>31318</v>
      </c>
      <c r="E17" s="16" t="s">
        <v>180</v>
      </c>
      <c r="F17" s="291">
        <v>2806</v>
      </c>
      <c r="G17" s="291">
        <v>2771</v>
      </c>
      <c r="H17" s="291">
        <v>2347</v>
      </c>
      <c r="I17" s="291">
        <v>45</v>
      </c>
      <c r="J17" s="290">
        <f t="shared" si="2"/>
        <v>7969</v>
      </c>
    </row>
    <row r="18" spans="1:10" x14ac:dyDescent="0.35">
      <c r="A18" s="382" t="s">
        <v>135</v>
      </c>
      <c r="B18" s="143">
        <v>5500</v>
      </c>
      <c r="E18" s="16" t="s">
        <v>181</v>
      </c>
      <c r="F18" s="291">
        <v>2046</v>
      </c>
      <c r="G18" s="291">
        <v>2096</v>
      </c>
      <c r="H18" s="291">
        <v>1789</v>
      </c>
      <c r="I18" s="291">
        <v>19</v>
      </c>
      <c r="J18" s="290">
        <f t="shared" si="2"/>
        <v>5950</v>
      </c>
    </row>
    <row r="19" spans="1:10" x14ac:dyDescent="0.35">
      <c r="A19" s="50" t="s">
        <v>211</v>
      </c>
      <c r="B19" s="287">
        <f>SUM(B16:B18)</f>
        <v>66304</v>
      </c>
      <c r="E19" s="16" t="s">
        <v>182</v>
      </c>
      <c r="F19" s="291">
        <v>2948</v>
      </c>
      <c r="G19" s="291">
        <v>2388</v>
      </c>
      <c r="H19" s="291">
        <v>2172</v>
      </c>
      <c r="I19" s="291">
        <v>33</v>
      </c>
      <c r="J19" s="290">
        <f t="shared" si="2"/>
        <v>7541</v>
      </c>
    </row>
    <row r="20" spans="1:10" x14ac:dyDescent="0.35">
      <c r="E20" s="16" t="s">
        <v>51</v>
      </c>
      <c r="F20" s="291">
        <v>3279</v>
      </c>
      <c r="G20" s="291">
        <v>2739</v>
      </c>
      <c r="H20" s="291">
        <v>1916</v>
      </c>
      <c r="I20" s="291">
        <v>27</v>
      </c>
      <c r="J20" s="290">
        <f t="shared" si="2"/>
        <v>7961</v>
      </c>
    </row>
    <row r="21" spans="1:10" x14ac:dyDescent="0.35">
      <c r="E21" s="16" t="s">
        <v>135</v>
      </c>
      <c r="F21" s="291">
        <v>7762</v>
      </c>
      <c r="G21" s="291">
        <v>6685</v>
      </c>
      <c r="H21" s="291">
        <v>5449</v>
      </c>
      <c r="I21" s="291">
        <v>170</v>
      </c>
      <c r="J21" s="290">
        <f t="shared" si="2"/>
        <v>20066</v>
      </c>
    </row>
    <row r="22" spans="1:10" x14ac:dyDescent="0.35">
      <c r="A22" s="428" t="s">
        <v>583</v>
      </c>
      <c r="B22" s="429"/>
      <c r="E22" s="50" t="s">
        <v>211</v>
      </c>
      <c r="F22" s="142">
        <f>SUM(F14:F21)</f>
        <v>25594</v>
      </c>
      <c r="G22" s="142">
        <f t="shared" ref="G22:J22" si="3">SUM(G14:G21)</f>
        <v>22187</v>
      </c>
      <c r="H22" s="142">
        <f t="shared" si="3"/>
        <v>17904</v>
      </c>
      <c r="I22" s="142">
        <f t="shared" si="3"/>
        <v>619</v>
      </c>
      <c r="J22" s="142">
        <f t="shared" si="3"/>
        <v>66304</v>
      </c>
    </row>
    <row r="23" spans="1:10" x14ac:dyDescent="0.35">
      <c r="A23" s="16" t="s">
        <v>47</v>
      </c>
      <c r="B23" s="10">
        <v>33256</v>
      </c>
    </row>
    <row r="24" spans="1:10" x14ac:dyDescent="0.35">
      <c r="A24" s="16" t="s">
        <v>46</v>
      </c>
      <c r="B24" s="10">
        <v>7599</v>
      </c>
    </row>
    <row r="25" spans="1:10" x14ac:dyDescent="0.35">
      <c r="A25" s="16" t="s">
        <v>45</v>
      </c>
      <c r="B25" s="10">
        <v>1806</v>
      </c>
    </row>
    <row r="26" spans="1:10" x14ac:dyDescent="0.35">
      <c r="A26" s="16" t="s">
        <v>44</v>
      </c>
      <c r="B26" s="10">
        <v>23643</v>
      </c>
    </row>
    <row r="27" spans="1:10" x14ac:dyDescent="0.35">
      <c r="A27" s="50" t="s">
        <v>211</v>
      </c>
      <c r="B27" s="294">
        <f>SUM(B23:B26)</f>
        <v>66304</v>
      </c>
    </row>
    <row r="30" spans="1:10" x14ac:dyDescent="0.35">
      <c r="A30" s="1" t="s">
        <v>585</v>
      </c>
    </row>
  </sheetData>
  <sortState xmlns:xlrd2="http://schemas.microsoft.com/office/spreadsheetml/2017/richdata2" ref="A1:B5">
    <sortCondition ref="A4:A5"/>
  </sortState>
  <mergeCells count="11">
    <mergeCell ref="A15:B15"/>
    <mergeCell ref="A22:B22"/>
    <mergeCell ref="E1:O1"/>
    <mergeCell ref="O2:O3"/>
    <mergeCell ref="J12:J13"/>
    <mergeCell ref="E12:E13"/>
    <mergeCell ref="F12:I12"/>
    <mergeCell ref="F2:N2"/>
    <mergeCell ref="E2:E3"/>
    <mergeCell ref="A2:B2"/>
    <mergeCell ref="E11:J11"/>
  </mergeCells>
  <phoneticPr fontId="55" type="noConversion"/>
  <pageMargins left="0.7" right="0.7" top="0.75" bottom="0.75" header="0.3" footer="0.3"/>
  <pageSetup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0.79998168889431442"/>
  </sheetPr>
  <dimension ref="A2:M14"/>
  <sheetViews>
    <sheetView workbookViewId="0">
      <selection activeCell="L4" sqref="L4"/>
    </sheetView>
  </sheetViews>
  <sheetFormatPr defaultColWidth="9" defaultRowHeight="14.5" x14ac:dyDescent="0.35"/>
  <cols>
    <col min="1" max="1" width="27.26953125" style="1" customWidth="1"/>
    <col min="2" max="8" width="12.36328125" style="1" customWidth="1"/>
    <col min="9" max="13" width="12.6328125" style="1" bestFit="1" customWidth="1"/>
    <col min="14" max="16384" width="9" style="1"/>
  </cols>
  <sheetData>
    <row r="2" spans="1:13" ht="17" x14ac:dyDescent="0.35">
      <c r="A2" s="390" t="s">
        <v>144</v>
      </c>
      <c r="B2" s="390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7" x14ac:dyDescent="0.4">
      <c r="A3" s="5" t="s">
        <v>36</v>
      </c>
      <c r="B3" s="2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5.5" x14ac:dyDescent="0.35">
      <c r="A4" s="32" t="s">
        <v>39</v>
      </c>
      <c r="B4" s="35">
        <v>43160</v>
      </c>
      <c r="C4" s="35">
        <v>43191</v>
      </c>
      <c r="D4" s="35">
        <v>43221</v>
      </c>
      <c r="E4" s="35">
        <v>43252</v>
      </c>
      <c r="F4" s="35">
        <v>43282</v>
      </c>
      <c r="G4" s="35">
        <v>43313</v>
      </c>
      <c r="H4" s="35">
        <v>43344</v>
      </c>
      <c r="I4" s="35">
        <v>43374</v>
      </c>
      <c r="J4" s="35">
        <v>43405</v>
      </c>
      <c r="K4" s="35">
        <v>43435</v>
      </c>
      <c r="L4" s="35">
        <v>43466</v>
      </c>
      <c r="M4" s="35">
        <v>43497</v>
      </c>
    </row>
    <row r="5" spans="1:13" ht="15.5" x14ac:dyDescent="0.35">
      <c r="A5" s="33" t="s">
        <v>145</v>
      </c>
      <c r="B5" s="19">
        <v>1697</v>
      </c>
      <c r="C5" s="19">
        <v>1837</v>
      </c>
      <c r="D5" s="19">
        <v>1790</v>
      </c>
      <c r="E5" s="19">
        <v>1437</v>
      </c>
      <c r="F5" s="19">
        <v>1266</v>
      </c>
      <c r="G5" s="43">
        <v>1239</v>
      </c>
      <c r="H5" s="19">
        <v>1277</v>
      </c>
      <c r="I5" s="19">
        <v>1468</v>
      </c>
      <c r="J5" s="19">
        <v>3469</v>
      </c>
      <c r="K5" s="19">
        <v>5232</v>
      </c>
      <c r="L5" s="19">
        <v>3463</v>
      </c>
      <c r="M5" s="19">
        <v>1752</v>
      </c>
    </row>
    <row r="6" spans="1:13" ht="15.5" x14ac:dyDescent="0.35">
      <c r="A6" s="33" t="s">
        <v>146</v>
      </c>
      <c r="B6" s="19">
        <v>271</v>
      </c>
      <c r="C6" s="19">
        <v>885</v>
      </c>
      <c r="D6" s="19">
        <v>814</v>
      </c>
      <c r="E6" s="19">
        <v>892</v>
      </c>
      <c r="F6" s="19">
        <v>560</v>
      </c>
      <c r="G6" s="43">
        <v>522</v>
      </c>
      <c r="H6" s="19">
        <v>648</v>
      </c>
      <c r="I6" s="19">
        <v>524</v>
      </c>
      <c r="J6" s="19">
        <v>436</v>
      </c>
      <c r="K6" s="19">
        <v>696</v>
      </c>
      <c r="L6" s="19">
        <v>2887</v>
      </c>
      <c r="M6" s="19">
        <v>1018</v>
      </c>
    </row>
    <row r="8" spans="1:13" ht="15.5" x14ac:dyDescent="0.35">
      <c r="A8" s="37" t="s">
        <v>39</v>
      </c>
      <c r="B8" s="38">
        <v>43160</v>
      </c>
      <c r="C8" s="38">
        <v>43191</v>
      </c>
      <c r="D8" s="38">
        <v>43221</v>
      </c>
      <c r="E8" s="38">
        <v>43252</v>
      </c>
      <c r="F8" s="38">
        <v>43282</v>
      </c>
      <c r="G8" s="38">
        <v>43313</v>
      </c>
      <c r="H8" s="38">
        <v>43344</v>
      </c>
      <c r="I8" s="38">
        <v>43374</v>
      </c>
      <c r="J8" s="38">
        <v>43405</v>
      </c>
      <c r="K8" s="38">
        <v>43435</v>
      </c>
      <c r="L8" s="38">
        <v>43466</v>
      </c>
      <c r="M8" s="38">
        <v>43497</v>
      </c>
    </row>
    <row r="9" spans="1:13" ht="15.5" x14ac:dyDescent="0.35">
      <c r="A9" s="33" t="s">
        <v>38</v>
      </c>
      <c r="B9" s="19">
        <v>208182</v>
      </c>
      <c r="C9" s="39">
        <v>204505</v>
      </c>
      <c r="D9" s="39">
        <v>201410</v>
      </c>
      <c r="E9" s="39">
        <v>199110</v>
      </c>
      <c r="F9" s="39">
        <v>196733</v>
      </c>
      <c r="G9" s="39">
        <v>194573</v>
      </c>
      <c r="H9" s="42">
        <v>192241</v>
      </c>
      <c r="I9" s="19">
        <v>189591</v>
      </c>
      <c r="J9" s="19">
        <v>185835</v>
      </c>
      <c r="K9" s="19">
        <v>178215</v>
      </c>
      <c r="L9" s="19">
        <v>198821</v>
      </c>
      <c r="M9" s="19">
        <v>196328</v>
      </c>
    </row>
    <row r="10" spans="1:13" ht="15.5" x14ac:dyDescent="0.35">
      <c r="A10" s="33" t="s">
        <v>147</v>
      </c>
      <c r="B10" s="19">
        <v>1369042</v>
      </c>
      <c r="C10" s="19">
        <v>1378114</v>
      </c>
      <c r="D10" s="19">
        <v>1393970</v>
      </c>
      <c r="E10" s="19">
        <v>1380841</v>
      </c>
      <c r="F10" s="19">
        <v>1395766</v>
      </c>
      <c r="G10" s="19">
        <v>1409651</v>
      </c>
      <c r="H10" s="42">
        <v>1421541</v>
      </c>
      <c r="I10" s="19">
        <v>1436941</v>
      </c>
      <c r="J10" s="19">
        <v>1457584</v>
      </c>
      <c r="K10" s="19">
        <v>1477503</v>
      </c>
      <c r="L10" s="19">
        <v>1484318</v>
      </c>
      <c r="M10" s="19">
        <v>1486554</v>
      </c>
    </row>
    <row r="12" spans="1:13" ht="15.5" x14ac:dyDescent="0.35">
      <c r="A12" s="37" t="s">
        <v>39</v>
      </c>
      <c r="B12" s="38">
        <v>43160</v>
      </c>
      <c r="C12" s="38">
        <v>43191</v>
      </c>
      <c r="D12" s="38">
        <v>43221</v>
      </c>
      <c r="E12" s="38">
        <v>43252</v>
      </c>
      <c r="F12" s="38">
        <v>43282</v>
      </c>
      <c r="G12" s="38">
        <v>43313</v>
      </c>
      <c r="H12" s="38">
        <v>43344</v>
      </c>
      <c r="I12" s="38">
        <v>43374</v>
      </c>
      <c r="J12" s="38">
        <v>43405</v>
      </c>
      <c r="K12" s="38">
        <v>43435</v>
      </c>
      <c r="L12" s="38">
        <v>43466</v>
      </c>
      <c r="M12" s="38">
        <v>43497</v>
      </c>
    </row>
    <row r="13" spans="1:13" ht="15.5" x14ac:dyDescent="0.35">
      <c r="A13" s="33" t="s">
        <v>148</v>
      </c>
      <c r="B13" s="34">
        <f t="shared" ref="B13:L13" si="0">B5/B9</f>
        <v>8.1515212650469307E-3</v>
      </c>
      <c r="C13" s="34">
        <f t="shared" si="0"/>
        <v>8.9826654605021875E-3</v>
      </c>
      <c r="D13" s="34">
        <f t="shared" si="0"/>
        <v>8.8873442232262553E-3</v>
      </c>
      <c r="E13" s="34">
        <f t="shared" si="0"/>
        <v>7.2171161669428961E-3</v>
      </c>
      <c r="F13" s="34">
        <f t="shared" si="0"/>
        <v>6.4351176467598217E-3</v>
      </c>
      <c r="G13" s="34">
        <f t="shared" si="0"/>
        <v>6.367789981138185E-3</v>
      </c>
      <c r="H13" s="34">
        <f t="shared" si="0"/>
        <v>6.6427036896395666E-3</v>
      </c>
      <c r="I13" s="34">
        <f t="shared" si="0"/>
        <v>7.7429835804442198E-3</v>
      </c>
      <c r="J13" s="34">
        <f t="shared" si="0"/>
        <v>1.8667097156079317E-2</v>
      </c>
      <c r="K13" s="34">
        <f t="shared" si="0"/>
        <v>2.9357798165137616E-2</v>
      </c>
      <c r="L13" s="34">
        <f t="shared" si="0"/>
        <v>1.7417677207136068E-2</v>
      </c>
      <c r="M13" s="34">
        <f>M5/M9</f>
        <v>8.9238417342406579E-3</v>
      </c>
    </row>
    <row r="14" spans="1:13" ht="15.5" x14ac:dyDescent="0.35">
      <c r="A14" s="33" t="s">
        <v>146</v>
      </c>
      <c r="B14" s="34">
        <f t="shared" ref="B14:L14" si="1">B6/B10</f>
        <v>1.9794863853702077E-4</v>
      </c>
      <c r="C14" s="34">
        <f t="shared" si="1"/>
        <v>6.4218199655471171E-4</v>
      </c>
      <c r="D14" s="34">
        <f t="shared" si="1"/>
        <v>5.8394370036657893E-4</v>
      </c>
      <c r="E14" s="34">
        <f t="shared" si="1"/>
        <v>6.4598313636399847E-4</v>
      </c>
      <c r="F14" s="34">
        <f t="shared" si="1"/>
        <v>4.012133839053251E-4</v>
      </c>
      <c r="G14" s="34">
        <f t="shared" si="1"/>
        <v>3.7030442286778783E-4</v>
      </c>
      <c r="H14" s="34">
        <f t="shared" si="1"/>
        <v>4.5584334183818828E-4</v>
      </c>
      <c r="I14" s="34">
        <f t="shared" si="1"/>
        <v>3.6466354568489591E-4</v>
      </c>
      <c r="J14" s="34">
        <f t="shared" si="1"/>
        <v>2.9912512760842602E-4</v>
      </c>
      <c r="K14" s="34">
        <f t="shared" si="1"/>
        <v>4.7106503337049062E-4</v>
      </c>
      <c r="L14" s="34">
        <f t="shared" si="1"/>
        <v>1.9450010038280206E-3</v>
      </c>
      <c r="M14" s="34">
        <f>M6/M10</f>
        <v>6.8480526102650827E-4</v>
      </c>
    </row>
  </sheetData>
  <mergeCells count="1">
    <mergeCell ref="A2:B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A4659-0538-421D-879B-BCBA03390D80}">
  <dimension ref="A1:A9"/>
  <sheetViews>
    <sheetView showGridLines="0" tabSelected="1" workbookViewId="0">
      <selection activeCell="A10" sqref="A10"/>
    </sheetView>
  </sheetViews>
  <sheetFormatPr defaultRowHeight="14.5" x14ac:dyDescent="0.35"/>
  <sheetData>
    <row r="1" spans="1:1" x14ac:dyDescent="0.35">
      <c r="A1" t="s">
        <v>540</v>
      </c>
    </row>
    <row r="3" spans="1:1" x14ac:dyDescent="0.35">
      <c r="A3" t="s">
        <v>535</v>
      </c>
    </row>
    <row r="4" spans="1:1" x14ac:dyDescent="0.35">
      <c r="A4" t="s">
        <v>534</v>
      </c>
    </row>
    <row r="5" spans="1:1" x14ac:dyDescent="0.35">
      <c r="A5" t="s">
        <v>536</v>
      </c>
    </row>
    <row r="7" spans="1:1" x14ac:dyDescent="0.35">
      <c r="A7" t="s">
        <v>538</v>
      </c>
    </row>
    <row r="8" spans="1:1" x14ac:dyDescent="0.35">
      <c r="A8" t="s">
        <v>537</v>
      </c>
    </row>
    <row r="9" spans="1:1" x14ac:dyDescent="0.35">
      <c r="A9" t="s">
        <v>539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B2E2D-2379-42E1-8B71-9B8277BCDE13}">
  <sheetPr>
    <tabColor theme="9" tint="0.79998168889431442"/>
  </sheetPr>
  <dimension ref="A1:G26"/>
  <sheetViews>
    <sheetView showGridLines="0" workbookViewId="0">
      <selection activeCell="A29" sqref="A29"/>
    </sheetView>
  </sheetViews>
  <sheetFormatPr defaultRowHeight="14.5" x14ac:dyDescent="0.35"/>
  <cols>
    <col min="1" max="1" width="30" bestFit="1" customWidth="1"/>
    <col min="2" max="2" width="50.7265625" bestFit="1" customWidth="1"/>
    <col min="5" max="5" width="12.08984375" bestFit="1" customWidth="1"/>
    <col min="9" max="9" width="27" bestFit="1" customWidth="1"/>
    <col min="10" max="10" width="14.08984375" bestFit="1" customWidth="1"/>
  </cols>
  <sheetData>
    <row r="1" spans="1:7" x14ac:dyDescent="0.35">
      <c r="A1" s="129" t="s">
        <v>356</v>
      </c>
    </row>
    <row r="2" spans="1:7" ht="15" thickBot="1" x14ac:dyDescent="0.4"/>
    <row r="3" spans="1:7" x14ac:dyDescent="0.35">
      <c r="A3" s="188" t="s">
        <v>378</v>
      </c>
      <c r="B3" s="189" t="s">
        <v>377</v>
      </c>
    </row>
    <row r="4" spans="1:7" x14ac:dyDescent="0.35">
      <c r="A4" s="187" t="s">
        <v>361</v>
      </c>
      <c r="B4" s="281">
        <v>661</v>
      </c>
      <c r="G4" s="141"/>
    </row>
    <row r="5" spans="1:7" x14ac:dyDescent="0.35">
      <c r="A5" s="187" t="s">
        <v>359</v>
      </c>
      <c r="B5" s="281">
        <v>17513</v>
      </c>
      <c r="G5" s="140"/>
    </row>
    <row r="6" spans="1:7" x14ac:dyDescent="0.35">
      <c r="A6" s="187" t="s">
        <v>360</v>
      </c>
      <c r="B6" s="281">
        <v>2278</v>
      </c>
      <c r="G6" s="140"/>
    </row>
    <row r="7" spans="1:7" x14ac:dyDescent="0.35">
      <c r="A7" s="187" t="s">
        <v>358</v>
      </c>
      <c r="B7" s="281">
        <v>18770</v>
      </c>
      <c r="G7" s="140"/>
    </row>
    <row r="8" spans="1:7" x14ac:dyDescent="0.35">
      <c r="A8" s="187" t="s">
        <v>135</v>
      </c>
      <c r="B8" s="281">
        <v>994</v>
      </c>
      <c r="G8" s="140"/>
    </row>
    <row r="9" spans="1:7" ht="15" thickBot="1" x14ac:dyDescent="0.4">
      <c r="A9" s="282" t="s">
        <v>161</v>
      </c>
      <c r="B9" s="283">
        <v>40216</v>
      </c>
      <c r="G9" s="140"/>
    </row>
    <row r="10" spans="1:7" ht="15" thickBot="1" x14ac:dyDescent="0.4">
      <c r="G10" s="140"/>
    </row>
    <row r="11" spans="1:7" ht="15" thickBot="1" x14ac:dyDescent="0.4">
      <c r="A11" s="386" t="s">
        <v>586</v>
      </c>
      <c r="B11" s="387" t="s">
        <v>60</v>
      </c>
      <c r="G11" s="140"/>
    </row>
    <row r="12" spans="1:7" x14ac:dyDescent="0.35">
      <c r="A12" s="385">
        <v>43101</v>
      </c>
      <c r="B12" s="375">
        <v>4238</v>
      </c>
      <c r="G12" s="140"/>
    </row>
    <row r="13" spans="1:7" x14ac:dyDescent="0.35">
      <c r="A13" s="383">
        <v>43132</v>
      </c>
      <c r="B13" s="373">
        <v>3231</v>
      </c>
      <c r="G13" s="140"/>
    </row>
    <row r="14" spans="1:7" x14ac:dyDescent="0.35">
      <c r="A14" s="383">
        <v>43160</v>
      </c>
      <c r="B14" s="373">
        <v>3576</v>
      </c>
      <c r="G14" s="140"/>
    </row>
    <row r="15" spans="1:7" x14ac:dyDescent="0.35">
      <c r="A15" s="383">
        <v>43191</v>
      </c>
      <c r="B15" s="373">
        <v>3307</v>
      </c>
      <c r="G15" s="140"/>
    </row>
    <row r="16" spans="1:7" x14ac:dyDescent="0.35">
      <c r="A16" s="383">
        <v>43221</v>
      </c>
      <c r="B16" s="373">
        <v>3324</v>
      </c>
      <c r="G16" s="140"/>
    </row>
    <row r="17" spans="1:7" x14ac:dyDescent="0.35">
      <c r="A17" s="383">
        <v>43252</v>
      </c>
      <c r="B17" s="373">
        <v>3269</v>
      </c>
      <c r="G17" s="140"/>
    </row>
    <row r="18" spans="1:7" x14ac:dyDescent="0.35">
      <c r="A18" s="383">
        <v>43282</v>
      </c>
      <c r="B18" s="373">
        <v>3303</v>
      </c>
    </row>
    <row r="19" spans="1:7" x14ac:dyDescent="0.35">
      <c r="A19" s="383">
        <v>43313</v>
      </c>
      <c r="B19" s="373">
        <v>3596</v>
      </c>
    </row>
    <row r="20" spans="1:7" x14ac:dyDescent="0.35">
      <c r="A20" s="383">
        <v>43344</v>
      </c>
      <c r="B20" s="373">
        <v>4087</v>
      </c>
    </row>
    <row r="21" spans="1:7" x14ac:dyDescent="0.35">
      <c r="A21" s="383">
        <v>43374</v>
      </c>
      <c r="B21" s="373">
        <v>3661</v>
      </c>
    </row>
    <row r="22" spans="1:7" x14ac:dyDescent="0.35">
      <c r="A22" s="383">
        <v>43405</v>
      </c>
      <c r="B22" s="373">
        <v>4001</v>
      </c>
    </row>
    <row r="23" spans="1:7" x14ac:dyDescent="0.35">
      <c r="A23" s="383">
        <v>43435</v>
      </c>
      <c r="B23" s="373">
        <v>530</v>
      </c>
    </row>
    <row r="24" spans="1:7" x14ac:dyDescent="0.35">
      <c r="A24" s="374"/>
      <c r="B24" s="379"/>
    </row>
    <row r="25" spans="1:7" x14ac:dyDescent="0.35">
      <c r="A25" s="372" t="s">
        <v>370</v>
      </c>
      <c r="B25" s="384">
        <f>AVERAGE(B12:B23)</f>
        <v>3343.5833333333335</v>
      </c>
    </row>
    <row r="26" spans="1:7" x14ac:dyDescent="0.35">
      <c r="B26" s="275"/>
    </row>
  </sheetData>
  <pageMargins left="0.7" right="0.7" top="0.75" bottom="0.75" header="0.3" footer="0.3"/>
  <pageSetup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W127"/>
  <sheetViews>
    <sheetView topLeftCell="J91" workbookViewId="0">
      <selection activeCell="O129" sqref="O129"/>
    </sheetView>
  </sheetViews>
  <sheetFormatPr defaultRowHeight="14.5" x14ac:dyDescent="0.35"/>
  <cols>
    <col min="1" max="1" width="28.81640625" bestFit="1" customWidth="1"/>
    <col min="2" max="2" width="19.08984375" bestFit="1" customWidth="1"/>
    <col min="3" max="3" width="26" bestFit="1" customWidth="1"/>
    <col min="5" max="5" width="28.81640625" bestFit="1" customWidth="1"/>
    <col min="6" max="6" width="21" bestFit="1" customWidth="1"/>
    <col min="7" max="7" width="26" bestFit="1" customWidth="1"/>
    <col min="9" max="9" width="28.81640625" bestFit="1" customWidth="1"/>
    <col min="10" max="10" width="21" bestFit="1" customWidth="1"/>
    <col min="11" max="11" width="26" bestFit="1" customWidth="1"/>
    <col min="13" max="13" width="28.81640625" bestFit="1" customWidth="1"/>
    <col min="14" max="14" width="21" bestFit="1" customWidth="1"/>
    <col min="15" max="15" width="26" bestFit="1" customWidth="1"/>
    <col min="17" max="17" width="28.81640625" bestFit="1" customWidth="1"/>
    <col min="18" max="18" width="21" bestFit="1" customWidth="1"/>
    <col min="19" max="19" width="26" bestFit="1" customWidth="1"/>
    <col min="21" max="21" width="28.81640625" bestFit="1" customWidth="1"/>
    <col min="22" max="22" width="21" bestFit="1" customWidth="1"/>
    <col min="23" max="23" width="26" bestFit="1" customWidth="1"/>
  </cols>
  <sheetData>
    <row r="1" spans="1:23" ht="17" x14ac:dyDescent="0.4">
      <c r="A1" s="5" t="s">
        <v>35</v>
      </c>
      <c r="B1" s="443" t="s">
        <v>192</v>
      </c>
      <c r="C1" s="443"/>
      <c r="E1" s="69" t="s">
        <v>35</v>
      </c>
      <c r="F1" s="440" t="s">
        <v>192</v>
      </c>
      <c r="G1" s="441"/>
      <c r="I1" s="69" t="s">
        <v>35</v>
      </c>
      <c r="J1" s="440" t="s">
        <v>192</v>
      </c>
      <c r="K1" s="441"/>
      <c r="M1" s="69" t="s">
        <v>35</v>
      </c>
      <c r="N1" s="440" t="s">
        <v>192</v>
      </c>
      <c r="O1" s="441"/>
      <c r="Q1" s="69" t="s">
        <v>35</v>
      </c>
      <c r="R1" s="440" t="s">
        <v>192</v>
      </c>
      <c r="S1" s="441"/>
      <c r="U1" s="69" t="s">
        <v>35</v>
      </c>
      <c r="V1" s="440" t="s">
        <v>192</v>
      </c>
      <c r="W1" s="441"/>
    </row>
    <row r="2" spans="1:23" ht="17" x14ac:dyDescent="0.4">
      <c r="A2" s="5" t="s">
        <v>36</v>
      </c>
      <c r="B2" s="394">
        <v>43143</v>
      </c>
      <c r="C2" s="394"/>
      <c r="E2" s="70" t="s">
        <v>36</v>
      </c>
      <c r="F2" s="394">
        <v>43143</v>
      </c>
      <c r="G2" s="442"/>
      <c r="I2" s="70" t="s">
        <v>36</v>
      </c>
      <c r="J2" s="394">
        <v>43143</v>
      </c>
      <c r="K2" s="442"/>
      <c r="M2" s="70" t="s">
        <v>36</v>
      </c>
      <c r="N2" s="394">
        <v>43143</v>
      </c>
      <c r="O2" s="442"/>
      <c r="Q2" s="70" t="s">
        <v>36</v>
      </c>
      <c r="R2" s="394">
        <v>43143</v>
      </c>
      <c r="S2" s="442"/>
      <c r="U2" s="70" t="s">
        <v>36</v>
      </c>
      <c r="V2" s="394">
        <v>43143</v>
      </c>
      <c r="W2" s="442"/>
    </row>
    <row r="3" spans="1:23" ht="15.5" x14ac:dyDescent="0.35">
      <c r="A3" s="12" t="s">
        <v>54</v>
      </c>
      <c r="B3" s="12" t="s">
        <v>34</v>
      </c>
      <c r="C3" s="12" t="s">
        <v>68</v>
      </c>
      <c r="E3" s="12" t="s">
        <v>54</v>
      </c>
      <c r="F3" s="12" t="s">
        <v>34</v>
      </c>
      <c r="G3" s="12" t="s">
        <v>68</v>
      </c>
      <c r="I3" s="12" t="s">
        <v>54</v>
      </c>
      <c r="J3" s="12" t="s">
        <v>34</v>
      </c>
      <c r="K3" s="12" t="s">
        <v>68</v>
      </c>
      <c r="M3" s="12" t="s">
        <v>54</v>
      </c>
      <c r="N3" s="12" t="s">
        <v>34</v>
      </c>
      <c r="O3" s="12" t="s">
        <v>68</v>
      </c>
      <c r="Q3" s="12" t="s">
        <v>54</v>
      </c>
      <c r="R3" s="12" t="s">
        <v>34</v>
      </c>
      <c r="S3" s="12" t="s">
        <v>68</v>
      </c>
      <c r="U3" s="12" t="s">
        <v>54</v>
      </c>
      <c r="V3" s="12" t="s">
        <v>34</v>
      </c>
      <c r="W3" s="12" t="s">
        <v>68</v>
      </c>
    </row>
    <row r="4" spans="1:23" ht="15.5" x14ac:dyDescent="0.35">
      <c r="A4" s="56" t="s">
        <v>56</v>
      </c>
      <c r="B4" s="66">
        <v>12666</v>
      </c>
      <c r="C4" s="31"/>
      <c r="E4" s="56" t="s">
        <v>186</v>
      </c>
      <c r="F4" s="65">
        <v>21122</v>
      </c>
      <c r="G4" s="31"/>
      <c r="I4" s="56" t="s">
        <v>189</v>
      </c>
      <c r="J4" s="65">
        <v>3243</v>
      </c>
      <c r="K4" s="31"/>
      <c r="M4" s="56" t="s">
        <v>184</v>
      </c>
      <c r="N4" s="65">
        <v>7173</v>
      </c>
      <c r="O4" s="31"/>
      <c r="Q4" s="56" t="s">
        <v>58</v>
      </c>
      <c r="R4" s="65">
        <v>1257</v>
      </c>
      <c r="S4" s="31"/>
      <c r="U4" s="56" t="s">
        <v>57</v>
      </c>
      <c r="V4" s="65">
        <v>2325</v>
      </c>
      <c r="W4" s="31"/>
    </row>
    <row r="5" spans="1:23" ht="15" thickBot="1" x14ac:dyDescent="0.4">
      <c r="E5" s="71"/>
      <c r="G5" s="72"/>
      <c r="I5" s="71"/>
      <c r="K5" s="72"/>
      <c r="M5" s="71"/>
      <c r="O5" s="72"/>
      <c r="Q5" s="71"/>
      <c r="S5" s="72"/>
      <c r="U5" s="71"/>
      <c r="W5" s="72"/>
    </row>
    <row r="6" spans="1:23" ht="16" thickBot="1" x14ac:dyDescent="0.4">
      <c r="A6" s="57" t="s">
        <v>194</v>
      </c>
      <c r="B6" s="57" t="s">
        <v>37</v>
      </c>
      <c r="C6" s="57" t="s">
        <v>40</v>
      </c>
      <c r="E6" s="73" t="s">
        <v>198</v>
      </c>
      <c r="F6" s="57" t="s">
        <v>37</v>
      </c>
      <c r="G6" s="74" t="s">
        <v>40</v>
      </c>
      <c r="I6" s="73" t="s">
        <v>199</v>
      </c>
      <c r="J6" s="57" t="s">
        <v>37</v>
      </c>
      <c r="K6" s="74" t="s">
        <v>40</v>
      </c>
      <c r="M6" s="73" t="s">
        <v>200</v>
      </c>
      <c r="N6" s="57" t="s">
        <v>37</v>
      </c>
      <c r="O6" s="74" t="s">
        <v>40</v>
      </c>
      <c r="Q6" s="73" t="s">
        <v>202</v>
      </c>
      <c r="R6" s="57" t="s">
        <v>37</v>
      </c>
      <c r="S6" s="74" t="s">
        <v>40</v>
      </c>
      <c r="U6" s="73" t="s">
        <v>203</v>
      </c>
      <c r="V6" s="57" t="s">
        <v>37</v>
      </c>
      <c r="W6" s="74" t="s">
        <v>40</v>
      </c>
    </row>
    <row r="7" spans="1:23" ht="15" thickBot="1" x14ac:dyDescent="0.4">
      <c r="A7" s="63">
        <f>SUM(B7+C7)</f>
        <v>12666</v>
      </c>
      <c r="B7" s="64">
        <v>10218</v>
      </c>
      <c r="C7" s="64">
        <v>2448</v>
      </c>
      <c r="E7" s="75">
        <f>SUM(F7+G7)</f>
        <v>21122</v>
      </c>
      <c r="F7" s="64">
        <v>13132</v>
      </c>
      <c r="G7" s="76">
        <v>7990</v>
      </c>
      <c r="I7" s="75">
        <f>SUM(J7+K7)</f>
        <v>3243</v>
      </c>
      <c r="J7" s="64">
        <v>2655</v>
      </c>
      <c r="K7" s="76">
        <v>588</v>
      </c>
      <c r="M7" s="75">
        <f>SUM(N7+O7)</f>
        <v>7173</v>
      </c>
      <c r="N7" s="64">
        <v>4338</v>
      </c>
      <c r="O7" s="76">
        <v>2835</v>
      </c>
      <c r="Q7" s="75">
        <f>SUM(R7+S7)</f>
        <v>1257</v>
      </c>
      <c r="R7" s="64">
        <v>967</v>
      </c>
      <c r="S7" s="76">
        <v>290</v>
      </c>
      <c r="U7" s="75">
        <f>SUM(V7+W7)</f>
        <v>2325</v>
      </c>
      <c r="V7" s="64">
        <v>1873</v>
      </c>
      <c r="W7" s="76">
        <v>452</v>
      </c>
    </row>
    <row r="8" spans="1:23" ht="15" thickBot="1" x14ac:dyDescent="0.4">
      <c r="E8" s="71"/>
      <c r="G8" s="72"/>
      <c r="I8" s="71"/>
      <c r="K8" s="72"/>
      <c r="M8" s="71"/>
      <c r="O8" s="72"/>
      <c r="Q8" s="71"/>
      <c r="S8" s="72"/>
      <c r="U8" s="71"/>
      <c r="W8" s="72"/>
    </row>
    <row r="9" spans="1:23" ht="16" thickBot="1" x14ac:dyDescent="0.4">
      <c r="A9" s="57" t="s">
        <v>194</v>
      </c>
      <c r="B9" s="61" t="s">
        <v>42</v>
      </c>
      <c r="C9" s="61" t="s">
        <v>53</v>
      </c>
      <c r="E9" s="73" t="s">
        <v>198</v>
      </c>
      <c r="F9" s="61" t="s">
        <v>42</v>
      </c>
      <c r="G9" s="77" t="s">
        <v>53</v>
      </c>
      <c r="I9" s="73" t="s">
        <v>199</v>
      </c>
      <c r="J9" s="61" t="s">
        <v>42</v>
      </c>
      <c r="K9" s="77" t="s">
        <v>53</v>
      </c>
      <c r="M9" s="73" t="s">
        <v>200</v>
      </c>
      <c r="N9" s="61" t="s">
        <v>42</v>
      </c>
      <c r="O9" s="77" t="s">
        <v>53</v>
      </c>
      <c r="Q9" s="73" t="s">
        <v>202</v>
      </c>
      <c r="R9" s="61" t="s">
        <v>42</v>
      </c>
      <c r="S9" s="77" t="s">
        <v>53</v>
      </c>
      <c r="U9" s="73" t="s">
        <v>203</v>
      </c>
      <c r="V9" s="61" t="s">
        <v>42</v>
      </c>
      <c r="W9" s="77" t="s">
        <v>53</v>
      </c>
    </row>
    <row r="10" spans="1:23" ht="15.5" x14ac:dyDescent="0.35">
      <c r="B10" s="59" t="s">
        <v>44</v>
      </c>
      <c r="C10" s="60">
        <v>4371</v>
      </c>
      <c r="E10" s="71"/>
      <c r="F10" s="59" t="s">
        <v>44</v>
      </c>
      <c r="G10" s="60">
        <v>6903</v>
      </c>
      <c r="I10" s="71"/>
      <c r="J10" s="59" t="s">
        <v>44</v>
      </c>
      <c r="K10" s="60">
        <v>909</v>
      </c>
      <c r="M10" s="71"/>
      <c r="N10" s="59" t="s">
        <v>44</v>
      </c>
      <c r="O10" s="60">
        <v>3918</v>
      </c>
      <c r="Q10" s="71"/>
      <c r="R10" s="59" t="s">
        <v>44</v>
      </c>
      <c r="S10" s="60">
        <v>279</v>
      </c>
      <c r="U10" s="71"/>
      <c r="V10" s="59" t="s">
        <v>44</v>
      </c>
      <c r="W10" s="60">
        <v>947</v>
      </c>
    </row>
    <row r="11" spans="1:23" ht="15.5" x14ac:dyDescent="0.35">
      <c r="B11" s="8" t="s">
        <v>45</v>
      </c>
      <c r="C11" s="10">
        <v>35</v>
      </c>
      <c r="E11" s="71"/>
      <c r="F11" s="8" t="s">
        <v>45</v>
      </c>
      <c r="G11" s="10">
        <v>364</v>
      </c>
      <c r="I11" s="71"/>
      <c r="J11" s="8" t="s">
        <v>45</v>
      </c>
      <c r="K11" s="10">
        <v>53</v>
      </c>
      <c r="M11" s="71"/>
      <c r="N11" s="8" t="s">
        <v>45</v>
      </c>
      <c r="O11" s="10">
        <v>91</v>
      </c>
      <c r="Q11" s="71"/>
      <c r="R11" s="8" t="s">
        <v>45</v>
      </c>
      <c r="S11" s="10">
        <v>16</v>
      </c>
      <c r="U11" s="71"/>
      <c r="V11" s="8" t="s">
        <v>45</v>
      </c>
      <c r="W11" s="10">
        <v>3</v>
      </c>
    </row>
    <row r="12" spans="1:23" ht="15.5" x14ac:dyDescent="0.35">
      <c r="B12" s="8" t="s">
        <v>46</v>
      </c>
      <c r="C12" s="10">
        <v>2016</v>
      </c>
      <c r="E12" s="71"/>
      <c r="F12" s="8" t="s">
        <v>46</v>
      </c>
      <c r="G12" s="10">
        <v>2249</v>
      </c>
      <c r="I12" s="71"/>
      <c r="J12" s="8" t="s">
        <v>46</v>
      </c>
      <c r="K12" s="10">
        <v>273</v>
      </c>
      <c r="M12" s="71"/>
      <c r="N12" s="8" t="s">
        <v>46</v>
      </c>
      <c r="O12" s="10">
        <v>753</v>
      </c>
      <c r="Q12" s="71"/>
      <c r="R12" s="8" t="s">
        <v>46</v>
      </c>
      <c r="S12" s="10">
        <v>103</v>
      </c>
      <c r="U12" s="71"/>
      <c r="V12" s="8" t="s">
        <v>46</v>
      </c>
      <c r="W12" s="10">
        <v>347</v>
      </c>
    </row>
    <row r="13" spans="1:23" ht="15.5" x14ac:dyDescent="0.35">
      <c r="B13" s="8" t="s">
        <v>47</v>
      </c>
      <c r="C13" s="10">
        <v>6244</v>
      </c>
      <c r="E13" s="71"/>
      <c r="F13" s="8" t="s">
        <v>47</v>
      </c>
      <c r="G13" s="10">
        <v>11606</v>
      </c>
      <c r="I13" s="71"/>
      <c r="J13" s="8" t="s">
        <v>47</v>
      </c>
      <c r="K13" s="10">
        <v>2008</v>
      </c>
      <c r="M13" s="71"/>
      <c r="N13" s="8" t="s">
        <v>47</v>
      </c>
      <c r="O13" s="10">
        <v>2411</v>
      </c>
      <c r="Q13" s="71"/>
      <c r="R13" s="8" t="s">
        <v>47</v>
      </c>
      <c r="S13" s="10">
        <v>859</v>
      </c>
      <c r="U13" s="71"/>
      <c r="V13" s="8" t="s">
        <v>47</v>
      </c>
      <c r="W13" s="10">
        <v>1028</v>
      </c>
    </row>
    <row r="14" spans="1:23" x14ac:dyDescent="0.35">
      <c r="C14" s="58">
        <f>SUM(C10:C13)</f>
        <v>12666</v>
      </c>
      <c r="E14" s="71"/>
      <c r="G14" s="78">
        <f>SUM(G10:G13)</f>
        <v>21122</v>
      </c>
      <c r="I14" s="71"/>
      <c r="K14" s="78">
        <f>SUM(K10:K13)</f>
        <v>3243</v>
      </c>
      <c r="M14" s="71"/>
      <c r="O14" s="78">
        <f>SUM(O10:O13)</f>
        <v>7173</v>
      </c>
      <c r="Q14" s="71"/>
      <c r="S14" s="78">
        <f>SUM(S10:S13)</f>
        <v>1257</v>
      </c>
      <c r="U14" s="71"/>
      <c r="W14" s="78">
        <f>SUM(W10:W13)</f>
        <v>2325</v>
      </c>
    </row>
    <row r="15" spans="1:23" ht="15" thickBot="1" x14ac:dyDescent="0.4">
      <c r="E15" s="71"/>
      <c r="G15" s="72"/>
      <c r="I15" s="71"/>
      <c r="K15" s="72"/>
      <c r="M15" s="71"/>
      <c r="O15" s="72"/>
      <c r="Q15" s="71"/>
      <c r="S15" s="72"/>
      <c r="U15" s="71"/>
      <c r="W15" s="72"/>
    </row>
    <row r="16" spans="1:23" ht="16" thickBot="1" x14ac:dyDescent="0.4">
      <c r="A16" s="57" t="s">
        <v>194</v>
      </c>
      <c r="B16" s="61" t="s">
        <v>65</v>
      </c>
      <c r="C16" s="61" t="s">
        <v>53</v>
      </c>
      <c r="E16" s="73" t="s">
        <v>198</v>
      </c>
      <c r="F16" s="61" t="s">
        <v>65</v>
      </c>
      <c r="G16" s="77" t="s">
        <v>53</v>
      </c>
      <c r="I16" s="73" t="s">
        <v>199</v>
      </c>
      <c r="J16" s="61" t="s">
        <v>65</v>
      </c>
      <c r="K16" s="77" t="s">
        <v>53</v>
      </c>
      <c r="M16" s="73" t="s">
        <v>200</v>
      </c>
      <c r="N16" s="61" t="s">
        <v>65</v>
      </c>
      <c r="O16" s="77" t="s">
        <v>53</v>
      </c>
      <c r="Q16" s="73" t="s">
        <v>202</v>
      </c>
      <c r="R16" s="61" t="s">
        <v>65</v>
      </c>
      <c r="S16" s="77" t="s">
        <v>53</v>
      </c>
      <c r="U16" s="73" t="s">
        <v>203</v>
      </c>
      <c r="V16" s="61" t="s">
        <v>65</v>
      </c>
      <c r="W16" s="77" t="s">
        <v>53</v>
      </c>
    </row>
    <row r="17" spans="1:23" ht="15.5" x14ac:dyDescent="0.35">
      <c r="B17" s="59" t="s">
        <v>67</v>
      </c>
      <c r="C17" s="62">
        <v>7078</v>
      </c>
      <c r="E17" s="71"/>
      <c r="F17" s="59" t="s">
        <v>67</v>
      </c>
      <c r="G17" s="62">
        <v>11725</v>
      </c>
      <c r="I17" s="71"/>
      <c r="J17" s="59" t="s">
        <v>67</v>
      </c>
      <c r="K17" s="62">
        <v>1822</v>
      </c>
      <c r="M17" s="71"/>
      <c r="N17" s="59" t="s">
        <v>67</v>
      </c>
      <c r="O17" s="62">
        <v>4000</v>
      </c>
      <c r="Q17" s="71"/>
      <c r="R17" s="59" t="s">
        <v>67</v>
      </c>
      <c r="S17" s="62">
        <v>704</v>
      </c>
      <c r="U17" s="71"/>
      <c r="V17" s="59" t="s">
        <v>67</v>
      </c>
      <c r="W17" s="62">
        <v>1346</v>
      </c>
    </row>
    <row r="18" spans="1:23" ht="15.5" x14ac:dyDescent="0.35">
      <c r="B18" s="8" t="s">
        <v>193</v>
      </c>
      <c r="C18" s="15">
        <v>5588</v>
      </c>
      <c r="E18" s="71"/>
      <c r="F18" s="8" t="s">
        <v>193</v>
      </c>
      <c r="G18" s="15">
        <v>9397</v>
      </c>
      <c r="I18" s="71"/>
      <c r="J18" s="8" t="s">
        <v>193</v>
      </c>
      <c r="K18" s="15">
        <v>1421</v>
      </c>
      <c r="M18" s="71"/>
      <c r="N18" s="8" t="s">
        <v>193</v>
      </c>
      <c r="O18" s="15">
        <v>3173</v>
      </c>
      <c r="Q18" s="71"/>
      <c r="R18" s="8" t="s">
        <v>193</v>
      </c>
      <c r="S18" s="15">
        <v>553</v>
      </c>
      <c r="U18" s="71"/>
      <c r="V18" s="8" t="s">
        <v>193</v>
      </c>
      <c r="W18" s="15">
        <v>979</v>
      </c>
    </row>
    <row r="19" spans="1:23" x14ac:dyDescent="0.35">
      <c r="C19" s="58">
        <f>SUM(C17:C18)</f>
        <v>12666</v>
      </c>
      <c r="E19" s="71"/>
      <c r="G19" s="78">
        <f>SUM(G17:G18)</f>
        <v>21122</v>
      </c>
      <c r="I19" s="71"/>
      <c r="K19" s="78">
        <f>SUM(K17:K18)</f>
        <v>3243</v>
      </c>
      <c r="M19" s="71"/>
      <c r="O19" s="78">
        <f>SUM(O17:O18)</f>
        <v>7173</v>
      </c>
      <c r="Q19" s="71"/>
      <c r="S19" s="78"/>
      <c r="U19" s="71"/>
      <c r="W19" s="78"/>
    </row>
    <row r="20" spans="1:23" ht="15" thickBot="1" x14ac:dyDescent="0.4">
      <c r="E20" s="71"/>
      <c r="G20" s="72"/>
      <c r="I20" s="71"/>
      <c r="K20" s="72"/>
      <c r="M20" s="71"/>
      <c r="O20" s="72"/>
      <c r="Q20" s="71"/>
      <c r="S20" s="72"/>
      <c r="U20" s="71"/>
      <c r="W20" s="72"/>
    </row>
    <row r="21" spans="1:23" ht="16" thickBot="1" x14ac:dyDescent="0.4">
      <c r="A21" s="57" t="s">
        <v>194</v>
      </c>
      <c r="B21" s="61" t="s">
        <v>59</v>
      </c>
      <c r="C21" s="61" t="s">
        <v>53</v>
      </c>
      <c r="E21" s="73" t="s">
        <v>198</v>
      </c>
      <c r="F21" s="61" t="s">
        <v>59</v>
      </c>
      <c r="G21" s="77" t="s">
        <v>53</v>
      </c>
      <c r="I21" s="73" t="s">
        <v>199</v>
      </c>
      <c r="J21" s="61" t="s">
        <v>59</v>
      </c>
      <c r="K21" s="77" t="s">
        <v>53</v>
      </c>
      <c r="M21" s="73" t="s">
        <v>200</v>
      </c>
      <c r="N21" s="61" t="s">
        <v>59</v>
      </c>
      <c r="O21" s="77" t="s">
        <v>53</v>
      </c>
      <c r="Q21" s="73" t="s">
        <v>202</v>
      </c>
      <c r="R21" s="61" t="s">
        <v>59</v>
      </c>
      <c r="S21" s="77" t="s">
        <v>53</v>
      </c>
      <c r="U21" s="73" t="s">
        <v>203</v>
      </c>
      <c r="V21" s="61" t="s">
        <v>59</v>
      </c>
      <c r="W21" s="77" t="s">
        <v>53</v>
      </c>
    </row>
    <row r="22" spans="1:23" ht="15.5" x14ac:dyDescent="0.35">
      <c r="B22" s="59" t="s">
        <v>61</v>
      </c>
      <c r="C22" s="53">
        <v>611</v>
      </c>
      <c r="E22" s="71"/>
      <c r="F22" s="59" t="s">
        <v>61</v>
      </c>
      <c r="G22" s="53">
        <v>1750</v>
      </c>
      <c r="I22" s="71"/>
      <c r="J22" s="59" t="s">
        <v>61</v>
      </c>
      <c r="K22" s="53">
        <v>114</v>
      </c>
      <c r="M22" s="71"/>
      <c r="N22" s="59" t="s">
        <v>61</v>
      </c>
      <c r="O22" s="53">
        <v>622</v>
      </c>
      <c r="Q22" s="71"/>
      <c r="R22" s="59" t="s">
        <v>61</v>
      </c>
      <c r="S22" s="53">
        <v>61</v>
      </c>
      <c r="U22" s="71"/>
      <c r="V22" s="59" t="s">
        <v>61</v>
      </c>
      <c r="W22" s="53">
        <v>85</v>
      </c>
    </row>
    <row r="23" spans="1:23" ht="15.5" x14ac:dyDescent="0.35">
      <c r="B23" s="8" t="s">
        <v>62</v>
      </c>
      <c r="C23" s="4">
        <v>1058</v>
      </c>
      <c r="E23" s="71"/>
      <c r="F23" s="8" t="s">
        <v>62</v>
      </c>
      <c r="G23" s="4">
        <v>1688</v>
      </c>
      <c r="I23" s="71"/>
      <c r="J23" s="8" t="s">
        <v>62</v>
      </c>
      <c r="K23" s="4">
        <v>312</v>
      </c>
      <c r="M23" s="71"/>
      <c r="N23" s="8" t="s">
        <v>62</v>
      </c>
      <c r="O23" s="4">
        <v>506</v>
      </c>
      <c r="Q23" s="71"/>
      <c r="R23" s="8" t="s">
        <v>62</v>
      </c>
      <c r="S23" s="4">
        <v>109</v>
      </c>
      <c r="U23" s="71"/>
      <c r="V23" s="8" t="s">
        <v>62</v>
      </c>
      <c r="W23" s="4">
        <v>146</v>
      </c>
    </row>
    <row r="24" spans="1:23" ht="15.5" x14ac:dyDescent="0.35">
      <c r="B24" s="8" t="s">
        <v>195</v>
      </c>
      <c r="C24" s="4">
        <v>2050</v>
      </c>
      <c r="E24" s="71"/>
      <c r="F24" s="8" t="s">
        <v>195</v>
      </c>
      <c r="G24" s="4">
        <v>3368</v>
      </c>
      <c r="I24" s="71"/>
      <c r="J24" s="8" t="s">
        <v>195</v>
      </c>
      <c r="K24" s="4">
        <v>490</v>
      </c>
      <c r="M24" s="71"/>
      <c r="N24" s="8" t="s">
        <v>195</v>
      </c>
      <c r="O24" s="4">
        <v>989</v>
      </c>
      <c r="Q24" s="71"/>
      <c r="R24" s="8" t="s">
        <v>195</v>
      </c>
      <c r="S24" s="4">
        <v>232</v>
      </c>
      <c r="U24" s="71"/>
      <c r="V24" s="8" t="s">
        <v>195</v>
      </c>
      <c r="W24" s="4">
        <v>293</v>
      </c>
    </row>
    <row r="25" spans="1:23" ht="15.5" x14ac:dyDescent="0.35">
      <c r="B25" s="8" t="s">
        <v>196</v>
      </c>
      <c r="C25" s="4">
        <v>2253</v>
      </c>
      <c r="E25" s="71"/>
      <c r="F25" s="8" t="s">
        <v>196</v>
      </c>
      <c r="G25" s="4">
        <v>3599</v>
      </c>
      <c r="I25" s="71"/>
      <c r="J25" s="8" t="s">
        <v>196</v>
      </c>
      <c r="K25" s="4">
        <v>544</v>
      </c>
      <c r="M25" s="71"/>
      <c r="N25" s="8" t="s">
        <v>196</v>
      </c>
      <c r="O25" s="4">
        <v>1028</v>
      </c>
      <c r="Q25" s="71"/>
      <c r="R25" s="8" t="s">
        <v>196</v>
      </c>
      <c r="S25" s="4">
        <v>264</v>
      </c>
      <c r="U25" s="71"/>
      <c r="V25" s="8" t="s">
        <v>196</v>
      </c>
      <c r="W25" s="4">
        <v>302</v>
      </c>
    </row>
    <row r="26" spans="1:23" ht="15.5" x14ac:dyDescent="0.35">
      <c r="B26" s="8" t="s">
        <v>197</v>
      </c>
      <c r="C26" s="4">
        <v>2505</v>
      </c>
      <c r="E26" s="71"/>
      <c r="F26" s="8" t="s">
        <v>197</v>
      </c>
      <c r="G26" s="4">
        <v>4294</v>
      </c>
      <c r="I26" s="71"/>
      <c r="J26" s="8" t="s">
        <v>197</v>
      </c>
      <c r="K26" s="4">
        <v>682</v>
      </c>
      <c r="M26" s="71"/>
      <c r="N26" s="8" t="s">
        <v>197</v>
      </c>
      <c r="O26" s="4">
        <v>1376</v>
      </c>
      <c r="Q26" s="71"/>
      <c r="R26" s="8" t="s">
        <v>197</v>
      </c>
      <c r="S26" s="4">
        <v>238</v>
      </c>
      <c r="U26" s="71"/>
      <c r="V26" s="8" t="s">
        <v>197</v>
      </c>
      <c r="W26" s="4">
        <v>417</v>
      </c>
    </row>
    <row r="27" spans="1:23" ht="15.5" x14ac:dyDescent="0.35">
      <c r="B27" s="8" t="s">
        <v>63</v>
      </c>
      <c r="C27" s="4">
        <v>4079</v>
      </c>
      <c r="E27" s="71"/>
      <c r="F27" s="8" t="s">
        <v>63</v>
      </c>
      <c r="G27" s="4">
        <v>6174</v>
      </c>
      <c r="I27" s="71"/>
      <c r="J27" s="8" t="s">
        <v>63</v>
      </c>
      <c r="K27" s="4">
        <v>1083</v>
      </c>
      <c r="M27" s="71"/>
      <c r="N27" s="8" t="s">
        <v>63</v>
      </c>
      <c r="O27" s="4">
        <v>2610</v>
      </c>
      <c r="Q27" s="71"/>
      <c r="R27" s="8" t="s">
        <v>63</v>
      </c>
      <c r="S27" s="4">
        <v>348</v>
      </c>
      <c r="U27" s="71"/>
      <c r="V27" s="8" t="s">
        <v>63</v>
      </c>
      <c r="W27" s="4">
        <v>1063</v>
      </c>
    </row>
    <row r="28" spans="1:23" ht="15.5" x14ac:dyDescent="0.35">
      <c r="B28" s="8" t="s">
        <v>64</v>
      </c>
      <c r="C28" s="4">
        <v>110</v>
      </c>
      <c r="E28" s="71"/>
      <c r="F28" s="8" t="s">
        <v>64</v>
      </c>
      <c r="G28" s="4">
        <v>249</v>
      </c>
      <c r="I28" s="71"/>
      <c r="J28" s="8" t="s">
        <v>64</v>
      </c>
      <c r="K28" s="4">
        <v>18</v>
      </c>
      <c r="M28" s="71"/>
      <c r="N28" s="8" t="s">
        <v>64</v>
      </c>
      <c r="O28" s="4">
        <v>42</v>
      </c>
      <c r="Q28" s="71"/>
      <c r="R28" s="8" t="s">
        <v>64</v>
      </c>
      <c r="S28" s="4">
        <v>5</v>
      </c>
      <c r="U28" s="71"/>
      <c r="V28" s="8" t="s">
        <v>64</v>
      </c>
      <c r="W28" s="4">
        <v>19</v>
      </c>
    </row>
    <row r="29" spans="1:23" x14ac:dyDescent="0.35">
      <c r="C29" s="52">
        <f>SUM(C22:C28)</f>
        <v>12666</v>
      </c>
      <c r="E29" s="71"/>
      <c r="G29" s="79">
        <f>SUM(G22:G28)</f>
        <v>21122</v>
      </c>
      <c r="I29" s="71"/>
      <c r="K29" s="79">
        <f>SUM(K22:K28)</f>
        <v>3243</v>
      </c>
      <c r="M29" s="71"/>
      <c r="O29" s="79">
        <f>SUM(O22:O28)</f>
        <v>7173</v>
      </c>
      <c r="Q29" s="71"/>
      <c r="S29" s="79">
        <f>SUM(S22:S28)</f>
        <v>1257</v>
      </c>
      <c r="U29" s="71"/>
      <c r="W29" s="79">
        <f>SUM(W22:W28)</f>
        <v>2325</v>
      </c>
    </row>
    <row r="30" spans="1:23" ht="15" thickBot="1" x14ac:dyDescent="0.4">
      <c r="E30" s="71"/>
      <c r="G30" s="79"/>
      <c r="I30" s="71"/>
      <c r="K30" s="79"/>
      <c r="M30" s="71"/>
      <c r="O30" s="79"/>
      <c r="Q30" s="71"/>
      <c r="S30" s="79"/>
      <c r="U30" s="71"/>
      <c r="W30" s="79"/>
    </row>
    <row r="31" spans="1:23" ht="16" thickBot="1" x14ac:dyDescent="0.4">
      <c r="A31" s="57" t="s">
        <v>194</v>
      </c>
      <c r="B31" s="68" t="s">
        <v>208</v>
      </c>
      <c r="C31" s="68" t="s">
        <v>209</v>
      </c>
      <c r="E31" s="73" t="s">
        <v>198</v>
      </c>
      <c r="F31" s="68" t="s">
        <v>208</v>
      </c>
      <c r="G31" s="80" t="s">
        <v>209</v>
      </c>
      <c r="I31" s="73" t="s">
        <v>199</v>
      </c>
      <c r="J31" s="68" t="s">
        <v>208</v>
      </c>
      <c r="K31" s="80" t="s">
        <v>209</v>
      </c>
      <c r="M31" s="73" t="s">
        <v>200</v>
      </c>
      <c r="N31" s="68" t="s">
        <v>208</v>
      </c>
      <c r="O31" s="80" t="s">
        <v>209</v>
      </c>
      <c r="Q31" s="73" t="s">
        <v>202</v>
      </c>
      <c r="R31" s="68" t="s">
        <v>208</v>
      </c>
      <c r="S31" s="80" t="s">
        <v>209</v>
      </c>
      <c r="U31" s="73" t="s">
        <v>203</v>
      </c>
      <c r="V31" s="68" t="s">
        <v>208</v>
      </c>
      <c r="W31" s="80" t="s">
        <v>209</v>
      </c>
    </row>
    <row r="32" spans="1:23" x14ac:dyDescent="0.35">
      <c r="B32" s="9">
        <v>554</v>
      </c>
      <c r="C32" s="4">
        <v>1999</v>
      </c>
      <c r="E32" s="71"/>
      <c r="F32" s="9">
        <v>948</v>
      </c>
      <c r="G32" s="4">
        <v>2319</v>
      </c>
      <c r="I32" s="71"/>
      <c r="J32" s="9">
        <v>810</v>
      </c>
      <c r="K32" s="4">
        <v>297</v>
      </c>
      <c r="M32" s="71"/>
      <c r="N32" s="9">
        <v>218</v>
      </c>
      <c r="O32" s="4">
        <v>647</v>
      </c>
      <c r="Q32" s="71"/>
      <c r="R32" s="9">
        <v>286</v>
      </c>
      <c r="S32" s="4">
        <v>134</v>
      </c>
      <c r="U32" s="71"/>
      <c r="V32" s="9">
        <v>113</v>
      </c>
      <c r="W32" s="4">
        <v>271</v>
      </c>
    </row>
    <row r="33" spans="1:23" x14ac:dyDescent="0.35">
      <c r="C33" s="52"/>
      <c r="E33" s="71"/>
      <c r="G33" s="79"/>
      <c r="I33" s="71"/>
      <c r="K33" s="79"/>
      <c r="M33" s="71"/>
      <c r="O33" s="79"/>
      <c r="Q33" s="71"/>
      <c r="S33" s="79"/>
      <c r="U33" s="71"/>
      <c r="W33" s="79"/>
    </row>
    <row r="34" spans="1:23" x14ac:dyDescent="0.35">
      <c r="E34" s="71"/>
      <c r="G34" s="72"/>
      <c r="I34" s="71"/>
      <c r="K34" s="72"/>
      <c r="M34" s="71"/>
      <c r="O34" s="72"/>
      <c r="Q34" s="71"/>
      <c r="S34" s="72"/>
      <c r="U34" s="71"/>
      <c r="W34" s="72"/>
    </row>
    <row r="35" spans="1:23" ht="15.5" x14ac:dyDescent="0.35">
      <c r="A35" s="18" t="s">
        <v>126</v>
      </c>
      <c r="B35" s="18" t="s">
        <v>127</v>
      </c>
      <c r="C35" s="18" t="s">
        <v>34</v>
      </c>
      <c r="E35" s="18" t="s">
        <v>126</v>
      </c>
      <c r="F35" s="18" t="s">
        <v>127</v>
      </c>
      <c r="G35" s="18" t="s">
        <v>34</v>
      </c>
      <c r="I35" s="18" t="s">
        <v>126</v>
      </c>
      <c r="J35" s="18" t="s">
        <v>127</v>
      </c>
      <c r="K35" s="18" t="s">
        <v>34</v>
      </c>
      <c r="M35" s="18" t="s">
        <v>126</v>
      </c>
      <c r="N35" s="18" t="s">
        <v>127</v>
      </c>
      <c r="O35" s="18" t="s">
        <v>34</v>
      </c>
      <c r="Q35" s="18" t="s">
        <v>126</v>
      </c>
      <c r="R35" s="18" t="s">
        <v>127</v>
      </c>
      <c r="S35" s="18" t="s">
        <v>34</v>
      </c>
      <c r="U35" s="18" t="s">
        <v>126</v>
      </c>
      <c r="V35" s="18" t="s">
        <v>127</v>
      </c>
      <c r="W35" s="18" t="s">
        <v>34</v>
      </c>
    </row>
    <row r="36" spans="1:23" x14ac:dyDescent="0.35">
      <c r="A36" s="9" t="s">
        <v>191</v>
      </c>
      <c r="B36" s="9" t="s">
        <v>128</v>
      </c>
      <c r="C36" s="10">
        <v>7</v>
      </c>
      <c r="E36" s="9" t="s">
        <v>191</v>
      </c>
      <c r="F36" s="9" t="s">
        <v>128</v>
      </c>
      <c r="G36" s="10">
        <v>3</v>
      </c>
      <c r="I36" s="9" t="s">
        <v>191</v>
      </c>
      <c r="J36" s="9" t="s">
        <v>128</v>
      </c>
      <c r="K36" s="10">
        <v>5</v>
      </c>
      <c r="M36" s="9" t="s">
        <v>191</v>
      </c>
      <c r="N36" s="9" t="s">
        <v>128</v>
      </c>
      <c r="O36" s="10">
        <v>2</v>
      </c>
      <c r="Q36" s="9" t="s">
        <v>191</v>
      </c>
      <c r="R36" s="9" t="s">
        <v>128</v>
      </c>
      <c r="S36" s="10"/>
      <c r="U36" s="9" t="s">
        <v>191</v>
      </c>
      <c r="V36" s="9" t="s">
        <v>128</v>
      </c>
      <c r="W36" s="10">
        <v>1</v>
      </c>
    </row>
    <row r="37" spans="1:23" x14ac:dyDescent="0.35">
      <c r="A37" s="9" t="s">
        <v>191</v>
      </c>
      <c r="B37" s="9" t="s">
        <v>129</v>
      </c>
      <c r="C37" s="10">
        <v>28</v>
      </c>
      <c r="E37" s="9" t="s">
        <v>191</v>
      </c>
      <c r="F37" s="9" t="s">
        <v>129</v>
      </c>
      <c r="G37" s="10">
        <v>70</v>
      </c>
      <c r="I37" s="9" t="s">
        <v>191</v>
      </c>
      <c r="J37" s="9" t="s">
        <v>129</v>
      </c>
      <c r="K37" s="10">
        <v>22</v>
      </c>
      <c r="M37" s="9" t="s">
        <v>191</v>
      </c>
      <c r="N37" s="9" t="s">
        <v>129</v>
      </c>
      <c r="O37" s="10">
        <v>29</v>
      </c>
      <c r="Q37" s="9" t="s">
        <v>191</v>
      </c>
      <c r="R37" s="9" t="s">
        <v>129</v>
      </c>
      <c r="S37" s="10">
        <v>2</v>
      </c>
      <c r="U37" s="9" t="s">
        <v>191</v>
      </c>
      <c r="V37" s="9" t="s">
        <v>129</v>
      </c>
      <c r="W37" s="10">
        <v>8</v>
      </c>
    </row>
    <row r="38" spans="1:23" x14ac:dyDescent="0.35">
      <c r="A38" s="9" t="s">
        <v>191</v>
      </c>
      <c r="B38" s="9" t="s">
        <v>130</v>
      </c>
      <c r="C38" s="10">
        <v>36</v>
      </c>
      <c r="E38" s="9" t="s">
        <v>191</v>
      </c>
      <c r="F38" s="9" t="s">
        <v>130</v>
      </c>
      <c r="G38" s="10">
        <v>36</v>
      </c>
      <c r="I38" s="9" t="s">
        <v>191</v>
      </c>
      <c r="J38" s="9" t="s">
        <v>130</v>
      </c>
      <c r="K38" s="10">
        <v>13</v>
      </c>
      <c r="M38" s="9" t="s">
        <v>191</v>
      </c>
      <c r="N38" s="9" t="s">
        <v>130</v>
      </c>
      <c r="O38" s="10">
        <v>21</v>
      </c>
      <c r="Q38" s="9" t="s">
        <v>191</v>
      </c>
      <c r="R38" s="9" t="s">
        <v>130</v>
      </c>
      <c r="S38" s="10">
        <v>1</v>
      </c>
      <c r="U38" s="9" t="s">
        <v>191</v>
      </c>
      <c r="V38" s="9" t="s">
        <v>130</v>
      </c>
      <c r="W38" s="10">
        <v>14</v>
      </c>
    </row>
    <row r="39" spans="1:23" x14ac:dyDescent="0.35">
      <c r="A39" s="9" t="s">
        <v>131</v>
      </c>
      <c r="B39" s="9" t="s">
        <v>128</v>
      </c>
      <c r="C39" s="10">
        <v>10</v>
      </c>
      <c r="E39" s="9" t="s">
        <v>131</v>
      </c>
      <c r="F39" s="9" t="s">
        <v>128</v>
      </c>
      <c r="G39" s="10">
        <v>15</v>
      </c>
      <c r="I39" s="9" t="s">
        <v>131</v>
      </c>
      <c r="J39" s="9" t="s">
        <v>128</v>
      </c>
      <c r="K39" s="10">
        <v>4</v>
      </c>
      <c r="M39" s="9" t="s">
        <v>131</v>
      </c>
      <c r="N39" s="9" t="s">
        <v>128</v>
      </c>
      <c r="O39" s="10">
        <v>4</v>
      </c>
      <c r="Q39" s="9" t="s">
        <v>131</v>
      </c>
      <c r="R39" s="9" t="s">
        <v>128</v>
      </c>
      <c r="S39" s="10">
        <v>1</v>
      </c>
      <c r="U39" s="9" t="s">
        <v>131</v>
      </c>
      <c r="V39" s="9" t="s">
        <v>128</v>
      </c>
      <c r="W39" s="10">
        <v>2</v>
      </c>
    </row>
    <row r="40" spans="1:23" x14ac:dyDescent="0.35">
      <c r="A40" s="9" t="s">
        <v>131</v>
      </c>
      <c r="B40" s="9" t="s">
        <v>129</v>
      </c>
      <c r="C40" s="10">
        <v>470</v>
      </c>
      <c r="E40" s="9" t="s">
        <v>131</v>
      </c>
      <c r="F40" s="9" t="s">
        <v>129</v>
      </c>
      <c r="G40" s="10">
        <v>1600</v>
      </c>
      <c r="I40" s="9" t="s">
        <v>131</v>
      </c>
      <c r="J40" s="9" t="s">
        <v>129</v>
      </c>
      <c r="K40" s="10">
        <v>59</v>
      </c>
      <c r="M40" s="9" t="s">
        <v>131</v>
      </c>
      <c r="N40" s="9" t="s">
        <v>129</v>
      </c>
      <c r="O40" s="10">
        <v>128</v>
      </c>
      <c r="Q40" s="9" t="s">
        <v>131</v>
      </c>
      <c r="R40" s="9" t="s">
        <v>129</v>
      </c>
      <c r="S40" s="10">
        <v>31</v>
      </c>
      <c r="U40" s="9" t="s">
        <v>131</v>
      </c>
      <c r="V40" s="9" t="s">
        <v>129</v>
      </c>
      <c r="W40" s="10">
        <v>30</v>
      </c>
    </row>
    <row r="41" spans="1:23" x14ac:dyDescent="0.35">
      <c r="A41" s="9" t="s">
        <v>131</v>
      </c>
      <c r="B41" s="9" t="s">
        <v>130</v>
      </c>
      <c r="C41" s="10">
        <v>305</v>
      </c>
      <c r="E41" s="9" t="s">
        <v>131</v>
      </c>
      <c r="F41" s="9" t="s">
        <v>130</v>
      </c>
      <c r="G41" s="10">
        <v>1400</v>
      </c>
      <c r="I41" s="9" t="s">
        <v>131</v>
      </c>
      <c r="J41" s="9" t="s">
        <v>130</v>
      </c>
      <c r="K41" s="10">
        <v>41</v>
      </c>
      <c r="M41" s="9" t="s">
        <v>131</v>
      </c>
      <c r="N41" s="9" t="s">
        <v>130</v>
      </c>
      <c r="O41" s="10">
        <v>98</v>
      </c>
      <c r="Q41" s="9" t="s">
        <v>131</v>
      </c>
      <c r="R41" s="9" t="s">
        <v>130</v>
      </c>
      <c r="S41" s="10">
        <v>19</v>
      </c>
      <c r="U41" s="9" t="s">
        <v>131</v>
      </c>
      <c r="V41" s="9" t="s">
        <v>130</v>
      </c>
      <c r="W41" s="10">
        <v>27</v>
      </c>
    </row>
    <row r="42" spans="1:23" x14ac:dyDescent="0.35">
      <c r="A42" s="9" t="s">
        <v>132</v>
      </c>
      <c r="B42" s="9" t="s">
        <v>128</v>
      </c>
      <c r="C42" s="10">
        <v>6</v>
      </c>
      <c r="E42" s="9" t="s">
        <v>132</v>
      </c>
      <c r="F42" s="9" t="s">
        <v>128</v>
      </c>
      <c r="G42" s="10">
        <v>5</v>
      </c>
      <c r="I42" s="9" t="s">
        <v>132</v>
      </c>
      <c r="J42" s="9" t="s">
        <v>128</v>
      </c>
      <c r="K42" s="10">
        <v>0</v>
      </c>
      <c r="M42" s="9" t="s">
        <v>132</v>
      </c>
      <c r="N42" s="9" t="s">
        <v>128</v>
      </c>
      <c r="O42" s="10">
        <v>7</v>
      </c>
      <c r="Q42" s="9" t="s">
        <v>132</v>
      </c>
      <c r="R42" s="9" t="s">
        <v>128</v>
      </c>
      <c r="S42" s="10"/>
      <c r="U42" s="9" t="s">
        <v>132</v>
      </c>
      <c r="V42" s="9" t="s">
        <v>128</v>
      </c>
      <c r="W42" s="10"/>
    </row>
    <row r="43" spans="1:23" x14ac:dyDescent="0.35">
      <c r="A43" s="9" t="s">
        <v>132</v>
      </c>
      <c r="B43" s="9" t="s">
        <v>129</v>
      </c>
      <c r="C43" s="10">
        <v>65</v>
      </c>
      <c r="E43" s="9" t="s">
        <v>132</v>
      </c>
      <c r="F43" s="9" t="s">
        <v>129</v>
      </c>
      <c r="G43" s="10">
        <v>185</v>
      </c>
      <c r="I43" s="9" t="s">
        <v>132</v>
      </c>
      <c r="J43" s="9" t="s">
        <v>129</v>
      </c>
      <c r="K43" s="10">
        <v>3</v>
      </c>
      <c r="M43" s="9" t="s">
        <v>132</v>
      </c>
      <c r="N43" s="9" t="s">
        <v>129</v>
      </c>
      <c r="O43" s="10">
        <v>29</v>
      </c>
      <c r="Q43" s="9" t="s">
        <v>132</v>
      </c>
      <c r="R43" s="9" t="s">
        <v>129</v>
      </c>
      <c r="S43" s="10">
        <v>2</v>
      </c>
      <c r="U43" s="9" t="s">
        <v>132</v>
      </c>
      <c r="V43" s="9" t="s">
        <v>129</v>
      </c>
      <c r="W43" s="10">
        <v>3</v>
      </c>
    </row>
    <row r="44" spans="1:23" x14ac:dyDescent="0.35">
      <c r="A44" s="9" t="s">
        <v>132</v>
      </c>
      <c r="B44" s="9" t="s">
        <v>130</v>
      </c>
      <c r="C44" s="10">
        <v>69</v>
      </c>
      <c r="E44" s="9" t="s">
        <v>132</v>
      </c>
      <c r="F44" s="9" t="s">
        <v>130</v>
      </c>
      <c r="G44" s="10">
        <v>170</v>
      </c>
      <c r="I44" s="9" t="s">
        <v>132</v>
      </c>
      <c r="J44" s="9" t="s">
        <v>130</v>
      </c>
      <c r="K44" s="10">
        <v>7</v>
      </c>
      <c r="M44" s="9" t="s">
        <v>132</v>
      </c>
      <c r="N44" s="9" t="s">
        <v>130</v>
      </c>
      <c r="O44" s="10">
        <v>24</v>
      </c>
      <c r="Q44" s="9" t="s">
        <v>132</v>
      </c>
      <c r="R44" s="9" t="s">
        <v>130</v>
      </c>
      <c r="S44" s="10">
        <v>2</v>
      </c>
      <c r="U44" s="9" t="s">
        <v>132</v>
      </c>
      <c r="V44" s="9" t="s">
        <v>130</v>
      </c>
      <c r="W44" s="10">
        <v>8</v>
      </c>
    </row>
    <row r="45" spans="1:23" x14ac:dyDescent="0.35">
      <c r="A45" s="9" t="s">
        <v>133</v>
      </c>
      <c r="B45" s="9" t="s">
        <v>128</v>
      </c>
      <c r="C45" s="10">
        <v>1</v>
      </c>
      <c r="E45" s="9" t="s">
        <v>133</v>
      </c>
      <c r="F45" s="9" t="s">
        <v>128</v>
      </c>
      <c r="G45" s="10">
        <v>0</v>
      </c>
      <c r="I45" s="9" t="s">
        <v>133</v>
      </c>
      <c r="J45" s="9" t="s">
        <v>128</v>
      </c>
      <c r="K45" s="10">
        <v>0</v>
      </c>
      <c r="M45" s="9" t="s">
        <v>133</v>
      </c>
      <c r="N45" s="9" t="s">
        <v>128</v>
      </c>
      <c r="O45" s="10">
        <v>1</v>
      </c>
      <c r="Q45" s="9" t="s">
        <v>134</v>
      </c>
      <c r="R45" s="9" t="s">
        <v>128</v>
      </c>
      <c r="S45" s="10">
        <v>98</v>
      </c>
      <c r="U45" s="9" t="s">
        <v>133</v>
      </c>
      <c r="V45" s="9" t="s">
        <v>128</v>
      </c>
      <c r="W45" s="10"/>
    </row>
    <row r="46" spans="1:23" x14ac:dyDescent="0.35">
      <c r="A46" s="9" t="s">
        <v>133</v>
      </c>
      <c r="B46" s="9" t="s">
        <v>129</v>
      </c>
      <c r="C46" s="10">
        <v>6</v>
      </c>
      <c r="E46" s="9" t="s">
        <v>133</v>
      </c>
      <c r="F46" s="9" t="s">
        <v>129</v>
      </c>
      <c r="G46" s="10">
        <v>5</v>
      </c>
      <c r="I46" s="9" t="s">
        <v>133</v>
      </c>
      <c r="J46" s="9" t="s">
        <v>129</v>
      </c>
      <c r="K46" s="10">
        <v>0</v>
      </c>
      <c r="M46" s="9" t="s">
        <v>133</v>
      </c>
      <c r="N46" s="9" t="s">
        <v>129</v>
      </c>
      <c r="O46" s="10">
        <v>2</v>
      </c>
      <c r="Q46" s="9" t="s">
        <v>134</v>
      </c>
      <c r="R46" s="9" t="s">
        <v>129</v>
      </c>
      <c r="S46" s="10">
        <v>250</v>
      </c>
      <c r="U46" s="9" t="s">
        <v>133</v>
      </c>
      <c r="V46" s="9" t="s">
        <v>129</v>
      </c>
      <c r="W46" s="10">
        <v>4</v>
      </c>
    </row>
    <row r="47" spans="1:23" x14ac:dyDescent="0.35">
      <c r="A47" s="9" t="s">
        <v>133</v>
      </c>
      <c r="B47" s="9" t="s">
        <v>130</v>
      </c>
      <c r="C47" s="10">
        <v>4</v>
      </c>
      <c r="E47" s="9" t="s">
        <v>133</v>
      </c>
      <c r="F47" s="9" t="s">
        <v>130</v>
      </c>
      <c r="G47" s="10">
        <v>7</v>
      </c>
      <c r="I47" s="9" t="s">
        <v>133</v>
      </c>
      <c r="J47" s="9" t="s">
        <v>130</v>
      </c>
      <c r="K47" s="10">
        <v>1</v>
      </c>
      <c r="M47" s="9" t="s">
        <v>133</v>
      </c>
      <c r="N47" s="9" t="s">
        <v>130</v>
      </c>
      <c r="O47" s="10">
        <v>4</v>
      </c>
      <c r="Q47" s="9" t="s">
        <v>134</v>
      </c>
      <c r="R47" s="9" t="s">
        <v>130</v>
      </c>
      <c r="S47" s="10">
        <v>8</v>
      </c>
      <c r="U47" s="9" t="s">
        <v>133</v>
      </c>
      <c r="V47" s="9" t="s">
        <v>130</v>
      </c>
      <c r="W47" s="10"/>
    </row>
    <row r="48" spans="1:23" x14ac:dyDescent="0.35">
      <c r="A48" s="9" t="s">
        <v>134</v>
      </c>
      <c r="B48" s="9" t="s">
        <v>128</v>
      </c>
      <c r="C48" s="10">
        <v>180</v>
      </c>
      <c r="E48" s="9" t="s">
        <v>134</v>
      </c>
      <c r="F48" s="9" t="s">
        <v>128</v>
      </c>
      <c r="G48" s="10">
        <v>337</v>
      </c>
      <c r="I48" s="9" t="s">
        <v>134</v>
      </c>
      <c r="J48" s="9" t="s">
        <v>128</v>
      </c>
      <c r="K48" s="10">
        <v>397</v>
      </c>
      <c r="M48" s="9" t="s">
        <v>134</v>
      </c>
      <c r="N48" s="9" t="s">
        <v>128</v>
      </c>
      <c r="O48" s="10">
        <v>63</v>
      </c>
      <c r="Q48" s="9" t="s">
        <v>135</v>
      </c>
      <c r="R48" s="9" t="s">
        <v>128</v>
      </c>
      <c r="S48" s="10">
        <v>111</v>
      </c>
      <c r="U48" s="9" t="s">
        <v>134</v>
      </c>
      <c r="V48" s="9" t="s">
        <v>128</v>
      </c>
      <c r="W48" s="10">
        <v>29</v>
      </c>
    </row>
    <row r="49" spans="1:23" x14ac:dyDescent="0.35">
      <c r="A49" s="9" t="s">
        <v>134</v>
      </c>
      <c r="B49" s="9" t="s">
        <v>129</v>
      </c>
      <c r="C49" s="10">
        <v>2975</v>
      </c>
      <c r="E49" s="9" t="s">
        <v>134</v>
      </c>
      <c r="F49" s="9" t="s">
        <v>129</v>
      </c>
      <c r="G49" s="10">
        <v>6875</v>
      </c>
      <c r="I49" s="9" t="s">
        <v>134</v>
      </c>
      <c r="J49" s="9" t="s">
        <v>129</v>
      </c>
      <c r="K49" s="10">
        <v>515</v>
      </c>
      <c r="M49" s="9" t="s">
        <v>134</v>
      </c>
      <c r="N49" s="9" t="s">
        <v>129</v>
      </c>
      <c r="O49" s="10">
        <v>2668</v>
      </c>
      <c r="Q49" s="9" t="s">
        <v>135</v>
      </c>
      <c r="R49" s="9" t="s">
        <v>129</v>
      </c>
      <c r="S49" s="10">
        <v>11</v>
      </c>
      <c r="U49" s="9" t="s">
        <v>134</v>
      </c>
      <c r="V49" s="9" t="s">
        <v>129</v>
      </c>
      <c r="W49" s="10">
        <v>564</v>
      </c>
    </row>
    <row r="50" spans="1:23" x14ac:dyDescent="0.35">
      <c r="A50" s="9" t="s">
        <v>134</v>
      </c>
      <c r="B50" s="9" t="s">
        <v>130</v>
      </c>
      <c r="C50" s="10">
        <v>123</v>
      </c>
      <c r="E50" s="9" t="s">
        <v>134</v>
      </c>
      <c r="F50" s="9" t="s">
        <v>130</v>
      </c>
      <c r="G50" s="10">
        <v>207</v>
      </c>
      <c r="I50" s="9" t="s">
        <v>134</v>
      </c>
      <c r="J50" s="9" t="s">
        <v>130</v>
      </c>
      <c r="K50" s="10">
        <v>65</v>
      </c>
      <c r="M50" s="9" t="s">
        <v>134</v>
      </c>
      <c r="N50" s="9" t="s">
        <v>130</v>
      </c>
      <c r="O50" s="10">
        <v>56</v>
      </c>
      <c r="Q50" s="9" t="s">
        <v>135</v>
      </c>
      <c r="R50" s="9" t="s">
        <v>130</v>
      </c>
      <c r="S50" s="10">
        <v>8</v>
      </c>
      <c r="U50" s="9" t="s">
        <v>134</v>
      </c>
      <c r="V50" s="9" t="s">
        <v>130</v>
      </c>
      <c r="W50" s="10">
        <v>21</v>
      </c>
    </row>
    <row r="51" spans="1:23" x14ac:dyDescent="0.35">
      <c r="A51" s="9" t="s">
        <v>135</v>
      </c>
      <c r="B51" s="9" t="s">
        <v>128</v>
      </c>
      <c r="C51" s="10">
        <v>145</v>
      </c>
      <c r="E51" s="9" t="s">
        <v>135</v>
      </c>
      <c r="F51" s="9" t="s">
        <v>128</v>
      </c>
      <c r="G51" s="10">
        <v>244</v>
      </c>
      <c r="I51" s="9" t="s">
        <v>135</v>
      </c>
      <c r="J51" s="9" t="s">
        <v>128</v>
      </c>
      <c r="K51" s="10">
        <v>501</v>
      </c>
      <c r="M51" s="9" t="s">
        <v>135</v>
      </c>
      <c r="N51" s="9" t="s">
        <v>128</v>
      </c>
      <c r="O51" s="10">
        <v>68</v>
      </c>
      <c r="Q51" s="9" t="s">
        <v>136</v>
      </c>
      <c r="R51" s="9" t="s">
        <v>128</v>
      </c>
      <c r="S51" s="10"/>
      <c r="U51" s="9" t="s">
        <v>135</v>
      </c>
      <c r="V51" s="9" t="s">
        <v>128</v>
      </c>
      <c r="W51" s="10">
        <v>30</v>
      </c>
    </row>
    <row r="52" spans="1:23" x14ac:dyDescent="0.35">
      <c r="A52" s="9" t="s">
        <v>135</v>
      </c>
      <c r="B52" s="9" t="s">
        <v>129</v>
      </c>
      <c r="C52" s="10">
        <v>95</v>
      </c>
      <c r="E52" s="9" t="s">
        <v>135</v>
      </c>
      <c r="F52" s="9" t="s">
        <v>129</v>
      </c>
      <c r="G52" s="10">
        <v>160</v>
      </c>
      <c r="I52" s="9" t="s">
        <v>135</v>
      </c>
      <c r="J52" s="9" t="s">
        <v>129</v>
      </c>
      <c r="K52" s="10">
        <v>33</v>
      </c>
      <c r="M52" s="9" t="s">
        <v>135</v>
      </c>
      <c r="N52" s="9" t="s">
        <v>129</v>
      </c>
      <c r="O52" s="10">
        <v>42</v>
      </c>
      <c r="Q52" s="9" t="s">
        <v>136</v>
      </c>
      <c r="R52" s="9" t="s">
        <v>129</v>
      </c>
      <c r="S52" s="10">
        <v>1</v>
      </c>
      <c r="U52" s="9" t="s">
        <v>135</v>
      </c>
      <c r="V52" s="9" t="s">
        <v>129</v>
      </c>
      <c r="W52" s="10">
        <v>13</v>
      </c>
    </row>
    <row r="53" spans="1:23" x14ac:dyDescent="0.35">
      <c r="A53" s="9" t="s">
        <v>135</v>
      </c>
      <c r="B53" s="9" t="s">
        <v>130</v>
      </c>
      <c r="C53" s="10">
        <v>72</v>
      </c>
      <c r="E53" s="9" t="s">
        <v>135</v>
      </c>
      <c r="F53" s="9" t="s">
        <v>130</v>
      </c>
      <c r="G53" s="10">
        <v>154</v>
      </c>
      <c r="I53" s="9" t="s">
        <v>135</v>
      </c>
      <c r="J53" s="9" t="s">
        <v>130</v>
      </c>
      <c r="K53" s="10">
        <v>27</v>
      </c>
      <c r="M53" s="9" t="s">
        <v>135</v>
      </c>
      <c r="N53" s="9" t="s">
        <v>130</v>
      </c>
      <c r="O53" s="10">
        <v>30</v>
      </c>
      <c r="Q53" s="9" t="s">
        <v>136</v>
      </c>
      <c r="R53" s="9" t="s">
        <v>130</v>
      </c>
      <c r="S53" s="10">
        <v>2</v>
      </c>
      <c r="U53" s="9" t="s">
        <v>135</v>
      </c>
      <c r="V53" s="9" t="s">
        <v>130</v>
      </c>
      <c r="W53" s="10">
        <v>10</v>
      </c>
    </row>
    <row r="54" spans="1:23" x14ac:dyDescent="0.35">
      <c r="A54" s="9" t="s">
        <v>136</v>
      </c>
      <c r="B54" s="9" t="s">
        <v>128</v>
      </c>
      <c r="C54" s="10">
        <v>3</v>
      </c>
      <c r="E54" s="9" t="s">
        <v>136</v>
      </c>
      <c r="F54" s="9" t="s">
        <v>128</v>
      </c>
      <c r="G54" s="10">
        <v>20</v>
      </c>
      <c r="I54" s="9" t="s">
        <v>136</v>
      </c>
      <c r="J54" s="9" t="s">
        <v>128</v>
      </c>
      <c r="K54" s="10">
        <v>3</v>
      </c>
      <c r="M54" s="9" t="s">
        <v>136</v>
      </c>
      <c r="N54" s="9" t="s">
        <v>128</v>
      </c>
      <c r="O54" s="10">
        <v>4</v>
      </c>
      <c r="Q54" s="9" t="s">
        <v>137</v>
      </c>
      <c r="R54" s="9" t="s">
        <v>128</v>
      </c>
      <c r="S54" s="10">
        <v>221</v>
      </c>
      <c r="U54" s="9" t="s">
        <v>136</v>
      </c>
      <c r="V54" s="9" t="s">
        <v>128</v>
      </c>
      <c r="W54" s="10">
        <v>1</v>
      </c>
    </row>
    <row r="55" spans="1:23" x14ac:dyDescent="0.35">
      <c r="A55" s="9" t="s">
        <v>136</v>
      </c>
      <c r="B55" s="9" t="s">
        <v>129</v>
      </c>
      <c r="C55" s="10">
        <v>104</v>
      </c>
      <c r="E55" s="9" t="s">
        <v>136</v>
      </c>
      <c r="F55" s="9" t="s">
        <v>129</v>
      </c>
      <c r="G55" s="10">
        <v>196</v>
      </c>
      <c r="I55" s="9" t="s">
        <v>136</v>
      </c>
      <c r="J55" s="9" t="s">
        <v>129</v>
      </c>
      <c r="K55" s="10">
        <v>21</v>
      </c>
      <c r="M55" s="9" t="s">
        <v>136</v>
      </c>
      <c r="N55" s="9" t="s">
        <v>129</v>
      </c>
      <c r="O55" s="10">
        <v>82</v>
      </c>
      <c r="Q55" s="9" t="s">
        <v>137</v>
      </c>
      <c r="R55" s="9" t="s">
        <v>129</v>
      </c>
      <c r="S55" s="10">
        <v>268</v>
      </c>
      <c r="U55" s="9" t="s">
        <v>136</v>
      </c>
      <c r="V55" s="9" t="s">
        <v>129</v>
      </c>
      <c r="W55" s="10">
        <v>11</v>
      </c>
    </row>
    <row r="56" spans="1:23" x14ac:dyDescent="0.35">
      <c r="A56" s="9" t="s">
        <v>136</v>
      </c>
      <c r="B56" s="9" t="s">
        <v>130</v>
      </c>
      <c r="C56" s="10">
        <v>94</v>
      </c>
      <c r="E56" s="9" t="s">
        <v>136</v>
      </c>
      <c r="F56" s="9" t="s">
        <v>130</v>
      </c>
      <c r="G56" s="10">
        <v>210</v>
      </c>
      <c r="I56" s="9" t="s">
        <v>136</v>
      </c>
      <c r="J56" s="9" t="s">
        <v>130</v>
      </c>
      <c r="K56" s="10">
        <v>41</v>
      </c>
      <c r="M56" s="9" t="s">
        <v>136</v>
      </c>
      <c r="N56" s="9" t="s">
        <v>130</v>
      </c>
      <c r="O56" s="10">
        <v>94</v>
      </c>
      <c r="Q56" s="9" t="s">
        <v>137</v>
      </c>
      <c r="R56" s="9" t="s">
        <v>130</v>
      </c>
      <c r="S56" s="10">
        <v>221</v>
      </c>
      <c r="U56" s="9" t="s">
        <v>136</v>
      </c>
      <c r="V56" s="9" t="s">
        <v>130</v>
      </c>
      <c r="W56" s="10">
        <v>6</v>
      </c>
    </row>
    <row r="57" spans="1:23" x14ac:dyDescent="0.35">
      <c r="A57" s="9" t="s">
        <v>137</v>
      </c>
      <c r="B57" s="9" t="s">
        <v>128</v>
      </c>
      <c r="C57" s="10">
        <v>164</v>
      </c>
      <c r="E57" s="9" t="s">
        <v>137</v>
      </c>
      <c r="F57" s="9" t="s">
        <v>128</v>
      </c>
      <c r="G57" s="10">
        <v>274</v>
      </c>
      <c r="I57" s="9" t="s">
        <v>137</v>
      </c>
      <c r="J57" s="9" t="s">
        <v>128</v>
      </c>
      <c r="K57" s="10">
        <v>227</v>
      </c>
      <c r="M57" s="9" t="s">
        <v>137</v>
      </c>
      <c r="N57" s="9" t="s">
        <v>128</v>
      </c>
      <c r="O57" s="10">
        <v>103</v>
      </c>
      <c r="Q57" s="16" t="s">
        <v>176</v>
      </c>
      <c r="R57" s="16"/>
      <c r="S57" s="16"/>
      <c r="U57" s="9" t="s">
        <v>137</v>
      </c>
      <c r="V57" s="9" t="s">
        <v>128</v>
      </c>
      <c r="W57" s="10">
        <v>27</v>
      </c>
    </row>
    <row r="58" spans="1:23" x14ac:dyDescent="0.35">
      <c r="A58" s="9" t="s">
        <v>137</v>
      </c>
      <c r="B58" s="9" t="s">
        <v>129</v>
      </c>
      <c r="C58" s="10">
        <v>4588</v>
      </c>
      <c r="E58" s="9" t="s">
        <v>137</v>
      </c>
      <c r="F58" s="9" t="s">
        <v>129</v>
      </c>
      <c r="G58" s="10">
        <v>5625</v>
      </c>
      <c r="I58" s="9" t="s">
        <v>137</v>
      </c>
      <c r="J58" s="9" t="s">
        <v>129</v>
      </c>
      <c r="K58" s="10">
        <v>719</v>
      </c>
      <c r="M58" s="9" t="s">
        <v>137</v>
      </c>
      <c r="N58" s="9" t="s">
        <v>129</v>
      </c>
      <c r="O58" s="10">
        <v>2298</v>
      </c>
      <c r="Q58" s="71"/>
      <c r="S58" s="78">
        <f>SUM(S36:S57)</f>
        <v>1257</v>
      </c>
      <c r="U58" s="9" t="s">
        <v>137</v>
      </c>
      <c r="V58" s="9" t="s">
        <v>129</v>
      </c>
      <c r="W58" s="10">
        <v>903</v>
      </c>
    </row>
    <row r="59" spans="1:23" x14ac:dyDescent="0.35">
      <c r="A59" s="9" t="s">
        <v>137</v>
      </c>
      <c r="B59" s="9" t="s">
        <v>130</v>
      </c>
      <c r="C59" s="10">
        <v>3116</v>
      </c>
      <c r="E59" s="9" t="s">
        <v>137</v>
      </c>
      <c r="F59" s="9" t="s">
        <v>130</v>
      </c>
      <c r="G59" s="10">
        <v>3324</v>
      </c>
      <c r="I59" s="9" t="s">
        <v>137</v>
      </c>
      <c r="J59" s="9" t="s">
        <v>130</v>
      </c>
      <c r="K59" s="10">
        <v>539</v>
      </c>
      <c r="M59" s="9" t="s">
        <v>137</v>
      </c>
      <c r="N59" s="9" t="s">
        <v>130</v>
      </c>
      <c r="O59" s="10">
        <v>1316</v>
      </c>
      <c r="Q59" s="81"/>
      <c r="R59" s="82"/>
      <c r="S59" s="84"/>
      <c r="U59" s="9" t="s">
        <v>137</v>
      </c>
      <c r="V59" s="9" t="s">
        <v>130</v>
      </c>
      <c r="W59" s="10">
        <v>613</v>
      </c>
    </row>
    <row r="60" spans="1:23" x14ac:dyDescent="0.35">
      <c r="A60" s="16" t="s">
        <v>176</v>
      </c>
      <c r="B60" s="16"/>
      <c r="C60" s="16"/>
      <c r="E60" s="16" t="s">
        <v>176</v>
      </c>
      <c r="F60" s="16"/>
      <c r="G60" s="16"/>
      <c r="I60" s="16" t="s">
        <v>176</v>
      </c>
      <c r="J60" s="16"/>
      <c r="K60" s="16"/>
      <c r="M60" s="16" t="s">
        <v>176</v>
      </c>
      <c r="N60" s="16"/>
      <c r="O60" s="16"/>
      <c r="S60" s="58"/>
      <c r="U60" s="16" t="s">
        <v>176</v>
      </c>
      <c r="V60" s="16"/>
      <c r="W60" s="16"/>
    </row>
    <row r="61" spans="1:23" x14ac:dyDescent="0.35">
      <c r="C61" s="58">
        <f>SUM(C36:C60)</f>
        <v>12666</v>
      </c>
      <c r="E61" s="71"/>
      <c r="G61" s="78">
        <f>SUM(G36:G60)</f>
        <v>21122</v>
      </c>
      <c r="I61" s="71"/>
      <c r="K61" s="78">
        <f>SUM(K36:K60)</f>
        <v>3243</v>
      </c>
      <c r="M61" s="71"/>
      <c r="O61" s="78">
        <f>SUM(O36:O60)</f>
        <v>7173</v>
      </c>
      <c r="S61" s="58"/>
      <c r="U61" s="71"/>
      <c r="W61" s="78">
        <f>SUM(W36:W60)</f>
        <v>2325</v>
      </c>
    </row>
    <row r="62" spans="1:23" x14ac:dyDescent="0.35">
      <c r="C62" s="58"/>
      <c r="E62" s="81"/>
      <c r="F62" s="82"/>
      <c r="G62" s="84"/>
      <c r="I62" s="81"/>
      <c r="J62" s="82"/>
      <c r="K62" s="84"/>
      <c r="M62" s="81"/>
      <c r="N62" s="82"/>
      <c r="O62" s="84"/>
      <c r="S62" s="58"/>
      <c r="U62" s="81"/>
      <c r="V62" s="82"/>
      <c r="W62" s="84"/>
    </row>
    <row r="63" spans="1:23" x14ac:dyDescent="0.35">
      <c r="C63" s="58"/>
      <c r="G63" s="58"/>
      <c r="K63" s="58"/>
      <c r="O63" s="58"/>
      <c r="S63" s="58"/>
      <c r="W63" s="58"/>
    </row>
    <row r="64" spans="1:23" x14ac:dyDescent="0.35">
      <c r="C64" s="58"/>
      <c r="G64" s="58"/>
      <c r="K64" s="58"/>
      <c r="O64" s="58"/>
      <c r="S64" s="58"/>
      <c r="W64" s="58"/>
    </row>
    <row r="66" spans="1:19" ht="17" x14ac:dyDescent="0.4">
      <c r="A66" s="69" t="s">
        <v>35</v>
      </c>
      <c r="B66" s="440" t="s">
        <v>192</v>
      </c>
      <c r="C66" s="441"/>
      <c r="E66" s="69" t="s">
        <v>35</v>
      </c>
      <c r="F66" s="440" t="s">
        <v>192</v>
      </c>
      <c r="G66" s="441"/>
      <c r="I66" s="69" t="s">
        <v>35</v>
      </c>
      <c r="J66" s="440" t="s">
        <v>192</v>
      </c>
      <c r="K66" s="441"/>
      <c r="M66" s="69" t="s">
        <v>35</v>
      </c>
      <c r="N66" s="440" t="s">
        <v>192</v>
      </c>
      <c r="O66" s="441"/>
      <c r="Q66" s="69" t="s">
        <v>35</v>
      </c>
      <c r="R66" s="440" t="s">
        <v>192</v>
      </c>
      <c r="S66" s="441"/>
    </row>
    <row r="67" spans="1:19" ht="17" x14ac:dyDescent="0.4">
      <c r="A67" s="70" t="s">
        <v>36</v>
      </c>
      <c r="B67" s="394">
        <v>43143</v>
      </c>
      <c r="C67" s="442"/>
      <c r="E67" s="70" t="s">
        <v>36</v>
      </c>
      <c r="F67" s="394">
        <v>43143</v>
      </c>
      <c r="G67" s="442"/>
      <c r="I67" s="70" t="s">
        <v>36</v>
      </c>
      <c r="J67" s="394">
        <v>43143</v>
      </c>
      <c r="K67" s="442"/>
      <c r="M67" s="70" t="s">
        <v>36</v>
      </c>
      <c r="N67" s="394">
        <v>43143</v>
      </c>
      <c r="O67" s="442"/>
      <c r="Q67" s="70" t="s">
        <v>36</v>
      </c>
      <c r="R67" s="394">
        <v>43143</v>
      </c>
      <c r="S67" s="442"/>
    </row>
    <row r="68" spans="1:19" ht="15.5" x14ac:dyDescent="0.35">
      <c r="A68" s="12" t="s">
        <v>54</v>
      </c>
      <c r="B68" s="12" t="s">
        <v>34</v>
      </c>
      <c r="C68" s="12" t="s">
        <v>68</v>
      </c>
      <c r="E68" s="12" t="s">
        <v>54</v>
      </c>
      <c r="F68" s="12" t="s">
        <v>34</v>
      </c>
      <c r="G68" s="12" t="s">
        <v>68</v>
      </c>
      <c r="I68" s="12" t="s">
        <v>54</v>
      </c>
      <c r="J68" s="12" t="s">
        <v>34</v>
      </c>
      <c r="K68" s="12" t="s">
        <v>68</v>
      </c>
      <c r="M68" s="12" t="s">
        <v>54</v>
      </c>
      <c r="N68" s="12" t="s">
        <v>34</v>
      </c>
      <c r="O68" s="12" t="s">
        <v>68</v>
      </c>
      <c r="Q68" s="12" t="s">
        <v>54</v>
      </c>
      <c r="R68" s="12" t="s">
        <v>34</v>
      </c>
      <c r="S68" s="12" t="s">
        <v>68</v>
      </c>
    </row>
    <row r="69" spans="1:19" ht="15.5" x14ac:dyDescent="0.35">
      <c r="A69" s="56" t="s">
        <v>55</v>
      </c>
      <c r="B69" s="65">
        <v>3458</v>
      </c>
      <c r="C69" s="31"/>
      <c r="E69" s="56" t="s">
        <v>162</v>
      </c>
      <c r="F69" s="65">
        <v>12457</v>
      </c>
      <c r="G69" s="31"/>
      <c r="I69" s="56" t="s">
        <v>187</v>
      </c>
      <c r="J69" s="65">
        <v>6263</v>
      </c>
      <c r="K69" s="31"/>
      <c r="M69" s="56" t="s">
        <v>185</v>
      </c>
      <c r="N69" s="65">
        <v>18257</v>
      </c>
      <c r="O69" s="31"/>
      <c r="Q69" s="56" t="s">
        <v>188</v>
      </c>
      <c r="R69" s="65">
        <v>8790</v>
      </c>
      <c r="S69" s="31"/>
    </row>
    <row r="70" spans="1:19" ht="15" thickBot="1" x14ac:dyDescent="0.4">
      <c r="A70" s="71"/>
      <c r="C70" s="72"/>
      <c r="E70" s="71"/>
      <c r="G70" s="72"/>
      <c r="I70" s="71"/>
      <c r="K70" s="72"/>
      <c r="M70" s="71"/>
      <c r="O70" s="72"/>
      <c r="Q70" s="71"/>
      <c r="S70" s="72"/>
    </row>
    <row r="71" spans="1:19" ht="16" thickBot="1" x14ac:dyDescent="0.4">
      <c r="A71" s="73" t="s">
        <v>201</v>
      </c>
      <c r="B71" s="57" t="s">
        <v>37</v>
      </c>
      <c r="C71" s="74" t="s">
        <v>40</v>
      </c>
      <c r="E71" s="73" t="s">
        <v>204</v>
      </c>
      <c r="F71" s="57" t="s">
        <v>37</v>
      </c>
      <c r="G71" s="74" t="s">
        <v>40</v>
      </c>
      <c r="I71" s="73" t="s">
        <v>205</v>
      </c>
      <c r="J71" s="57" t="s">
        <v>37</v>
      </c>
      <c r="K71" s="74" t="s">
        <v>40</v>
      </c>
      <c r="M71" s="73" t="s">
        <v>206</v>
      </c>
      <c r="N71" s="57" t="s">
        <v>37</v>
      </c>
      <c r="O71" s="74" t="s">
        <v>40</v>
      </c>
      <c r="Q71" s="73" t="s">
        <v>207</v>
      </c>
      <c r="R71" s="57" t="s">
        <v>37</v>
      </c>
      <c r="S71" s="74" t="s">
        <v>40</v>
      </c>
    </row>
    <row r="72" spans="1:19" ht="15" thickBot="1" x14ac:dyDescent="0.4">
      <c r="A72" s="75">
        <f>SUM(B72+C72)</f>
        <v>3458</v>
      </c>
      <c r="B72" s="64">
        <v>2534</v>
      </c>
      <c r="C72" s="76">
        <v>924</v>
      </c>
      <c r="E72" s="75">
        <f>SUM(F72+G72)</f>
        <v>12457</v>
      </c>
      <c r="F72" s="64">
        <v>8730</v>
      </c>
      <c r="G72" s="76">
        <v>3727</v>
      </c>
      <c r="I72" s="75">
        <f>SUM(J72+K72)</f>
        <v>6263</v>
      </c>
      <c r="J72" s="64">
        <v>3963</v>
      </c>
      <c r="K72" s="76">
        <v>2300</v>
      </c>
      <c r="M72" s="75">
        <f>SUM(N72+O72)</f>
        <v>18259</v>
      </c>
      <c r="N72" s="64">
        <v>11214</v>
      </c>
      <c r="O72" s="76">
        <v>7045</v>
      </c>
      <c r="Q72" s="75">
        <f>SUM(R72+S72)</f>
        <v>8790</v>
      </c>
      <c r="R72" s="64">
        <v>6490</v>
      </c>
      <c r="S72" s="76">
        <v>2300</v>
      </c>
    </row>
    <row r="73" spans="1:19" ht="15" thickBot="1" x14ac:dyDescent="0.4">
      <c r="A73" s="71"/>
      <c r="C73" s="72"/>
      <c r="E73" s="71"/>
      <c r="G73" s="72"/>
      <c r="I73" s="71"/>
      <c r="K73" s="72"/>
      <c r="M73" s="71"/>
      <c r="O73" s="72"/>
      <c r="Q73" s="71"/>
      <c r="S73" s="72"/>
    </row>
    <row r="74" spans="1:19" ht="16" thickBot="1" x14ac:dyDescent="0.4">
      <c r="A74" s="73" t="s">
        <v>201</v>
      </c>
      <c r="B74" s="61" t="s">
        <v>42</v>
      </c>
      <c r="C74" s="77" t="s">
        <v>53</v>
      </c>
      <c r="E74" s="73" t="s">
        <v>204</v>
      </c>
      <c r="F74" s="61" t="s">
        <v>42</v>
      </c>
      <c r="G74" s="77" t="s">
        <v>53</v>
      </c>
      <c r="I74" s="73" t="s">
        <v>205</v>
      </c>
      <c r="J74" s="61" t="s">
        <v>42</v>
      </c>
      <c r="K74" s="77" t="s">
        <v>53</v>
      </c>
      <c r="M74" s="73" t="s">
        <v>206</v>
      </c>
      <c r="N74" s="61" t="s">
        <v>42</v>
      </c>
      <c r="O74" s="77" t="s">
        <v>53</v>
      </c>
      <c r="Q74" s="73" t="s">
        <v>207</v>
      </c>
      <c r="R74" s="61" t="s">
        <v>42</v>
      </c>
      <c r="S74" s="77" t="s">
        <v>53</v>
      </c>
    </row>
    <row r="75" spans="1:19" ht="15.5" x14ac:dyDescent="0.35">
      <c r="A75" s="71"/>
      <c r="B75" s="59" t="s">
        <v>44</v>
      </c>
      <c r="C75" s="60">
        <v>1109</v>
      </c>
      <c r="E75" s="71"/>
      <c r="F75" s="59" t="s">
        <v>44</v>
      </c>
      <c r="G75" s="60">
        <v>3785</v>
      </c>
      <c r="I75" s="71"/>
      <c r="J75" s="59" t="s">
        <v>44</v>
      </c>
      <c r="K75" s="60">
        <v>2321</v>
      </c>
      <c r="M75" s="71"/>
      <c r="N75" s="59" t="s">
        <v>44</v>
      </c>
      <c r="O75" s="60">
        <v>5849</v>
      </c>
      <c r="Q75" s="71"/>
      <c r="R75" s="59" t="s">
        <v>44</v>
      </c>
      <c r="S75" s="60">
        <v>4006</v>
      </c>
    </row>
    <row r="76" spans="1:19" ht="15.5" x14ac:dyDescent="0.35">
      <c r="A76" s="71"/>
      <c r="B76" s="8" t="s">
        <v>45</v>
      </c>
      <c r="C76" s="10">
        <v>52</v>
      </c>
      <c r="E76" s="71"/>
      <c r="F76" s="8" t="s">
        <v>45</v>
      </c>
      <c r="G76" s="10">
        <v>208</v>
      </c>
      <c r="I76" s="71"/>
      <c r="J76" s="8" t="s">
        <v>45</v>
      </c>
      <c r="K76" s="10">
        <v>64</v>
      </c>
      <c r="M76" s="71"/>
      <c r="N76" s="8" t="s">
        <v>45</v>
      </c>
      <c r="O76" s="10">
        <v>352</v>
      </c>
      <c r="Q76" s="71"/>
      <c r="R76" s="8" t="s">
        <v>45</v>
      </c>
      <c r="S76" s="10">
        <v>140</v>
      </c>
    </row>
    <row r="77" spans="1:19" ht="15.5" x14ac:dyDescent="0.35">
      <c r="A77" s="71"/>
      <c r="B77" s="8" t="s">
        <v>46</v>
      </c>
      <c r="C77" s="10">
        <v>348</v>
      </c>
      <c r="E77" s="71"/>
      <c r="F77" s="8" t="s">
        <v>46</v>
      </c>
      <c r="G77" s="10">
        <v>1250</v>
      </c>
      <c r="I77" s="71"/>
      <c r="J77" s="8" t="s">
        <v>46</v>
      </c>
      <c r="K77" s="10">
        <v>637</v>
      </c>
      <c r="M77" s="71"/>
      <c r="N77" s="8" t="s">
        <v>46</v>
      </c>
      <c r="O77" s="10">
        <v>1980</v>
      </c>
      <c r="Q77" s="71"/>
      <c r="R77" s="8" t="s">
        <v>46</v>
      </c>
      <c r="S77" s="10">
        <v>1306</v>
      </c>
    </row>
    <row r="78" spans="1:19" ht="15.5" x14ac:dyDescent="0.35">
      <c r="A78" s="71"/>
      <c r="B78" s="8" t="s">
        <v>47</v>
      </c>
      <c r="C78" s="10">
        <v>1949</v>
      </c>
      <c r="E78" s="71"/>
      <c r="F78" s="8" t="s">
        <v>47</v>
      </c>
      <c r="G78" s="10">
        <v>7214</v>
      </c>
      <c r="I78" s="71"/>
      <c r="J78" s="8" t="s">
        <v>47</v>
      </c>
      <c r="K78" s="10">
        <v>3241</v>
      </c>
      <c r="M78" s="71"/>
      <c r="N78" s="8" t="s">
        <v>47</v>
      </c>
      <c r="O78" s="10">
        <v>10078</v>
      </c>
      <c r="Q78" s="71"/>
      <c r="R78" s="8" t="s">
        <v>47</v>
      </c>
      <c r="S78" s="10">
        <v>3338</v>
      </c>
    </row>
    <row r="79" spans="1:19" x14ac:dyDescent="0.35">
      <c r="A79" s="71"/>
      <c r="C79" s="78">
        <f>SUM(C75:C78)</f>
        <v>3458</v>
      </c>
      <c r="E79" s="71"/>
      <c r="G79" s="78">
        <f>SUM(G75:G78)</f>
        <v>12457</v>
      </c>
      <c r="I79" s="71"/>
      <c r="K79" s="78">
        <f>SUM(K75:K78)</f>
        <v>6263</v>
      </c>
      <c r="M79" s="71"/>
      <c r="O79" s="78">
        <f>SUM(O75:O78)</f>
        <v>18259</v>
      </c>
      <c r="Q79" s="71"/>
      <c r="S79" s="78">
        <f>SUM(S75:S78)</f>
        <v>8790</v>
      </c>
    </row>
    <row r="80" spans="1:19" ht="15" thickBot="1" x14ac:dyDescent="0.4">
      <c r="A80" s="71"/>
      <c r="C80" s="72"/>
      <c r="E80" s="71"/>
      <c r="G80" s="72"/>
      <c r="I80" s="71"/>
      <c r="K80" s="72"/>
      <c r="M80" s="71"/>
      <c r="O80" s="72"/>
      <c r="Q80" s="71"/>
      <c r="S80" s="72"/>
    </row>
    <row r="81" spans="1:19" ht="16" thickBot="1" x14ac:dyDescent="0.4">
      <c r="A81" s="73" t="s">
        <v>201</v>
      </c>
      <c r="B81" s="61" t="s">
        <v>65</v>
      </c>
      <c r="C81" s="77" t="s">
        <v>53</v>
      </c>
      <c r="E81" s="73" t="s">
        <v>204</v>
      </c>
      <c r="F81" s="61" t="s">
        <v>65</v>
      </c>
      <c r="G81" s="77" t="s">
        <v>53</v>
      </c>
      <c r="I81" s="73" t="s">
        <v>205</v>
      </c>
      <c r="J81" s="61" t="s">
        <v>65</v>
      </c>
      <c r="K81" s="77" t="s">
        <v>53</v>
      </c>
      <c r="M81" s="73" t="s">
        <v>206</v>
      </c>
      <c r="N81" s="61" t="s">
        <v>65</v>
      </c>
      <c r="O81" s="77" t="s">
        <v>53</v>
      </c>
      <c r="Q81" s="73" t="s">
        <v>207</v>
      </c>
      <c r="R81" s="61" t="s">
        <v>65</v>
      </c>
      <c r="S81" s="77" t="s">
        <v>53</v>
      </c>
    </row>
    <row r="82" spans="1:19" ht="15.5" x14ac:dyDescent="0.35">
      <c r="A82" s="71"/>
      <c r="B82" s="59" t="s">
        <v>67</v>
      </c>
      <c r="C82" s="62">
        <v>1914</v>
      </c>
      <c r="E82" s="71"/>
      <c r="F82" s="59" t="s">
        <v>67</v>
      </c>
      <c r="G82" s="62">
        <v>6886</v>
      </c>
      <c r="I82" s="71"/>
      <c r="J82" s="59" t="s">
        <v>67</v>
      </c>
      <c r="K82" s="62">
        <v>3502</v>
      </c>
      <c r="M82" s="71"/>
      <c r="N82" s="59" t="s">
        <v>67</v>
      </c>
      <c r="O82" s="62">
        <v>10264</v>
      </c>
      <c r="Q82" s="71"/>
      <c r="R82" s="59" t="s">
        <v>67</v>
      </c>
      <c r="S82" s="62">
        <v>4905</v>
      </c>
    </row>
    <row r="83" spans="1:19" ht="15.5" x14ac:dyDescent="0.35">
      <c r="A83" s="71"/>
      <c r="B83" s="8" t="s">
        <v>193</v>
      </c>
      <c r="C83" s="15">
        <v>1544</v>
      </c>
      <c r="E83" s="71"/>
      <c r="F83" s="8" t="s">
        <v>193</v>
      </c>
      <c r="G83" s="15">
        <v>5571</v>
      </c>
      <c r="I83" s="71"/>
      <c r="J83" s="8" t="s">
        <v>193</v>
      </c>
      <c r="K83" s="15">
        <v>2761</v>
      </c>
      <c r="M83" s="71"/>
      <c r="N83" s="8" t="s">
        <v>193</v>
      </c>
      <c r="O83" s="15">
        <v>7993</v>
      </c>
      <c r="Q83" s="71"/>
      <c r="R83" s="8" t="s">
        <v>193</v>
      </c>
      <c r="S83" s="15">
        <v>3885</v>
      </c>
    </row>
    <row r="84" spans="1:19" x14ac:dyDescent="0.35">
      <c r="A84" s="71"/>
      <c r="C84" s="78"/>
      <c r="E84" s="71"/>
      <c r="G84" s="78"/>
      <c r="I84" s="71"/>
      <c r="K84" s="78"/>
      <c r="M84" s="71"/>
      <c r="O84" s="78"/>
      <c r="Q84" s="71"/>
      <c r="S84" s="78"/>
    </row>
    <row r="85" spans="1:19" ht="15" thickBot="1" x14ac:dyDescent="0.4">
      <c r="A85" s="71"/>
      <c r="C85" s="72"/>
      <c r="E85" s="71"/>
      <c r="G85" s="72"/>
      <c r="I85" s="71"/>
      <c r="K85" s="72"/>
      <c r="M85" s="71"/>
      <c r="O85" s="72"/>
      <c r="Q85" s="71"/>
      <c r="S85" s="72"/>
    </row>
    <row r="86" spans="1:19" ht="16" thickBot="1" x14ac:dyDescent="0.4">
      <c r="A86" s="73" t="s">
        <v>201</v>
      </c>
      <c r="B86" s="61" t="s">
        <v>59</v>
      </c>
      <c r="C86" s="77" t="s">
        <v>53</v>
      </c>
      <c r="E86" s="73" t="s">
        <v>204</v>
      </c>
      <c r="F86" s="61" t="s">
        <v>59</v>
      </c>
      <c r="G86" s="77" t="s">
        <v>53</v>
      </c>
      <c r="I86" s="73" t="s">
        <v>205</v>
      </c>
      <c r="J86" s="61" t="s">
        <v>59</v>
      </c>
      <c r="K86" s="77" t="s">
        <v>53</v>
      </c>
      <c r="M86" s="73" t="s">
        <v>206</v>
      </c>
      <c r="N86" s="61" t="s">
        <v>59</v>
      </c>
      <c r="O86" s="77" t="s">
        <v>53</v>
      </c>
      <c r="Q86" s="73" t="s">
        <v>207</v>
      </c>
      <c r="R86" s="61" t="s">
        <v>59</v>
      </c>
      <c r="S86" s="77" t="s">
        <v>53</v>
      </c>
    </row>
    <row r="87" spans="1:19" ht="15.5" x14ac:dyDescent="0.35">
      <c r="A87" s="71"/>
      <c r="B87" s="59" t="s">
        <v>61</v>
      </c>
      <c r="C87" s="53">
        <v>238</v>
      </c>
      <c r="E87" s="71"/>
      <c r="F87" s="59" t="s">
        <v>61</v>
      </c>
      <c r="G87" s="53">
        <v>828</v>
      </c>
      <c r="I87" s="71"/>
      <c r="J87" s="59" t="s">
        <v>61</v>
      </c>
      <c r="K87" s="53">
        <v>492</v>
      </c>
      <c r="M87" s="71"/>
      <c r="N87" s="59" t="s">
        <v>61</v>
      </c>
      <c r="O87" s="53">
        <v>1539</v>
      </c>
      <c r="Q87" s="71"/>
      <c r="R87" s="59" t="s">
        <v>61</v>
      </c>
      <c r="S87" s="53">
        <v>512</v>
      </c>
    </row>
    <row r="88" spans="1:19" ht="15.5" x14ac:dyDescent="0.35">
      <c r="A88" s="71"/>
      <c r="B88" s="8" t="s">
        <v>62</v>
      </c>
      <c r="C88" s="4">
        <v>269</v>
      </c>
      <c r="E88" s="71"/>
      <c r="F88" s="8" t="s">
        <v>62</v>
      </c>
      <c r="G88" s="4">
        <v>1015</v>
      </c>
      <c r="I88" s="71"/>
      <c r="J88" s="8" t="s">
        <v>62</v>
      </c>
      <c r="K88" s="4">
        <v>456</v>
      </c>
      <c r="M88" s="71"/>
      <c r="N88" s="8" t="s">
        <v>62</v>
      </c>
      <c r="O88" s="4">
        <v>1475</v>
      </c>
      <c r="Q88" s="71"/>
      <c r="R88" s="8" t="s">
        <v>62</v>
      </c>
      <c r="S88" s="4">
        <v>650</v>
      </c>
    </row>
    <row r="89" spans="1:19" ht="15.5" x14ac:dyDescent="0.35">
      <c r="A89" s="71"/>
      <c r="B89" s="8" t="s">
        <v>195</v>
      </c>
      <c r="C89" s="4">
        <v>564</v>
      </c>
      <c r="E89" s="71"/>
      <c r="F89" s="8" t="s">
        <v>195</v>
      </c>
      <c r="G89" s="4">
        <v>2171</v>
      </c>
      <c r="I89" s="71"/>
      <c r="J89" s="8" t="s">
        <v>195</v>
      </c>
      <c r="K89" s="4">
        <v>975</v>
      </c>
      <c r="M89" s="71"/>
      <c r="N89" s="8" t="s">
        <v>195</v>
      </c>
      <c r="O89" s="4">
        <v>3014</v>
      </c>
      <c r="Q89" s="71"/>
      <c r="R89" s="8" t="s">
        <v>195</v>
      </c>
      <c r="S89" s="4">
        <v>1642</v>
      </c>
    </row>
    <row r="90" spans="1:19" ht="15.5" x14ac:dyDescent="0.35">
      <c r="A90" s="71"/>
      <c r="B90" s="8" t="s">
        <v>196</v>
      </c>
      <c r="C90" s="4">
        <v>581</v>
      </c>
      <c r="E90" s="71"/>
      <c r="F90" s="8" t="s">
        <v>196</v>
      </c>
      <c r="G90" s="4">
        <v>2075</v>
      </c>
      <c r="I90" s="71"/>
      <c r="J90" s="8" t="s">
        <v>196</v>
      </c>
      <c r="K90" s="4">
        <v>1117</v>
      </c>
      <c r="M90" s="71"/>
      <c r="N90" s="8" t="s">
        <v>196</v>
      </c>
      <c r="O90" s="4">
        <v>3039</v>
      </c>
      <c r="Q90" s="71"/>
      <c r="R90" s="8" t="s">
        <v>196</v>
      </c>
      <c r="S90" s="4">
        <v>1561</v>
      </c>
    </row>
    <row r="91" spans="1:19" ht="15.5" x14ac:dyDescent="0.35">
      <c r="A91" s="71"/>
      <c r="B91" s="8" t="s">
        <v>197</v>
      </c>
      <c r="C91" s="4">
        <v>636</v>
      </c>
      <c r="E91" s="71"/>
      <c r="F91" s="8" t="s">
        <v>197</v>
      </c>
      <c r="G91" s="4">
        <v>2260</v>
      </c>
      <c r="I91" s="71"/>
      <c r="J91" s="8" t="s">
        <v>197</v>
      </c>
      <c r="K91" s="4">
        <v>1163</v>
      </c>
      <c r="M91" s="71"/>
      <c r="N91" s="8" t="s">
        <v>197</v>
      </c>
      <c r="O91" s="4">
        <v>3447</v>
      </c>
      <c r="Q91" s="71"/>
      <c r="R91" s="8" t="s">
        <v>197</v>
      </c>
      <c r="S91" s="4">
        <v>1525</v>
      </c>
    </row>
    <row r="92" spans="1:19" ht="15.5" x14ac:dyDescent="0.35">
      <c r="A92" s="71"/>
      <c r="B92" s="8" t="s">
        <v>63</v>
      </c>
      <c r="C92" s="4">
        <v>1155</v>
      </c>
      <c r="E92" s="71"/>
      <c r="F92" s="8" t="s">
        <v>63</v>
      </c>
      <c r="G92" s="4">
        <v>4066</v>
      </c>
      <c r="I92" s="71"/>
      <c r="J92" s="8" t="s">
        <v>63</v>
      </c>
      <c r="K92" s="4">
        <v>2018</v>
      </c>
      <c r="M92" s="71"/>
      <c r="N92" s="8" t="s">
        <v>63</v>
      </c>
      <c r="O92" s="4">
        <v>5609</v>
      </c>
      <c r="Q92" s="71"/>
      <c r="R92" s="8" t="s">
        <v>63</v>
      </c>
      <c r="S92" s="4">
        <v>2786</v>
      </c>
    </row>
    <row r="93" spans="1:19" ht="15.5" x14ac:dyDescent="0.35">
      <c r="A93" s="71"/>
      <c r="B93" s="8" t="s">
        <v>64</v>
      </c>
      <c r="C93" s="4">
        <v>15</v>
      </c>
      <c r="E93" s="71"/>
      <c r="F93" s="8" t="s">
        <v>64</v>
      </c>
      <c r="G93" s="4">
        <v>42</v>
      </c>
      <c r="I93" s="71"/>
      <c r="J93" s="8" t="s">
        <v>64</v>
      </c>
      <c r="K93" s="4">
        <v>42</v>
      </c>
      <c r="M93" s="71"/>
      <c r="N93" s="8" t="s">
        <v>64</v>
      </c>
      <c r="O93" s="4">
        <v>134</v>
      </c>
      <c r="Q93" s="71"/>
      <c r="R93" s="8" t="s">
        <v>64</v>
      </c>
      <c r="S93" s="4">
        <v>114</v>
      </c>
    </row>
    <row r="94" spans="1:19" x14ac:dyDescent="0.35">
      <c r="A94" s="71"/>
      <c r="C94" s="79">
        <f>SUM(C87:C93)</f>
        <v>3458</v>
      </c>
      <c r="E94" s="71"/>
      <c r="G94" s="79">
        <f>SUM(G87:G93)</f>
        <v>12457</v>
      </c>
      <c r="I94" s="71"/>
      <c r="K94" s="79">
        <f>SUM(K87:K93)</f>
        <v>6263</v>
      </c>
      <c r="M94" s="71"/>
      <c r="O94" s="79">
        <f>SUM(O87:O93)</f>
        <v>18257</v>
      </c>
      <c r="Q94" s="71"/>
      <c r="S94" s="79">
        <f>SUM(S87:S93)</f>
        <v>8790</v>
      </c>
    </row>
    <row r="95" spans="1:19" ht="15" thickBot="1" x14ac:dyDescent="0.4">
      <c r="A95" s="71"/>
      <c r="C95" s="79"/>
      <c r="E95" s="71"/>
      <c r="G95" s="79"/>
      <c r="I95" s="71"/>
      <c r="K95" s="79"/>
      <c r="M95" s="71"/>
      <c r="O95" s="79"/>
      <c r="Q95" s="71"/>
      <c r="S95" s="79"/>
    </row>
    <row r="96" spans="1:19" ht="16" thickBot="1" x14ac:dyDescent="0.4">
      <c r="A96" s="73" t="s">
        <v>201</v>
      </c>
      <c r="B96" s="68" t="s">
        <v>208</v>
      </c>
      <c r="C96" s="80" t="s">
        <v>209</v>
      </c>
      <c r="E96" s="73" t="s">
        <v>204</v>
      </c>
      <c r="F96" s="68" t="s">
        <v>208</v>
      </c>
      <c r="G96" s="80" t="s">
        <v>209</v>
      </c>
      <c r="I96" s="73" t="s">
        <v>205</v>
      </c>
      <c r="J96" s="68" t="s">
        <v>208</v>
      </c>
      <c r="K96" s="80" t="s">
        <v>209</v>
      </c>
      <c r="M96" s="73" t="s">
        <v>206</v>
      </c>
      <c r="N96" s="68" t="s">
        <v>208</v>
      </c>
      <c r="O96" s="80" t="s">
        <v>209</v>
      </c>
      <c r="Q96" s="73" t="s">
        <v>207</v>
      </c>
      <c r="R96" s="68" t="s">
        <v>208</v>
      </c>
      <c r="S96" s="80" t="s">
        <v>209</v>
      </c>
    </row>
    <row r="97" spans="1:19" x14ac:dyDescent="0.35">
      <c r="A97" s="71"/>
      <c r="B97" s="9">
        <v>269</v>
      </c>
      <c r="C97" s="4">
        <v>426</v>
      </c>
      <c r="E97" s="71"/>
      <c r="F97" s="9">
        <v>943</v>
      </c>
      <c r="G97" s="4">
        <v>1642</v>
      </c>
      <c r="I97" s="71"/>
      <c r="J97" s="9">
        <v>153</v>
      </c>
      <c r="K97" s="4">
        <v>763</v>
      </c>
      <c r="M97" s="71"/>
      <c r="N97" s="9">
        <v>850</v>
      </c>
      <c r="O97" s="4">
        <v>2702</v>
      </c>
      <c r="Q97" s="71"/>
      <c r="R97" s="9">
        <v>557</v>
      </c>
      <c r="S97" s="4">
        <v>1393</v>
      </c>
    </row>
    <row r="98" spans="1:19" x14ac:dyDescent="0.35">
      <c r="A98" s="71"/>
      <c r="C98" s="79"/>
      <c r="E98" s="71"/>
      <c r="G98" s="79"/>
      <c r="I98" s="71"/>
      <c r="K98" s="79"/>
      <c r="M98" s="71"/>
      <c r="O98" s="79"/>
      <c r="Q98" s="71"/>
      <c r="S98" s="79"/>
    </row>
    <row r="99" spans="1:19" x14ac:dyDescent="0.35">
      <c r="A99" s="71"/>
      <c r="C99" s="72"/>
      <c r="E99" s="71"/>
      <c r="G99" s="72"/>
      <c r="I99" s="71"/>
      <c r="K99" s="72"/>
      <c r="M99" s="71"/>
      <c r="O99" s="72"/>
      <c r="Q99" s="71"/>
      <c r="S99" s="72"/>
    </row>
    <row r="100" spans="1:19" ht="15.5" x14ac:dyDescent="0.35">
      <c r="A100" s="18" t="s">
        <v>126</v>
      </c>
      <c r="B100" s="18" t="s">
        <v>127</v>
      </c>
      <c r="C100" s="18" t="s">
        <v>34</v>
      </c>
      <c r="E100" s="18" t="s">
        <v>126</v>
      </c>
      <c r="F100" s="18" t="s">
        <v>127</v>
      </c>
      <c r="G100" s="18" t="s">
        <v>34</v>
      </c>
      <c r="I100" s="18" t="s">
        <v>126</v>
      </c>
      <c r="J100" s="18" t="s">
        <v>127</v>
      </c>
      <c r="K100" s="18" t="s">
        <v>34</v>
      </c>
      <c r="M100" s="18" t="s">
        <v>126</v>
      </c>
      <c r="N100" s="18" t="s">
        <v>127</v>
      </c>
      <c r="O100" s="18" t="s">
        <v>34</v>
      </c>
      <c r="Q100" s="18" t="s">
        <v>126</v>
      </c>
      <c r="R100" s="18" t="s">
        <v>127</v>
      </c>
      <c r="S100" s="18" t="s">
        <v>34</v>
      </c>
    </row>
    <row r="101" spans="1:19" x14ac:dyDescent="0.35">
      <c r="A101" s="9" t="s">
        <v>191</v>
      </c>
      <c r="B101" s="9" t="s">
        <v>128</v>
      </c>
      <c r="C101" s="10">
        <v>2</v>
      </c>
      <c r="E101" s="9" t="s">
        <v>191</v>
      </c>
      <c r="F101" s="9" t="s">
        <v>128</v>
      </c>
      <c r="G101" s="10">
        <v>8</v>
      </c>
      <c r="I101" s="9" t="s">
        <v>191</v>
      </c>
      <c r="J101" s="9" t="s">
        <v>128</v>
      </c>
      <c r="K101" s="10">
        <v>3</v>
      </c>
      <c r="M101" s="9" t="s">
        <v>191</v>
      </c>
      <c r="N101" s="9" t="s">
        <v>128</v>
      </c>
      <c r="O101" s="10">
        <v>7</v>
      </c>
      <c r="Q101" s="9" t="s">
        <v>191</v>
      </c>
      <c r="R101" s="9" t="s">
        <v>128</v>
      </c>
      <c r="S101" s="10">
        <v>8</v>
      </c>
    </row>
    <row r="102" spans="1:19" x14ac:dyDescent="0.35">
      <c r="A102" s="9" t="s">
        <v>191</v>
      </c>
      <c r="B102" s="9" t="s">
        <v>129</v>
      </c>
      <c r="C102" s="10">
        <v>10</v>
      </c>
      <c r="E102" s="9" t="s">
        <v>191</v>
      </c>
      <c r="F102" s="9" t="s">
        <v>129</v>
      </c>
      <c r="G102" s="10">
        <v>40</v>
      </c>
      <c r="I102" s="9" t="s">
        <v>191</v>
      </c>
      <c r="J102" s="9" t="s">
        <v>129</v>
      </c>
      <c r="K102" s="10">
        <v>25</v>
      </c>
      <c r="M102" s="9" t="s">
        <v>191</v>
      </c>
      <c r="N102" s="9" t="s">
        <v>129</v>
      </c>
      <c r="O102" s="10">
        <v>53</v>
      </c>
      <c r="Q102" s="9" t="s">
        <v>191</v>
      </c>
      <c r="R102" s="9" t="s">
        <v>129</v>
      </c>
      <c r="S102" s="10">
        <v>37</v>
      </c>
    </row>
    <row r="103" spans="1:19" x14ac:dyDescent="0.35">
      <c r="A103" s="9" t="s">
        <v>191</v>
      </c>
      <c r="B103" s="9" t="s">
        <v>130</v>
      </c>
      <c r="C103" s="10">
        <v>12</v>
      </c>
      <c r="E103" s="9" t="s">
        <v>191</v>
      </c>
      <c r="F103" s="9" t="s">
        <v>130</v>
      </c>
      <c r="G103" s="10">
        <v>56</v>
      </c>
      <c r="I103" s="9" t="s">
        <v>191</v>
      </c>
      <c r="J103" s="9" t="s">
        <v>130</v>
      </c>
      <c r="K103" s="10">
        <v>15</v>
      </c>
      <c r="M103" s="9" t="s">
        <v>191</v>
      </c>
      <c r="N103" s="9" t="s">
        <v>130</v>
      </c>
      <c r="O103" s="10">
        <v>42</v>
      </c>
      <c r="Q103" s="9" t="s">
        <v>191</v>
      </c>
      <c r="R103" s="9" t="s">
        <v>130</v>
      </c>
      <c r="S103" s="10">
        <v>17</v>
      </c>
    </row>
    <row r="104" spans="1:19" x14ac:dyDescent="0.35">
      <c r="A104" s="9" t="s">
        <v>131</v>
      </c>
      <c r="B104" s="9" t="s">
        <v>128</v>
      </c>
      <c r="C104" s="10">
        <v>2</v>
      </c>
      <c r="E104" s="9" t="s">
        <v>131</v>
      </c>
      <c r="F104" s="9" t="s">
        <v>128</v>
      </c>
      <c r="G104" s="10">
        <v>3</v>
      </c>
      <c r="I104" s="9" t="s">
        <v>131</v>
      </c>
      <c r="J104" s="9" t="s">
        <v>128</v>
      </c>
      <c r="K104" s="10">
        <v>4</v>
      </c>
      <c r="M104" s="9" t="s">
        <v>131</v>
      </c>
      <c r="N104" s="9" t="s">
        <v>128</v>
      </c>
      <c r="O104" s="10">
        <v>21</v>
      </c>
      <c r="Q104" s="9" t="s">
        <v>131</v>
      </c>
      <c r="R104" s="9" t="s">
        <v>128</v>
      </c>
      <c r="S104" s="10">
        <v>6</v>
      </c>
    </row>
    <row r="105" spans="1:19" x14ac:dyDescent="0.35">
      <c r="A105" s="9" t="s">
        <v>131</v>
      </c>
      <c r="B105" s="9" t="s">
        <v>129</v>
      </c>
      <c r="C105" s="10">
        <v>106</v>
      </c>
      <c r="E105" s="9" t="s">
        <v>131</v>
      </c>
      <c r="F105" s="9" t="s">
        <v>129</v>
      </c>
      <c r="G105" s="10">
        <v>216</v>
      </c>
      <c r="I105" s="9" t="s">
        <v>131</v>
      </c>
      <c r="J105" s="9" t="s">
        <v>129</v>
      </c>
      <c r="K105" s="10">
        <v>285</v>
      </c>
      <c r="M105" s="9" t="s">
        <v>131</v>
      </c>
      <c r="N105" s="9" t="s">
        <v>129</v>
      </c>
      <c r="O105" s="10">
        <v>931</v>
      </c>
      <c r="Q105" s="9" t="s">
        <v>131</v>
      </c>
      <c r="R105" s="9" t="s">
        <v>129</v>
      </c>
      <c r="S105" s="10">
        <v>288</v>
      </c>
    </row>
    <row r="106" spans="1:19" x14ac:dyDescent="0.35">
      <c r="A106" s="9" t="s">
        <v>131</v>
      </c>
      <c r="B106" s="9" t="s">
        <v>130</v>
      </c>
      <c r="C106" s="10">
        <v>109</v>
      </c>
      <c r="E106" s="9" t="s">
        <v>131</v>
      </c>
      <c r="F106" s="9" t="s">
        <v>130</v>
      </c>
      <c r="G106" s="10">
        <v>211</v>
      </c>
      <c r="I106" s="9" t="s">
        <v>131</v>
      </c>
      <c r="J106" s="9" t="s">
        <v>130</v>
      </c>
      <c r="K106" s="10">
        <v>181</v>
      </c>
      <c r="M106" s="9" t="s">
        <v>131</v>
      </c>
      <c r="N106" s="9" t="s">
        <v>130</v>
      </c>
      <c r="O106" s="10">
        <v>827</v>
      </c>
      <c r="Q106" s="9" t="s">
        <v>131</v>
      </c>
      <c r="R106" s="9" t="s">
        <v>130</v>
      </c>
      <c r="S106" s="10">
        <v>339</v>
      </c>
    </row>
    <row r="107" spans="1:19" x14ac:dyDescent="0.35">
      <c r="A107" s="9" t="s">
        <v>132</v>
      </c>
      <c r="B107" s="9" t="s">
        <v>128</v>
      </c>
      <c r="C107" s="10">
        <v>3</v>
      </c>
      <c r="E107" s="9" t="s">
        <v>132</v>
      </c>
      <c r="F107" s="9" t="s">
        <v>128</v>
      </c>
      <c r="G107" s="10">
        <v>3</v>
      </c>
      <c r="I107" s="9" t="s">
        <v>132</v>
      </c>
      <c r="J107" s="9" t="s">
        <v>128</v>
      </c>
      <c r="K107" s="10">
        <v>1</v>
      </c>
      <c r="M107" s="9" t="s">
        <v>132</v>
      </c>
      <c r="N107" s="9" t="s">
        <v>128</v>
      </c>
      <c r="O107" s="10">
        <v>10</v>
      </c>
      <c r="Q107" s="9" t="s">
        <v>132</v>
      </c>
      <c r="R107" s="9" t="s">
        <v>128</v>
      </c>
      <c r="S107" s="10"/>
    </row>
    <row r="108" spans="1:19" x14ac:dyDescent="0.35">
      <c r="A108" s="9" t="s">
        <v>132</v>
      </c>
      <c r="B108" s="9" t="s">
        <v>129</v>
      </c>
      <c r="C108" s="10">
        <v>6</v>
      </c>
      <c r="E108" s="9" t="s">
        <v>132</v>
      </c>
      <c r="F108" s="9" t="s">
        <v>129</v>
      </c>
      <c r="G108" s="10">
        <v>72</v>
      </c>
      <c r="I108" s="9" t="s">
        <v>132</v>
      </c>
      <c r="J108" s="9" t="s">
        <v>129</v>
      </c>
      <c r="K108" s="10">
        <v>24</v>
      </c>
      <c r="M108" s="9" t="s">
        <v>132</v>
      </c>
      <c r="N108" s="9" t="s">
        <v>129</v>
      </c>
      <c r="O108" s="10">
        <v>215</v>
      </c>
      <c r="Q108" s="9" t="s">
        <v>132</v>
      </c>
      <c r="R108" s="9" t="s">
        <v>129</v>
      </c>
      <c r="S108" s="10">
        <v>21</v>
      </c>
    </row>
    <row r="109" spans="1:19" x14ac:dyDescent="0.35">
      <c r="A109" s="9" t="s">
        <v>132</v>
      </c>
      <c r="B109" s="9" t="s">
        <v>130</v>
      </c>
      <c r="C109" s="10">
        <v>10</v>
      </c>
      <c r="E109" s="9" t="s">
        <v>132</v>
      </c>
      <c r="F109" s="9" t="s">
        <v>130</v>
      </c>
      <c r="G109" s="10">
        <v>44</v>
      </c>
      <c r="I109" s="9" t="s">
        <v>132</v>
      </c>
      <c r="J109" s="9" t="s">
        <v>130</v>
      </c>
      <c r="K109" s="10">
        <v>22</v>
      </c>
      <c r="M109" s="9" t="s">
        <v>132</v>
      </c>
      <c r="N109" s="9" t="s">
        <v>130</v>
      </c>
      <c r="O109" s="10">
        <v>193</v>
      </c>
      <c r="Q109" s="9" t="s">
        <v>132</v>
      </c>
      <c r="R109" s="9" t="s">
        <v>130</v>
      </c>
      <c r="S109" s="10">
        <v>16</v>
      </c>
    </row>
    <row r="110" spans="1:19" x14ac:dyDescent="0.35">
      <c r="A110" s="9" t="s">
        <v>134</v>
      </c>
      <c r="B110" s="9" t="s">
        <v>128</v>
      </c>
      <c r="C110" s="10">
        <v>108</v>
      </c>
      <c r="E110" s="9" t="s">
        <v>133</v>
      </c>
      <c r="F110" s="9" t="s">
        <v>128</v>
      </c>
      <c r="G110" s="10">
        <v>2</v>
      </c>
      <c r="I110" s="9" t="s">
        <v>133</v>
      </c>
      <c r="J110" s="9" t="s">
        <v>128</v>
      </c>
      <c r="K110" s="10">
        <v>1</v>
      </c>
      <c r="M110" s="9" t="s">
        <v>133</v>
      </c>
      <c r="N110" s="9" t="s">
        <v>128</v>
      </c>
      <c r="O110" s="10">
        <v>3</v>
      </c>
      <c r="Q110" s="9" t="s">
        <v>133</v>
      </c>
      <c r="R110" s="9" t="s">
        <v>128</v>
      </c>
      <c r="S110" s="10"/>
    </row>
    <row r="111" spans="1:19" x14ac:dyDescent="0.35">
      <c r="A111" s="9" t="s">
        <v>134</v>
      </c>
      <c r="B111" s="9" t="s">
        <v>129</v>
      </c>
      <c r="C111" s="10">
        <v>848</v>
      </c>
      <c r="E111" s="9" t="s">
        <v>133</v>
      </c>
      <c r="F111" s="9" t="s">
        <v>129</v>
      </c>
      <c r="G111" s="10">
        <v>6</v>
      </c>
      <c r="I111" s="9" t="s">
        <v>133</v>
      </c>
      <c r="J111" s="9" t="s">
        <v>129</v>
      </c>
      <c r="K111" s="10">
        <v>2</v>
      </c>
      <c r="M111" s="9" t="s">
        <v>133</v>
      </c>
      <c r="N111" s="9" t="s">
        <v>129</v>
      </c>
      <c r="O111" s="10">
        <v>11</v>
      </c>
      <c r="Q111" s="9" t="s">
        <v>133</v>
      </c>
      <c r="R111" s="9" t="s">
        <v>129</v>
      </c>
      <c r="S111" s="10">
        <v>2</v>
      </c>
    </row>
    <row r="112" spans="1:19" x14ac:dyDescent="0.35">
      <c r="A112" s="9" t="s">
        <v>134</v>
      </c>
      <c r="B112" s="9" t="s">
        <v>130</v>
      </c>
      <c r="C112" s="10">
        <v>25</v>
      </c>
      <c r="E112" s="9" t="s">
        <v>133</v>
      </c>
      <c r="F112" s="9" t="s">
        <v>130</v>
      </c>
      <c r="G112" s="10">
        <v>7</v>
      </c>
      <c r="I112" s="9" t="s">
        <v>133</v>
      </c>
      <c r="J112" s="9" t="s">
        <v>130</v>
      </c>
      <c r="K112" s="10">
        <v>4</v>
      </c>
      <c r="M112" s="9" t="s">
        <v>133</v>
      </c>
      <c r="N112" s="9" t="s">
        <v>130</v>
      </c>
      <c r="O112" s="10">
        <v>11</v>
      </c>
      <c r="Q112" s="9" t="s">
        <v>133</v>
      </c>
      <c r="R112" s="9" t="s">
        <v>130</v>
      </c>
      <c r="S112" s="10">
        <v>2</v>
      </c>
    </row>
    <row r="113" spans="1:19" x14ac:dyDescent="0.35">
      <c r="A113" s="9" t="s">
        <v>135</v>
      </c>
      <c r="B113" s="9" t="s">
        <v>128</v>
      </c>
      <c r="C113" s="10">
        <v>123</v>
      </c>
      <c r="E113" s="9" t="s">
        <v>134</v>
      </c>
      <c r="F113" s="9" t="s">
        <v>128</v>
      </c>
      <c r="G113" s="10">
        <v>101</v>
      </c>
      <c r="I113" s="9" t="s">
        <v>134</v>
      </c>
      <c r="J113" s="9" t="s">
        <v>128</v>
      </c>
      <c r="K113" s="10">
        <v>73</v>
      </c>
      <c r="M113" s="9" t="s">
        <v>134</v>
      </c>
      <c r="N113" s="9" t="s">
        <v>128</v>
      </c>
      <c r="O113" s="10">
        <v>235</v>
      </c>
      <c r="Q113" s="9" t="s">
        <v>134</v>
      </c>
      <c r="R113" s="9" t="s">
        <v>128</v>
      </c>
      <c r="S113" s="10">
        <v>78</v>
      </c>
    </row>
    <row r="114" spans="1:19" x14ac:dyDescent="0.35">
      <c r="A114" s="9" t="s">
        <v>135</v>
      </c>
      <c r="B114" s="9" t="s">
        <v>129</v>
      </c>
      <c r="C114" s="10">
        <v>21</v>
      </c>
      <c r="E114" s="9" t="s">
        <v>134</v>
      </c>
      <c r="F114" s="9" t="s">
        <v>129</v>
      </c>
      <c r="G114" s="10">
        <v>3623</v>
      </c>
      <c r="I114" s="9" t="s">
        <v>134</v>
      </c>
      <c r="J114" s="9" t="s">
        <v>129</v>
      </c>
      <c r="K114" s="10">
        <v>2125</v>
      </c>
      <c r="M114" s="9" t="s">
        <v>134</v>
      </c>
      <c r="N114" s="9" t="s">
        <v>129</v>
      </c>
      <c r="O114" s="10">
        <v>5937</v>
      </c>
      <c r="Q114" s="9" t="s">
        <v>134</v>
      </c>
      <c r="R114" s="9" t="s">
        <v>129</v>
      </c>
      <c r="S114" s="10">
        <v>2424</v>
      </c>
    </row>
    <row r="115" spans="1:19" x14ac:dyDescent="0.35">
      <c r="A115" s="9" t="s">
        <v>135</v>
      </c>
      <c r="B115" s="9" t="s">
        <v>130</v>
      </c>
      <c r="C115" s="10">
        <v>19</v>
      </c>
      <c r="E115" s="9" t="s">
        <v>134</v>
      </c>
      <c r="F115" s="9" t="s">
        <v>130</v>
      </c>
      <c r="G115" s="10">
        <v>121</v>
      </c>
      <c r="I115" s="9" t="s">
        <v>134</v>
      </c>
      <c r="J115" s="9" t="s">
        <v>130</v>
      </c>
      <c r="K115" s="10">
        <v>38</v>
      </c>
      <c r="M115" s="9" t="s">
        <v>134</v>
      </c>
      <c r="N115" s="9" t="s">
        <v>130</v>
      </c>
      <c r="O115" s="10">
        <v>177</v>
      </c>
      <c r="Q115" s="9" t="s">
        <v>134</v>
      </c>
      <c r="R115" s="9" t="s">
        <v>130</v>
      </c>
      <c r="S115" s="10">
        <v>83</v>
      </c>
    </row>
    <row r="116" spans="1:19" x14ac:dyDescent="0.35">
      <c r="A116" s="9" t="s">
        <v>136</v>
      </c>
      <c r="B116" s="9" t="s">
        <v>128</v>
      </c>
      <c r="C116" s="10">
        <v>3</v>
      </c>
      <c r="E116" s="9" t="s">
        <v>135</v>
      </c>
      <c r="F116" s="9" t="s">
        <v>128</v>
      </c>
      <c r="G116" s="10">
        <v>101</v>
      </c>
      <c r="I116" s="9" t="s">
        <v>135</v>
      </c>
      <c r="J116" s="9" t="s">
        <v>128</v>
      </c>
      <c r="K116" s="10">
        <v>66</v>
      </c>
      <c r="M116" s="9" t="s">
        <v>135</v>
      </c>
      <c r="N116" s="9" t="s">
        <v>128</v>
      </c>
      <c r="O116" s="10">
        <v>212</v>
      </c>
      <c r="Q116" s="9" t="s">
        <v>135</v>
      </c>
      <c r="R116" s="9" t="s">
        <v>128</v>
      </c>
      <c r="S116" s="10">
        <v>111</v>
      </c>
    </row>
    <row r="117" spans="1:19" x14ac:dyDescent="0.35">
      <c r="A117" s="9" t="s">
        <v>136</v>
      </c>
      <c r="B117" s="9" t="s">
        <v>129</v>
      </c>
      <c r="C117" s="10">
        <v>19</v>
      </c>
      <c r="E117" s="9" t="s">
        <v>135</v>
      </c>
      <c r="F117" s="9" t="s">
        <v>129</v>
      </c>
      <c r="G117" s="10">
        <v>82</v>
      </c>
      <c r="I117" s="9" t="s">
        <v>135</v>
      </c>
      <c r="J117" s="9" t="s">
        <v>129</v>
      </c>
      <c r="K117" s="10">
        <v>31</v>
      </c>
      <c r="M117" s="9" t="s">
        <v>135</v>
      </c>
      <c r="N117" s="9" t="s">
        <v>129</v>
      </c>
      <c r="O117" s="10">
        <v>152</v>
      </c>
      <c r="Q117" s="9" t="s">
        <v>135</v>
      </c>
      <c r="R117" s="9" t="s">
        <v>129</v>
      </c>
      <c r="S117" s="10">
        <v>44</v>
      </c>
    </row>
    <row r="118" spans="1:19" x14ac:dyDescent="0.35">
      <c r="A118" s="9" t="s">
        <v>136</v>
      </c>
      <c r="B118" s="9" t="s">
        <v>130</v>
      </c>
      <c r="C118" s="10">
        <v>17</v>
      </c>
      <c r="E118" s="9" t="s">
        <v>135</v>
      </c>
      <c r="F118" s="9" t="s">
        <v>130</v>
      </c>
      <c r="G118" s="10">
        <v>76</v>
      </c>
      <c r="I118" s="9" t="s">
        <v>135</v>
      </c>
      <c r="J118" s="9" t="s">
        <v>130</v>
      </c>
      <c r="K118" s="10">
        <v>22</v>
      </c>
      <c r="M118" s="9" t="s">
        <v>135</v>
      </c>
      <c r="N118" s="9" t="s">
        <v>130</v>
      </c>
      <c r="O118" s="10">
        <v>105</v>
      </c>
      <c r="Q118" s="9" t="s">
        <v>135</v>
      </c>
      <c r="R118" s="9" t="s">
        <v>130</v>
      </c>
      <c r="S118" s="10">
        <v>40</v>
      </c>
    </row>
    <row r="119" spans="1:19" x14ac:dyDescent="0.35">
      <c r="A119" s="9" t="s">
        <v>137</v>
      </c>
      <c r="B119" s="9" t="s">
        <v>128</v>
      </c>
      <c r="C119" s="10">
        <v>147</v>
      </c>
      <c r="E119" s="9" t="s">
        <v>136</v>
      </c>
      <c r="F119" s="9" t="s">
        <v>128</v>
      </c>
      <c r="G119" s="10">
        <v>3</v>
      </c>
      <c r="I119" s="9" t="s">
        <v>136</v>
      </c>
      <c r="J119" s="9" t="s">
        <v>128</v>
      </c>
      <c r="K119" s="10">
        <v>6</v>
      </c>
      <c r="M119" s="9" t="s">
        <v>136</v>
      </c>
      <c r="N119" s="9" t="s">
        <v>128</v>
      </c>
      <c r="O119" s="10">
        <v>12</v>
      </c>
      <c r="Q119" s="9" t="s">
        <v>136</v>
      </c>
      <c r="R119" s="9" t="s">
        <v>128</v>
      </c>
      <c r="S119" s="10"/>
    </row>
    <row r="120" spans="1:19" x14ac:dyDescent="0.35">
      <c r="A120" s="9" t="s">
        <v>137</v>
      </c>
      <c r="B120" s="9" t="s">
        <v>129</v>
      </c>
      <c r="C120" s="10">
        <v>1137</v>
      </c>
      <c r="E120" s="9" t="s">
        <v>136</v>
      </c>
      <c r="F120" s="9" t="s">
        <v>129</v>
      </c>
      <c r="G120" s="10">
        <v>56</v>
      </c>
      <c r="I120" s="9" t="s">
        <v>136</v>
      </c>
      <c r="J120" s="9" t="s">
        <v>129</v>
      </c>
      <c r="K120" s="10">
        <v>60</v>
      </c>
      <c r="M120" s="9" t="s">
        <v>136</v>
      </c>
      <c r="N120" s="9" t="s">
        <v>129</v>
      </c>
      <c r="O120" s="10">
        <v>180</v>
      </c>
      <c r="Q120" s="9" t="s">
        <v>136</v>
      </c>
      <c r="R120" s="9" t="s">
        <v>129</v>
      </c>
      <c r="S120" s="10">
        <v>31</v>
      </c>
    </row>
    <row r="121" spans="1:19" x14ac:dyDescent="0.35">
      <c r="A121" s="9" t="s">
        <v>137</v>
      </c>
      <c r="B121" s="9" t="s">
        <v>130</v>
      </c>
      <c r="C121" s="10">
        <v>731</v>
      </c>
      <c r="E121" s="9" t="s">
        <v>136</v>
      </c>
      <c r="F121" s="9" t="s">
        <v>130</v>
      </c>
      <c r="G121" s="10">
        <v>64</v>
      </c>
      <c r="I121" s="9" t="s">
        <v>136</v>
      </c>
      <c r="J121" s="9" t="s">
        <v>130</v>
      </c>
      <c r="K121" s="10">
        <v>47</v>
      </c>
      <c r="M121" s="9" t="s">
        <v>136</v>
      </c>
      <c r="N121" s="9" t="s">
        <v>130</v>
      </c>
      <c r="O121" s="10">
        <v>172</v>
      </c>
      <c r="Q121" s="9" t="s">
        <v>136</v>
      </c>
      <c r="R121" s="9" t="s">
        <v>130</v>
      </c>
      <c r="S121" s="10">
        <v>33</v>
      </c>
    </row>
    <row r="122" spans="1:19" x14ac:dyDescent="0.35">
      <c r="A122" s="16" t="s">
        <v>176</v>
      </c>
      <c r="B122" s="16"/>
      <c r="C122" s="16"/>
      <c r="E122" s="9" t="s">
        <v>137</v>
      </c>
      <c r="F122" s="9" t="s">
        <v>128</v>
      </c>
      <c r="G122" s="10">
        <v>135</v>
      </c>
      <c r="I122" s="9" t="s">
        <v>137</v>
      </c>
      <c r="J122" s="9" t="s">
        <v>128</v>
      </c>
      <c r="K122" s="10">
        <v>57</v>
      </c>
      <c r="M122" s="9" t="s">
        <v>137</v>
      </c>
      <c r="N122" s="9" t="s">
        <v>128</v>
      </c>
      <c r="O122" s="10">
        <v>230</v>
      </c>
      <c r="Q122" s="9" t="s">
        <v>137</v>
      </c>
      <c r="R122" s="9" t="s">
        <v>128</v>
      </c>
      <c r="S122" s="10">
        <v>106</v>
      </c>
    </row>
    <row r="123" spans="1:19" x14ac:dyDescent="0.35">
      <c r="A123" s="71"/>
      <c r="C123" s="78">
        <f>SUM(C101:C122)</f>
        <v>3458</v>
      </c>
      <c r="E123" s="9" t="s">
        <v>137</v>
      </c>
      <c r="F123" s="9" t="s">
        <v>129</v>
      </c>
      <c r="G123" s="10">
        <v>4107</v>
      </c>
      <c r="I123" s="9" t="s">
        <v>137</v>
      </c>
      <c r="J123" s="9" t="s">
        <v>129</v>
      </c>
      <c r="K123" s="10">
        <v>1935</v>
      </c>
      <c r="M123" s="9" t="s">
        <v>137</v>
      </c>
      <c r="N123" s="9" t="s">
        <v>129</v>
      </c>
      <c r="O123" s="10">
        <v>5135</v>
      </c>
      <c r="Q123" s="9" t="s">
        <v>137</v>
      </c>
      <c r="R123" s="9" t="s">
        <v>129</v>
      </c>
      <c r="S123" s="10">
        <v>3151</v>
      </c>
    </row>
    <row r="124" spans="1:19" x14ac:dyDescent="0.35">
      <c r="A124" s="81"/>
      <c r="B124" s="82"/>
      <c r="C124" s="83"/>
      <c r="E124" s="9" t="s">
        <v>137</v>
      </c>
      <c r="F124" s="9" t="s">
        <v>130</v>
      </c>
      <c r="G124" s="10">
        <v>3320</v>
      </c>
      <c r="I124" s="9" t="s">
        <v>137</v>
      </c>
      <c r="J124" s="9" t="s">
        <v>130</v>
      </c>
      <c r="K124" s="10">
        <v>1236</v>
      </c>
      <c r="M124" s="9" t="s">
        <v>137</v>
      </c>
      <c r="N124" s="9" t="s">
        <v>130</v>
      </c>
      <c r="O124" s="10">
        <v>3386</v>
      </c>
      <c r="Q124" s="9" t="s">
        <v>137</v>
      </c>
      <c r="R124" s="9" t="s">
        <v>130</v>
      </c>
      <c r="S124" s="10">
        <v>1953</v>
      </c>
    </row>
    <row r="125" spans="1:19" x14ac:dyDescent="0.35">
      <c r="E125" s="16" t="s">
        <v>176</v>
      </c>
      <c r="F125" s="16"/>
      <c r="G125" s="16"/>
      <c r="I125" s="16" t="s">
        <v>176</v>
      </c>
      <c r="J125" s="16"/>
      <c r="K125" s="16"/>
      <c r="M125" s="16" t="s">
        <v>176</v>
      </c>
      <c r="N125" s="16"/>
      <c r="O125" s="16"/>
      <c r="Q125" s="16" t="s">
        <v>176</v>
      </c>
      <c r="R125" s="16"/>
      <c r="S125" s="16"/>
    </row>
    <row r="126" spans="1:19" x14ac:dyDescent="0.35">
      <c r="E126" s="71"/>
      <c r="G126" s="78">
        <f>SUM(G101:G125)</f>
        <v>12457</v>
      </c>
      <c r="I126" s="71"/>
      <c r="K126" s="78">
        <f>SUM(K101:K125)</f>
        <v>6263</v>
      </c>
      <c r="M126" s="71"/>
      <c r="O126" s="78">
        <f>SUM(O101:O125)</f>
        <v>18257</v>
      </c>
      <c r="Q126" s="71"/>
      <c r="S126" s="78">
        <f>SUM(S101:S125)</f>
        <v>8790</v>
      </c>
    </row>
    <row r="127" spans="1:19" x14ac:dyDescent="0.35">
      <c r="E127" s="81"/>
      <c r="F127" s="82"/>
      <c r="G127" s="83"/>
      <c r="I127" s="81"/>
      <c r="J127" s="82"/>
      <c r="K127" s="83"/>
      <c r="M127" s="81"/>
      <c r="N127" s="82"/>
      <c r="O127" s="83"/>
      <c r="Q127" s="81"/>
      <c r="R127" s="82"/>
      <c r="S127" s="83"/>
    </row>
  </sheetData>
  <mergeCells count="22">
    <mergeCell ref="V1:W1"/>
    <mergeCell ref="V2:W2"/>
    <mergeCell ref="B1:C1"/>
    <mergeCell ref="B2:C2"/>
    <mergeCell ref="F1:G1"/>
    <mergeCell ref="F2:G2"/>
    <mergeCell ref="J1:K1"/>
    <mergeCell ref="J2:K2"/>
    <mergeCell ref="N1:O1"/>
    <mergeCell ref="N2:O2"/>
    <mergeCell ref="N66:O66"/>
    <mergeCell ref="N67:O67"/>
    <mergeCell ref="R66:S66"/>
    <mergeCell ref="R67:S67"/>
    <mergeCell ref="R1:S1"/>
    <mergeCell ref="R2:S2"/>
    <mergeCell ref="B66:C66"/>
    <mergeCell ref="B67:C67"/>
    <mergeCell ref="F66:G66"/>
    <mergeCell ref="F67:G67"/>
    <mergeCell ref="J66:K66"/>
    <mergeCell ref="J67:K6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4BC9E-FBED-49E5-9E8A-BEC050990A03}">
  <sheetPr>
    <tabColor theme="5" tint="0.79998168889431442"/>
  </sheetPr>
  <dimension ref="A1:L46"/>
  <sheetViews>
    <sheetView showGridLines="0" topLeftCell="A12" zoomScaleNormal="100" workbookViewId="0">
      <selection activeCell="E50" sqref="E50"/>
    </sheetView>
  </sheetViews>
  <sheetFormatPr defaultColWidth="8.7265625" defaultRowHeight="13" x14ac:dyDescent="0.3"/>
  <cols>
    <col min="1" max="1" width="14.1796875" style="230" customWidth="1"/>
    <col min="2" max="2" width="12.08984375" style="231" customWidth="1"/>
    <col min="3" max="3" width="9.7265625" style="231" bestFit="1" customWidth="1"/>
    <col min="4" max="4" width="3.54296875" style="231" customWidth="1"/>
    <col min="5" max="5" width="18.81640625" style="231" customWidth="1"/>
    <col min="6" max="6" width="12.90625" style="230" bestFit="1" customWidth="1"/>
    <col min="7" max="7" width="14.6328125" style="230" customWidth="1"/>
    <col min="8" max="8" width="29.453125" style="232" customWidth="1"/>
    <col min="9" max="9" width="11.6328125" style="230" customWidth="1"/>
    <col min="10" max="10" width="16" style="231" customWidth="1"/>
    <col min="11" max="12" width="8.7265625" style="230"/>
    <col min="13" max="16384" width="8.7265625" style="241"/>
  </cols>
  <sheetData>
    <row r="1" spans="1:12" s="230" customFormat="1" ht="19.899999999999999" customHeight="1" x14ac:dyDescent="0.3">
      <c r="A1" s="389" t="s">
        <v>492</v>
      </c>
      <c r="B1" s="389"/>
      <c r="C1" s="389"/>
      <c r="D1" s="389"/>
      <c r="E1" s="389"/>
      <c r="F1" s="389"/>
      <c r="G1" s="389"/>
      <c r="H1" s="389"/>
      <c r="J1" s="231"/>
    </row>
    <row r="2" spans="1:12" s="230" customFormat="1" ht="1.1499999999999999" customHeight="1" x14ac:dyDescent="0.3">
      <c r="B2" s="231"/>
      <c r="C2" s="231"/>
      <c r="D2" s="231"/>
      <c r="E2" s="231"/>
      <c r="H2" s="232"/>
      <c r="J2" s="231"/>
    </row>
    <row r="3" spans="1:12" s="230" customFormat="1" ht="26" x14ac:dyDescent="0.3">
      <c r="A3" s="233" t="s">
        <v>385</v>
      </c>
      <c r="B3" s="234" t="s">
        <v>297</v>
      </c>
      <c r="C3" s="234" t="s">
        <v>386</v>
      </c>
      <c r="D3" s="235"/>
      <c r="E3" s="234" t="s">
        <v>387</v>
      </c>
      <c r="F3" s="236" t="s">
        <v>529</v>
      </c>
      <c r="G3" s="236" t="s">
        <v>530</v>
      </c>
      <c r="H3" s="313" t="s">
        <v>531</v>
      </c>
      <c r="J3" s="231"/>
    </row>
    <row r="4" spans="1:12" s="230" customFormat="1" x14ac:dyDescent="0.3">
      <c r="A4" s="237" t="s">
        <v>232</v>
      </c>
      <c r="B4" s="238">
        <v>338</v>
      </c>
      <c r="C4" s="238">
        <v>8534</v>
      </c>
      <c r="D4" s="239"/>
      <c r="E4" s="238">
        <v>18009</v>
      </c>
      <c r="F4" s="311">
        <v>1.8768393580987284E-2</v>
      </c>
      <c r="G4" s="311">
        <v>0.47387417402409904</v>
      </c>
      <c r="H4" s="232">
        <f t="shared" ref="H4:H42" si="0">SUM(F4:G4)</f>
        <v>0.49264256760508635</v>
      </c>
      <c r="J4" s="240"/>
    </row>
    <row r="5" spans="1:12" s="230" customFormat="1" x14ac:dyDescent="0.3">
      <c r="A5" s="237" t="s">
        <v>233</v>
      </c>
      <c r="B5" s="238">
        <v>397</v>
      </c>
      <c r="C5" s="238">
        <v>5451</v>
      </c>
      <c r="D5" s="239"/>
      <c r="E5" s="238">
        <v>16796</v>
      </c>
      <c r="F5" s="311">
        <v>2.3636580138128124E-2</v>
      </c>
      <c r="G5" s="311">
        <v>0.32454155751369373</v>
      </c>
      <c r="H5" s="232">
        <f t="shared" si="0"/>
        <v>0.34817813765182187</v>
      </c>
      <c r="J5" s="231"/>
    </row>
    <row r="6" spans="1:12" s="230" customFormat="1" x14ac:dyDescent="0.3">
      <c r="A6" s="237" t="s">
        <v>234</v>
      </c>
      <c r="B6" s="238">
        <v>3298</v>
      </c>
      <c r="C6" s="238">
        <v>48340</v>
      </c>
      <c r="D6" s="239"/>
      <c r="E6" s="238">
        <v>164568</v>
      </c>
      <c r="F6" s="311">
        <v>2.0040348062806863E-2</v>
      </c>
      <c r="G6" s="311">
        <v>0.2937387584463565</v>
      </c>
      <c r="H6" s="232">
        <f t="shared" si="0"/>
        <v>0.31377910650916335</v>
      </c>
      <c r="J6" s="231"/>
    </row>
    <row r="7" spans="1:12" s="230" customFormat="1" x14ac:dyDescent="0.3">
      <c r="A7" s="237" t="s">
        <v>235</v>
      </c>
      <c r="B7" s="238">
        <v>2267</v>
      </c>
      <c r="C7" s="238">
        <v>20140</v>
      </c>
      <c r="D7" s="239"/>
      <c r="E7" s="238">
        <v>61491</v>
      </c>
      <c r="F7" s="311">
        <v>3.6867183815517721E-2</v>
      </c>
      <c r="G7" s="311">
        <v>0.3275276056658698</v>
      </c>
      <c r="H7" s="232">
        <f t="shared" si="0"/>
        <v>0.36439478948138754</v>
      </c>
      <c r="J7" s="231"/>
    </row>
    <row r="8" spans="1:12" s="230" customFormat="1" x14ac:dyDescent="0.3">
      <c r="A8" s="237" t="s">
        <v>236</v>
      </c>
      <c r="B8" s="238">
        <v>2809</v>
      </c>
      <c r="C8" s="238">
        <v>16735</v>
      </c>
      <c r="D8" s="239"/>
      <c r="E8" s="238">
        <v>52785</v>
      </c>
      <c r="F8" s="311">
        <v>5.3215875722269587E-2</v>
      </c>
      <c r="G8" s="311">
        <v>0.31704082599223266</v>
      </c>
      <c r="H8" s="232">
        <f t="shared" si="0"/>
        <v>0.37025670171450226</v>
      </c>
      <c r="J8" s="231"/>
    </row>
    <row r="9" spans="1:12" s="230" customFormat="1" x14ac:dyDescent="0.3">
      <c r="A9" s="237" t="s">
        <v>237</v>
      </c>
      <c r="B9" s="238">
        <v>12698</v>
      </c>
      <c r="C9" s="238">
        <v>96837</v>
      </c>
      <c r="D9" s="239"/>
      <c r="E9" s="238">
        <v>397485</v>
      </c>
      <c r="F9" s="311">
        <v>3.194585959218587E-2</v>
      </c>
      <c r="G9" s="311">
        <v>0.24362428770897016</v>
      </c>
      <c r="H9" s="232">
        <f t="shared" si="0"/>
        <v>0.27557014730115603</v>
      </c>
      <c r="J9" s="231"/>
    </row>
    <row r="10" spans="1:12" s="230" customFormat="1" x14ac:dyDescent="0.3">
      <c r="A10" s="237" t="s">
        <v>238</v>
      </c>
      <c r="B10" s="238">
        <v>92</v>
      </c>
      <c r="C10" s="238">
        <v>833</v>
      </c>
      <c r="D10" s="239"/>
      <c r="E10" s="238">
        <v>2912</v>
      </c>
      <c r="F10" s="311">
        <v>3.1593406593406592E-2</v>
      </c>
      <c r="G10" s="311">
        <v>0.28605769230769229</v>
      </c>
      <c r="H10" s="232">
        <f t="shared" si="0"/>
        <v>0.31765109890109888</v>
      </c>
      <c r="J10" s="231"/>
    </row>
    <row r="11" spans="1:12" s="230" customFormat="1" x14ac:dyDescent="0.3">
      <c r="A11" s="237" t="s">
        <v>239</v>
      </c>
      <c r="B11" s="238">
        <v>2375</v>
      </c>
      <c r="C11" s="238">
        <v>29288</v>
      </c>
      <c r="D11" s="239"/>
      <c r="E11" s="238">
        <v>85501</v>
      </c>
      <c r="F11" s="311">
        <v>2.7777452895287776E-2</v>
      </c>
      <c r="G11" s="311">
        <v>0.34254570121986877</v>
      </c>
      <c r="H11" s="232">
        <f t="shared" si="0"/>
        <v>0.37032315411515654</v>
      </c>
      <c r="J11" s="231"/>
    </row>
    <row r="12" spans="1:12" s="230" customFormat="1" x14ac:dyDescent="0.3">
      <c r="A12" s="237" t="s">
        <v>240</v>
      </c>
      <c r="B12" s="238">
        <v>853</v>
      </c>
      <c r="C12" s="238">
        <v>10985</v>
      </c>
      <c r="D12" s="239"/>
      <c r="E12" s="238">
        <v>34320</v>
      </c>
      <c r="F12" s="311">
        <v>2.4854312354312354E-2</v>
      </c>
      <c r="G12" s="311">
        <v>0.32007575757575757</v>
      </c>
      <c r="H12" s="232">
        <f t="shared" si="0"/>
        <v>0.34493006993006992</v>
      </c>
      <c r="J12" s="231"/>
    </row>
    <row r="13" spans="1:12" s="230" customFormat="1" x14ac:dyDescent="0.3">
      <c r="A13" s="237" t="s">
        <v>241</v>
      </c>
      <c r="B13" s="238">
        <v>155</v>
      </c>
      <c r="C13" s="238">
        <v>1939</v>
      </c>
      <c r="D13" s="239"/>
      <c r="E13" s="238">
        <v>5690</v>
      </c>
      <c r="F13" s="311">
        <v>2.7240773286467488E-2</v>
      </c>
      <c r="G13" s="311">
        <v>0.34077328646748684</v>
      </c>
      <c r="H13" s="232">
        <f t="shared" si="0"/>
        <v>0.36801405975395435</v>
      </c>
      <c r="J13" s="231"/>
    </row>
    <row r="14" spans="1:12" s="231" customFormat="1" x14ac:dyDescent="0.3">
      <c r="A14" s="237" t="s">
        <v>242</v>
      </c>
      <c r="B14" s="238">
        <v>1158</v>
      </c>
      <c r="C14" s="238">
        <v>30155</v>
      </c>
      <c r="D14" s="239"/>
      <c r="E14" s="238">
        <v>81949</v>
      </c>
      <c r="F14" s="311">
        <v>1.4130739850394758E-2</v>
      </c>
      <c r="G14" s="311">
        <v>0.36797276354806036</v>
      </c>
      <c r="H14" s="232">
        <f t="shared" si="0"/>
        <v>0.38210350339845511</v>
      </c>
      <c r="I14" s="230"/>
      <c r="K14" s="230"/>
      <c r="L14" s="230"/>
    </row>
    <row r="15" spans="1:12" s="231" customFormat="1" x14ac:dyDescent="0.3">
      <c r="A15" s="237" t="s">
        <v>243</v>
      </c>
      <c r="B15" s="238">
        <v>55</v>
      </c>
      <c r="C15" s="238">
        <v>489</v>
      </c>
      <c r="D15" s="239"/>
      <c r="E15" s="238">
        <v>1587</v>
      </c>
      <c r="F15" s="311">
        <v>3.4656584751102712E-2</v>
      </c>
      <c r="G15" s="311">
        <v>0.30812854442344045</v>
      </c>
      <c r="H15" s="232">
        <f t="shared" si="0"/>
        <v>0.34278512917454318</v>
      </c>
      <c r="I15" s="230"/>
      <c r="K15" s="230"/>
      <c r="L15" s="230"/>
    </row>
    <row r="16" spans="1:12" s="231" customFormat="1" x14ac:dyDescent="0.3">
      <c r="A16" s="237" t="s">
        <v>244</v>
      </c>
      <c r="B16" s="238">
        <v>1586</v>
      </c>
      <c r="C16" s="238">
        <v>31486</v>
      </c>
      <c r="D16" s="239"/>
      <c r="E16" s="238">
        <v>82380</v>
      </c>
      <c r="F16" s="311">
        <v>1.9252245690701626E-2</v>
      </c>
      <c r="G16" s="311">
        <v>0.38220441854819132</v>
      </c>
      <c r="H16" s="232">
        <f t="shared" si="0"/>
        <v>0.40145666423889292</v>
      </c>
      <c r="I16" s="230"/>
      <c r="K16" s="230"/>
      <c r="L16" s="230"/>
    </row>
    <row r="17" spans="1:12" s="231" customFormat="1" x14ac:dyDescent="0.3">
      <c r="A17" s="237" t="s">
        <v>245</v>
      </c>
      <c r="B17" s="238">
        <v>1708</v>
      </c>
      <c r="C17" s="238">
        <v>20583</v>
      </c>
      <c r="D17" s="239"/>
      <c r="E17" s="238">
        <v>58072</v>
      </c>
      <c r="F17" s="311">
        <v>2.9411764705882353E-2</v>
      </c>
      <c r="G17" s="311">
        <v>0.35443931671029066</v>
      </c>
      <c r="H17" s="232">
        <f t="shared" si="0"/>
        <v>0.38385108141617302</v>
      </c>
      <c r="I17" s="230"/>
      <c r="K17" s="230"/>
      <c r="L17" s="230"/>
    </row>
    <row r="18" spans="1:12" s="231" customFormat="1" x14ac:dyDescent="0.3">
      <c r="A18" s="237" t="s">
        <v>246</v>
      </c>
      <c r="B18" s="238">
        <v>2464</v>
      </c>
      <c r="C18" s="238">
        <v>12089</v>
      </c>
      <c r="D18" s="239"/>
      <c r="E18" s="238">
        <v>62110</v>
      </c>
      <c r="F18" s="311">
        <v>3.9671550474963777E-2</v>
      </c>
      <c r="G18" s="311">
        <v>0.19463854451779103</v>
      </c>
      <c r="H18" s="232">
        <f t="shared" si="0"/>
        <v>0.23431009499275479</v>
      </c>
      <c r="I18" s="230"/>
      <c r="K18" s="230"/>
      <c r="L18" s="230"/>
    </row>
    <row r="19" spans="1:12" s="231" customFormat="1" x14ac:dyDescent="0.3">
      <c r="A19" s="237" t="s">
        <v>247</v>
      </c>
      <c r="B19" s="238">
        <v>1738</v>
      </c>
      <c r="C19" s="238">
        <v>5940</v>
      </c>
      <c r="D19" s="239"/>
      <c r="E19" s="238">
        <v>20196</v>
      </c>
      <c r="F19" s="311">
        <v>8.6056644880174296E-2</v>
      </c>
      <c r="G19" s="311">
        <v>0.29411764705882354</v>
      </c>
      <c r="H19" s="232">
        <f t="shared" si="0"/>
        <v>0.38017429193899782</v>
      </c>
      <c r="I19" s="230"/>
      <c r="K19" s="230"/>
      <c r="L19" s="230"/>
    </row>
    <row r="20" spans="1:12" s="231" customFormat="1" x14ac:dyDescent="0.3">
      <c r="A20" s="237" t="s">
        <v>248</v>
      </c>
      <c r="B20" s="238">
        <v>74539</v>
      </c>
      <c r="C20" s="238">
        <v>314087</v>
      </c>
      <c r="D20" s="239"/>
      <c r="E20" s="238">
        <v>1887229</v>
      </c>
      <c r="F20" s="311">
        <v>3.9496531687463469E-2</v>
      </c>
      <c r="G20" s="311">
        <v>0.16642760364534456</v>
      </c>
      <c r="H20" s="232">
        <f t="shared" si="0"/>
        <v>0.20592413533280804</v>
      </c>
      <c r="I20" s="230"/>
      <c r="K20" s="230"/>
      <c r="L20" s="230"/>
    </row>
    <row r="21" spans="1:12" s="231" customFormat="1" x14ac:dyDescent="0.3">
      <c r="A21" s="237" t="s">
        <v>249</v>
      </c>
      <c r="B21" s="238">
        <v>6958</v>
      </c>
      <c r="C21" s="238">
        <v>41554</v>
      </c>
      <c r="D21" s="239"/>
      <c r="E21" s="238">
        <v>212409</v>
      </c>
      <c r="F21" s="311">
        <v>3.275755735397276E-2</v>
      </c>
      <c r="G21" s="311">
        <v>0.19563201182624088</v>
      </c>
      <c r="H21" s="232">
        <f t="shared" si="0"/>
        <v>0.22838956918021364</v>
      </c>
      <c r="I21" s="230"/>
      <c r="K21" s="230"/>
      <c r="L21" s="230"/>
    </row>
    <row r="22" spans="1:12" s="231" customFormat="1" x14ac:dyDescent="0.3">
      <c r="A22" s="237" t="s">
        <v>250</v>
      </c>
      <c r="B22" s="238">
        <v>1010</v>
      </c>
      <c r="C22" s="238">
        <v>7943</v>
      </c>
      <c r="D22" s="239"/>
      <c r="E22" s="238">
        <v>37430</v>
      </c>
      <c r="F22" s="311">
        <v>2.6983702912102593E-2</v>
      </c>
      <c r="G22" s="311">
        <v>0.212209457654288</v>
      </c>
      <c r="H22" s="232">
        <f t="shared" si="0"/>
        <v>0.23919316056639059</v>
      </c>
      <c r="I22" s="230"/>
      <c r="K22" s="230"/>
      <c r="L22" s="230"/>
    </row>
    <row r="23" spans="1:12" s="231" customFormat="1" x14ac:dyDescent="0.3">
      <c r="A23" s="237" t="s">
        <v>251</v>
      </c>
      <c r="B23" s="238">
        <v>842</v>
      </c>
      <c r="C23" s="238">
        <v>5193</v>
      </c>
      <c r="D23" s="239"/>
      <c r="E23" s="238">
        <v>16285</v>
      </c>
      <c r="F23" s="311">
        <v>5.1704022106232726E-2</v>
      </c>
      <c r="G23" s="311">
        <v>0.31888240712311944</v>
      </c>
      <c r="H23" s="232">
        <f t="shared" si="0"/>
        <v>0.37058642922935214</v>
      </c>
      <c r="I23" s="230"/>
      <c r="K23" s="230"/>
      <c r="L23" s="230"/>
    </row>
    <row r="24" spans="1:12" s="231" customFormat="1" x14ac:dyDescent="0.3">
      <c r="A24" s="237" t="s">
        <v>252</v>
      </c>
      <c r="B24" s="238">
        <v>1349</v>
      </c>
      <c r="C24" s="238">
        <v>21360</v>
      </c>
      <c r="D24" s="239"/>
      <c r="E24" s="238">
        <v>61381</v>
      </c>
      <c r="F24" s="311">
        <v>2.197748488946091E-2</v>
      </c>
      <c r="G24" s="311">
        <v>0.34799042048842477</v>
      </c>
      <c r="H24" s="232">
        <f t="shared" si="0"/>
        <v>0.36996790537788565</v>
      </c>
      <c r="I24" s="230"/>
      <c r="K24" s="230"/>
      <c r="L24" s="230"/>
    </row>
    <row r="25" spans="1:12" s="231" customFormat="1" x14ac:dyDescent="0.3">
      <c r="A25" s="237" t="s">
        <v>253</v>
      </c>
      <c r="B25" s="238">
        <v>312</v>
      </c>
      <c r="C25" s="238">
        <v>2664</v>
      </c>
      <c r="D25" s="239"/>
      <c r="E25" s="238">
        <v>7945</v>
      </c>
      <c r="F25" s="311">
        <v>3.9269981120201386E-2</v>
      </c>
      <c r="G25" s="311">
        <v>0.33530522341095026</v>
      </c>
      <c r="H25" s="232">
        <f t="shared" si="0"/>
        <v>0.37457520453115167</v>
      </c>
      <c r="I25" s="230"/>
      <c r="K25" s="230"/>
      <c r="L25" s="230"/>
    </row>
    <row r="26" spans="1:12" s="231" customFormat="1" x14ac:dyDescent="0.3">
      <c r="A26" s="237" t="s">
        <v>254</v>
      </c>
      <c r="B26" s="238">
        <v>1374</v>
      </c>
      <c r="C26" s="238">
        <v>14860</v>
      </c>
      <c r="D26" s="239"/>
      <c r="E26" s="238">
        <v>48612</v>
      </c>
      <c r="F26" s="311">
        <v>2.8264626018267094E-2</v>
      </c>
      <c r="G26" s="311">
        <v>0.30568583888751749</v>
      </c>
      <c r="H26" s="232">
        <f t="shared" si="0"/>
        <v>0.33395046490578456</v>
      </c>
      <c r="I26" s="230"/>
      <c r="K26" s="230"/>
      <c r="L26" s="230"/>
    </row>
    <row r="27" spans="1:12" s="231" customFormat="1" x14ac:dyDescent="0.3">
      <c r="A27" s="237" t="s">
        <v>255</v>
      </c>
      <c r="B27" s="238">
        <v>1336</v>
      </c>
      <c r="C27" s="238">
        <v>13689</v>
      </c>
      <c r="D27" s="239"/>
      <c r="E27" s="238">
        <v>32588</v>
      </c>
      <c r="F27" s="311">
        <v>4.0996685896649072E-2</v>
      </c>
      <c r="G27" s="311">
        <v>0.42006259972996196</v>
      </c>
      <c r="H27" s="232">
        <f t="shared" si="0"/>
        <v>0.46105928562661103</v>
      </c>
      <c r="I27" s="230"/>
      <c r="K27" s="230"/>
      <c r="L27" s="230"/>
    </row>
    <row r="28" spans="1:12" s="231" customFormat="1" x14ac:dyDescent="0.3">
      <c r="A28" s="237" t="s">
        <v>256</v>
      </c>
      <c r="B28" s="238">
        <v>701</v>
      </c>
      <c r="C28" s="238">
        <v>5219</v>
      </c>
      <c r="D28" s="239"/>
      <c r="E28" s="238">
        <v>14783</v>
      </c>
      <c r="F28" s="311">
        <v>4.7419333017655413E-2</v>
      </c>
      <c r="G28" s="311">
        <v>0.35304065480619629</v>
      </c>
      <c r="H28" s="232">
        <f t="shared" si="0"/>
        <v>0.40045998782385173</v>
      </c>
      <c r="I28" s="230"/>
      <c r="K28" s="230"/>
      <c r="L28" s="230"/>
    </row>
    <row r="29" spans="1:12" s="231" customFormat="1" x14ac:dyDescent="0.3">
      <c r="A29" s="237" t="s">
        <v>257</v>
      </c>
      <c r="B29" s="238">
        <v>381</v>
      </c>
      <c r="C29" s="238">
        <v>3515</v>
      </c>
      <c r="D29" s="239"/>
      <c r="E29" s="238">
        <v>9903</v>
      </c>
      <c r="F29" s="311">
        <v>3.8473189942441685E-2</v>
      </c>
      <c r="G29" s="311">
        <v>0.35494294658184389</v>
      </c>
      <c r="H29" s="232">
        <f t="shared" si="0"/>
        <v>0.39341613652428559</v>
      </c>
      <c r="I29" s="230"/>
      <c r="K29" s="230"/>
      <c r="L29" s="230"/>
    </row>
    <row r="30" spans="1:12" x14ac:dyDescent="0.3">
      <c r="A30" s="237" t="s">
        <v>258</v>
      </c>
      <c r="B30" s="238">
        <v>16802</v>
      </c>
      <c r="C30" s="238">
        <v>180018</v>
      </c>
      <c r="D30" s="239"/>
      <c r="E30" s="238">
        <v>738978</v>
      </c>
      <c r="F30" s="311">
        <v>2.2736806779092206E-2</v>
      </c>
      <c r="G30" s="311">
        <v>0.24360400444938821</v>
      </c>
      <c r="H30" s="232">
        <f t="shared" si="0"/>
        <v>0.26634081122848041</v>
      </c>
    </row>
    <row r="31" spans="1:12" x14ac:dyDescent="0.3">
      <c r="A31" s="237" t="s">
        <v>259</v>
      </c>
      <c r="B31" s="238">
        <v>1282</v>
      </c>
      <c r="C31" s="238">
        <v>2895</v>
      </c>
      <c r="D31" s="239"/>
      <c r="E31" s="238">
        <v>11228</v>
      </c>
      <c r="F31" s="311">
        <v>0.11417883861774136</v>
      </c>
      <c r="G31" s="311">
        <v>0.25783754898468114</v>
      </c>
      <c r="H31" s="232">
        <f t="shared" si="0"/>
        <v>0.3720163876024225</v>
      </c>
    </row>
    <row r="32" spans="1:12" x14ac:dyDescent="0.3">
      <c r="A32" s="237" t="s">
        <v>260</v>
      </c>
      <c r="B32" s="238">
        <v>3370</v>
      </c>
      <c r="C32" s="238">
        <v>28663</v>
      </c>
      <c r="D32" s="239"/>
      <c r="E32" s="238">
        <v>98967</v>
      </c>
      <c r="F32" s="311">
        <v>3.4051754625279131E-2</v>
      </c>
      <c r="G32" s="311">
        <v>0.28962179312296016</v>
      </c>
      <c r="H32" s="232">
        <f t="shared" si="0"/>
        <v>0.32367354774823931</v>
      </c>
    </row>
    <row r="33" spans="1:10" x14ac:dyDescent="0.3">
      <c r="A33" s="237" t="s">
        <v>261</v>
      </c>
      <c r="B33" s="238">
        <v>335</v>
      </c>
      <c r="C33" s="238">
        <v>1886</v>
      </c>
      <c r="D33" s="239"/>
      <c r="E33" s="238">
        <v>9259</v>
      </c>
      <c r="F33" s="311">
        <v>3.6181013068365915E-2</v>
      </c>
      <c r="G33" s="311">
        <v>0.20369370342369586</v>
      </c>
      <c r="H33" s="232">
        <f t="shared" si="0"/>
        <v>0.23987471649206177</v>
      </c>
    </row>
    <row r="34" spans="1:10" x14ac:dyDescent="0.3">
      <c r="A34" s="237" t="s">
        <v>262</v>
      </c>
      <c r="B34" s="238">
        <v>18898</v>
      </c>
      <c r="C34" s="238">
        <v>131134</v>
      </c>
      <c r="D34" s="239"/>
      <c r="E34" s="238">
        <v>681178</v>
      </c>
      <c r="F34" s="311">
        <v>2.7743115602676539E-2</v>
      </c>
      <c r="G34" s="311">
        <v>0.19251062130603161</v>
      </c>
      <c r="H34" s="232">
        <f t="shared" si="0"/>
        <v>0.22025373690870814</v>
      </c>
    </row>
    <row r="35" spans="1:10" x14ac:dyDescent="0.3">
      <c r="A35" s="237" t="s">
        <v>263</v>
      </c>
      <c r="B35" s="238">
        <v>12064</v>
      </c>
      <c r="C35" s="238">
        <v>128450</v>
      </c>
      <c r="D35" s="239"/>
      <c r="E35" s="238">
        <v>419008</v>
      </c>
      <c r="F35" s="311">
        <v>2.8791813044142356E-2</v>
      </c>
      <c r="G35" s="311">
        <v>0.30655739269894611</v>
      </c>
      <c r="H35" s="232">
        <f t="shared" si="0"/>
        <v>0.33534920574308846</v>
      </c>
    </row>
    <row r="36" spans="1:10" x14ac:dyDescent="0.3">
      <c r="A36" s="237" t="s">
        <v>264</v>
      </c>
      <c r="B36" s="238">
        <v>1101</v>
      </c>
      <c r="C36" s="238">
        <v>11580</v>
      </c>
      <c r="D36" s="239"/>
      <c r="E36" s="238">
        <v>34196</v>
      </c>
      <c r="F36" s="311">
        <v>3.2196748157679263E-2</v>
      </c>
      <c r="G36" s="311">
        <v>0.33863609778921511</v>
      </c>
      <c r="H36" s="232">
        <f t="shared" si="0"/>
        <v>0.37083284594689436</v>
      </c>
    </row>
    <row r="37" spans="1:10" x14ac:dyDescent="0.3">
      <c r="A37" s="237" t="s">
        <v>265</v>
      </c>
      <c r="B37" s="238">
        <v>6061</v>
      </c>
      <c r="C37" s="238">
        <v>53067</v>
      </c>
      <c r="D37" s="239"/>
      <c r="E37" s="238">
        <v>229578</v>
      </c>
      <c r="F37" s="311">
        <v>2.6400613299183719E-2</v>
      </c>
      <c r="G37" s="311">
        <v>0.2311501973185584</v>
      </c>
      <c r="H37" s="232">
        <f t="shared" si="0"/>
        <v>0.2575508106177421</v>
      </c>
    </row>
    <row r="38" spans="1:10" x14ac:dyDescent="0.3">
      <c r="A38" s="237" t="s">
        <v>266</v>
      </c>
      <c r="B38" s="238">
        <v>104</v>
      </c>
      <c r="C38" s="238">
        <v>928</v>
      </c>
      <c r="D38" s="239"/>
      <c r="E38" s="238">
        <v>2672</v>
      </c>
      <c r="F38" s="311">
        <v>3.8922155688622756E-2</v>
      </c>
      <c r="G38" s="311">
        <v>0.3473053892215569</v>
      </c>
      <c r="H38" s="232">
        <f t="shared" si="0"/>
        <v>0.38622754491017963</v>
      </c>
    </row>
    <row r="39" spans="1:10" x14ac:dyDescent="0.3">
      <c r="A39" s="237" t="s">
        <v>267</v>
      </c>
      <c r="B39" s="238">
        <v>1039</v>
      </c>
      <c r="C39" s="238">
        <v>13544</v>
      </c>
      <c r="D39" s="239"/>
      <c r="E39" s="238">
        <v>49780</v>
      </c>
      <c r="F39" s="311">
        <v>2.0871836078746483E-2</v>
      </c>
      <c r="G39" s="311">
        <v>0.27207713941341904</v>
      </c>
      <c r="H39" s="232">
        <f t="shared" si="0"/>
        <v>0.29294897549216553</v>
      </c>
    </row>
    <row r="40" spans="1:10" x14ac:dyDescent="0.3">
      <c r="A40" s="237" t="s">
        <v>268</v>
      </c>
      <c r="B40" s="238">
        <v>8822</v>
      </c>
      <c r="C40" s="238">
        <v>44212</v>
      </c>
      <c r="D40" s="239"/>
      <c r="E40" s="238">
        <v>178368</v>
      </c>
      <c r="F40" s="311">
        <v>4.9459544312881236E-2</v>
      </c>
      <c r="G40" s="311">
        <v>0.24786957301758164</v>
      </c>
      <c r="H40" s="232">
        <f t="shared" si="0"/>
        <v>0.29732911733046286</v>
      </c>
    </row>
    <row r="41" spans="1:10" x14ac:dyDescent="0.3">
      <c r="A41" s="237" t="s">
        <v>269</v>
      </c>
      <c r="B41" s="238">
        <v>844</v>
      </c>
      <c r="C41" s="238">
        <v>6750</v>
      </c>
      <c r="D41" s="239"/>
      <c r="E41" s="238">
        <v>43884</v>
      </c>
      <c r="F41" s="311">
        <v>1.9232522103728011E-2</v>
      </c>
      <c r="G41" s="311">
        <v>0.15381460213289583</v>
      </c>
      <c r="H41" s="232">
        <f t="shared" si="0"/>
        <v>0.17304712423662383</v>
      </c>
    </row>
    <row r="42" spans="1:10" x14ac:dyDescent="0.3">
      <c r="A42" s="243" t="s">
        <v>270</v>
      </c>
      <c r="B42" s="244">
        <v>2812</v>
      </c>
      <c r="C42" s="244">
        <v>93823</v>
      </c>
      <c r="D42" s="245"/>
      <c r="E42" s="244">
        <v>217009</v>
      </c>
      <c r="F42" s="312">
        <v>1.2957987917551806E-2</v>
      </c>
      <c r="G42" s="312">
        <v>0.4323461238934791</v>
      </c>
      <c r="H42" s="252">
        <f t="shared" si="0"/>
        <v>0.44530411181103091</v>
      </c>
    </row>
    <row r="43" spans="1:10" x14ac:dyDescent="0.3">
      <c r="A43" s="247" t="s">
        <v>211</v>
      </c>
      <c r="B43" s="246">
        <f>SUM(B4:B42)</f>
        <v>196327</v>
      </c>
      <c r="C43" s="246">
        <f>SUM(C4:C42)</f>
        <v>1466858</v>
      </c>
      <c r="D43" s="242"/>
      <c r="E43" s="246">
        <f>SUM(E4:E42)</f>
        <v>6188521</v>
      </c>
      <c r="F43" s="248">
        <f>B43/E43</f>
        <v>3.1724381318250353E-2</v>
      </c>
      <c r="G43" s="248">
        <f>C43/E43</f>
        <v>0.23702884744190089</v>
      </c>
    </row>
    <row r="44" spans="1:10" x14ac:dyDescent="0.3">
      <c r="A44" s="241"/>
      <c r="B44" s="246"/>
      <c r="C44" s="246"/>
      <c r="D44" s="242"/>
      <c r="E44" s="246"/>
      <c r="F44" s="248"/>
      <c r="G44" s="248"/>
      <c r="H44" s="249"/>
    </row>
    <row r="45" spans="1:10" x14ac:dyDescent="0.3">
      <c r="A45" s="253" t="s">
        <v>532</v>
      </c>
      <c r="F45" s="250"/>
      <c r="G45" s="251"/>
      <c r="H45" s="249"/>
    </row>
    <row r="46" spans="1:10" s="230" customFormat="1" ht="13.5" customHeight="1" x14ac:dyDescent="0.3">
      <c r="A46" s="272" t="s">
        <v>533</v>
      </c>
      <c r="B46" s="231"/>
      <c r="C46" s="231"/>
      <c r="D46" s="231"/>
      <c r="E46" s="231"/>
      <c r="H46" s="232"/>
      <c r="J46" s="231"/>
    </row>
  </sheetData>
  <autoFilter ref="A3:H42" xr:uid="{DB20F049-E4B3-471E-92CF-5B15EBE79BD3}">
    <filterColumn colId="2" showButton="0"/>
    <filterColumn colId="6" showButton="0"/>
    <sortState xmlns:xlrd2="http://schemas.microsoft.com/office/spreadsheetml/2017/richdata2" ref="A4:H42">
      <sortCondition ref="A3:A42"/>
    </sortState>
  </autoFilter>
  <mergeCells count="1">
    <mergeCell ref="A1:H1"/>
  </mergeCells>
  <pageMargins left="1" right="1" top="1" bottom="1" header="1" footer="1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AB043-EE58-4FB7-84C2-A0644631E1AB}">
  <sheetPr>
    <tabColor theme="5" tint="0.79998168889431442"/>
  </sheetPr>
  <dimension ref="A1:E11"/>
  <sheetViews>
    <sheetView showGridLines="0" zoomScaleNormal="100" workbookViewId="0">
      <selection activeCell="D15" sqref="D15"/>
    </sheetView>
  </sheetViews>
  <sheetFormatPr defaultRowHeight="14.5" x14ac:dyDescent="0.35"/>
  <cols>
    <col min="1" max="1" width="18.6328125" bestFit="1" customWidth="1"/>
    <col min="2" max="2" width="14.81640625" bestFit="1" customWidth="1"/>
    <col min="3" max="3" width="20.54296875" customWidth="1"/>
    <col min="4" max="4" width="13.453125" bestFit="1" customWidth="1"/>
    <col min="5" max="5" width="19.26953125" bestFit="1" customWidth="1"/>
  </cols>
  <sheetData>
    <row r="1" spans="1:5" s="1" customFormat="1" x14ac:dyDescent="0.35"/>
    <row r="2" spans="1:5" s="1" customFormat="1" x14ac:dyDescent="0.35">
      <c r="A2" s="135" t="s">
        <v>293</v>
      </c>
      <c r="B2" s="136" t="s">
        <v>541</v>
      </c>
      <c r="C2" s="137" t="s">
        <v>542</v>
      </c>
      <c r="D2" s="138" t="s">
        <v>369</v>
      </c>
      <c r="E2" s="139" t="s">
        <v>543</v>
      </c>
    </row>
    <row r="3" spans="1:5" s="1" customFormat="1" x14ac:dyDescent="0.35">
      <c r="A3" s="130" t="s">
        <v>120</v>
      </c>
      <c r="B3" s="131">
        <v>521</v>
      </c>
      <c r="C3" s="314">
        <v>3.0000000000000001E-3</v>
      </c>
      <c r="D3" s="133">
        <v>568</v>
      </c>
      <c r="E3" s="316">
        <f>D3/D10</f>
        <v>2.7073145155908905E-3</v>
      </c>
    </row>
    <row r="4" spans="1:5" s="1" customFormat="1" x14ac:dyDescent="0.35">
      <c r="A4" s="130" t="s">
        <v>121</v>
      </c>
      <c r="B4" s="132">
        <v>53380</v>
      </c>
      <c r="C4" s="314">
        <v>0.27200000000000002</v>
      </c>
      <c r="D4" s="133">
        <v>54516</v>
      </c>
      <c r="E4" s="316">
        <f>D4/D10</f>
        <v>0.25984499671118483</v>
      </c>
    </row>
    <row r="5" spans="1:5" s="1" customFormat="1" x14ac:dyDescent="0.35">
      <c r="A5" s="130" t="s">
        <v>122</v>
      </c>
      <c r="B5" s="132">
        <v>10203</v>
      </c>
      <c r="C5" s="314">
        <v>5.1999999999999998E-2</v>
      </c>
      <c r="D5" s="133">
        <v>9800</v>
      </c>
      <c r="E5" s="316">
        <f>D5/D10</f>
        <v>4.6710708191532967E-2</v>
      </c>
    </row>
    <row r="6" spans="1:5" s="1" customFormat="1" x14ac:dyDescent="0.35">
      <c r="A6" s="130" t="s">
        <v>167</v>
      </c>
      <c r="B6" s="132">
        <v>66931</v>
      </c>
      <c r="C6" s="314">
        <v>0.34100000000000003</v>
      </c>
      <c r="D6" s="133">
        <v>73289</v>
      </c>
      <c r="E6" s="316">
        <f>D6/D10</f>
        <v>0.34932460129074078</v>
      </c>
    </row>
    <row r="7" spans="1:5" s="1" customFormat="1" x14ac:dyDescent="0.35">
      <c r="A7" s="130" t="s">
        <v>123</v>
      </c>
      <c r="B7" s="132">
        <v>11481</v>
      </c>
      <c r="C7" s="314">
        <v>5.8000000000000003E-2</v>
      </c>
      <c r="D7" s="134">
        <v>12895</v>
      </c>
      <c r="E7" s="316">
        <f>D7/D10</f>
        <v>6.1462712462226288E-2</v>
      </c>
    </row>
    <row r="8" spans="1:5" s="1" customFormat="1" x14ac:dyDescent="0.35">
      <c r="A8" s="130" t="s">
        <v>124</v>
      </c>
      <c r="B8" s="132">
        <v>21902</v>
      </c>
      <c r="C8" s="314">
        <v>0.112</v>
      </c>
      <c r="D8" s="133">
        <v>25437</v>
      </c>
      <c r="E8" s="316">
        <f>D8/D10</f>
        <v>0.12124288614979838</v>
      </c>
    </row>
    <row r="9" spans="1:5" s="1" customFormat="1" ht="15" thickBot="1" x14ac:dyDescent="0.4">
      <c r="A9" s="304" t="s">
        <v>125</v>
      </c>
      <c r="B9" s="305">
        <v>31910</v>
      </c>
      <c r="C9" s="315">
        <v>0.16300000000000001</v>
      </c>
      <c r="D9" s="306">
        <v>33297</v>
      </c>
      <c r="E9" s="317">
        <f>D9/D10</f>
        <v>0.15870678067892585</v>
      </c>
    </row>
    <row r="10" spans="1:5" s="1" customFormat="1" ht="15" thickBot="1" x14ac:dyDescent="0.4">
      <c r="A10" s="307" t="s">
        <v>211</v>
      </c>
      <c r="B10" s="308">
        <v>196328</v>
      </c>
      <c r="C10" s="318">
        <v>1</v>
      </c>
      <c r="D10" s="309">
        <f>SUM(D3:D9)</f>
        <v>209802</v>
      </c>
      <c r="E10" s="310">
        <f>SUM(E3:E9)</f>
        <v>1</v>
      </c>
    </row>
    <row r="11" spans="1:5" s="1" customFormat="1" x14ac:dyDescent="0.3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79998168889431442"/>
  </sheetPr>
  <dimension ref="A1:K32"/>
  <sheetViews>
    <sheetView zoomScaleNormal="100" workbookViewId="0">
      <selection activeCell="K22" sqref="K22"/>
    </sheetView>
  </sheetViews>
  <sheetFormatPr defaultColWidth="9" defaultRowHeight="14.5" x14ac:dyDescent="0.35"/>
  <cols>
    <col min="1" max="1" width="15.08984375" style="1" customWidth="1"/>
    <col min="2" max="2" width="16.1796875" style="1" customWidth="1"/>
    <col min="3" max="3" width="13.36328125" style="1" customWidth="1"/>
    <col min="4" max="5" width="12.81640625" style="1" customWidth="1"/>
    <col min="6" max="6" width="11.26953125" style="1" customWidth="1"/>
    <col min="7" max="10" width="10.90625" style="1" customWidth="1"/>
    <col min="11" max="11" width="12.54296875" style="1" customWidth="1"/>
    <col min="12" max="16384" width="9" style="1"/>
  </cols>
  <sheetData>
    <row r="1" spans="1:2" ht="14.5" customHeight="1" x14ac:dyDescent="0.35">
      <c r="A1" s="390" t="s">
        <v>41</v>
      </c>
      <c r="B1" s="390"/>
    </row>
    <row r="2" spans="1:2" ht="17" x14ac:dyDescent="0.4">
      <c r="A2" s="5" t="s">
        <v>36</v>
      </c>
      <c r="B2" s="6">
        <v>43497</v>
      </c>
    </row>
    <row r="3" spans="1:2" ht="15.5" x14ac:dyDescent="0.35">
      <c r="A3" s="7" t="s">
        <v>42</v>
      </c>
      <c r="B3" s="7" t="s">
        <v>43</v>
      </c>
    </row>
    <row r="4" spans="1:2" ht="15.5" x14ac:dyDescent="0.35">
      <c r="A4" s="8" t="s">
        <v>44</v>
      </c>
      <c r="B4" s="88">
        <v>72568</v>
      </c>
    </row>
    <row r="5" spans="1:2" ht="15.5" x14ac:dyDescent="0.35">
      <c r="A5" s="8" t="s">
        <v>45</v>
      </c>
      <c r="B5" s="88">
        <v>2698</v>
      </c>
    </row>
    <row r="6" spans="1:2" ht="15.5" x14ac:dyDescent="0.35">
      <c r="A6" s="8" t="s">
        <v>46</v>
      </c>
      <c r="B6" s="88">
        <v>21420</v>
      </c>
    </row>
    <row r="7" spans="1:2" ht="16" thickBot="1" x14ac:dyDescent="0.4">
      <c r="A7" s="320" t="s">
        <v>47</v>
      </c>
      <c r="B7" s="321">
        <v>99642</v>
      </c>
    </row>
    <row r="8" spans="1:2" ht="16" thickBot="1" x14ac:dyDescent="0.4">
      <c r="A8" s="322" t="s">
        <v>371</v>
      </c>
      <c r="B8" s="323">
        <f>SUM(B4:B7)</f>
        <v>196328</v>
      </c>
    </row>
    <row r="9" spans="1:2" x14ac:dyDescent="0.35">
      <c r="A9" s="54"/>
    </row>
    <row r="11" spans="1:2" ht="17" x14ac:dyDescent="0.35">
      <c r="A11" s="390" t="s">
        <v>48</v>
      </c>
      <c r="B11" s="390"/>
    </row>
    <row r="12" spans="1:2" ht="17" x14ac:dyDescent="0.4">
      <c r="A12" s="5" t="s">
        <v>36</v>
      </c>
      <c r="B12" s="6">
        <v>43497</v>
      </c>
    </row>
    <row r="13" spans="1:2" ht="15.5" x14ac:dyDescent="0.35">
      <c r="A13" s="7" t="s">
        <v>49</v>
      </c>
      <c r="B13" s="7" t="s">
        <v>43</v>
      </c>
    </row>
    <row r="14" spans="1:2" x14ac:dyDescent="0.35">
      <c r="A14" s="9" t="s">
        <v>50</v>
      </c>
      <c r="B14" s="88">
        <v>7104</v>
      </c>
    </row>
    <row r="15" spans="1:2" x14ac:dyDescent="0.35">
      <c r="A15" s="9" t="s">
        <v>216</v>
      </c>
      <c r="B15" s="88">
        <v>4519</v>
      </c>
    </row>
    <row r="16" spans="1:2" x14ac:dyDescent="0.35">
      <c r="A16" s="9" t="s">
        <v>217</v>
      </c>
      <c r="B16" s="88">
        <v>13492</v>
      </c>
    </row>
    <row r="17" spans="1:11" x14ac:dyDescent="0.35">
      <c r="A17" s="9" t="s">
        <v>218</v>
      </c>
      <c r="B17" s="88">
        <v>39942</v>
      </c>
    </row>
    <row r="18" spans="1:11" x14ac:dyDescent="0.35">
      <c r="A18" s="9" t="s">
        <v>219</v>
      </c>
      <c r="B18" s="88">
        <v>26427</v>
      </c>
    </row>
    <row r="19" spans="1:11" x14ac:dyDescent="0.35">
      <c r="A19" s="9" t="s">
        <v>220</v>
      </c>
      <c r="B19" s="88">
        <v>18603</v>
      </c>
    </row>
    <row r="20" spans="1:11" x14ac:dyDescent="0.35">
      <c r="A20" s="9" t="s">
        <v>221</v>
      </c>
      <c r="B20" s="88">
        <v>25811</v>
      </c>
    </row>
    <row r="21" spans="1:11" x14ac:dyDescent="0.35">
      <c r="A21" s="9" t="s">
        <v>51</v>
      </c>
      <c r="B21" s="88">
        <v>19804</v>
      </c>
    </row>
    <row r="22" spans="1:11" ht="16" thickBot="1" x14ac:dyDescent="0.4">
      <c r="A22" s="324" t="s">
        <v>52</v>
      </c>
      <c r="B22" s="321">
        <v>40626</v>
      </c>
    </row>
    <row r="23" spans="1:11" ht="14.5" customHeight="1" thickBot="1" x14ac:dyDescent="0.4">
      <c r="A23" s="325" t="s">
        <v>371</v>
      </c>
      <c r="B23" s="326">
        <f>SUM(B14:B22)</f>
        <v>196328</v>
      </c>
    </row>
    <row r="24" spans="1:11" x14ac:dyDescent="0.35">
      <c r="A24" s="55"/>
    </row>
    <row r="26" spans="1:11" ht="17" x14ac:dyDescent="0.35">
      <c r="A26" s="390" t="s">
        <v>499</v>
      </c>
      <c r="B26" s="390"/>
      <c r="C26" s="390"/>
      <c r="D26" s="390"/>
      <c r="E26" s="390"/>
      <c r="F26" s="390"/>
      <c r="G26" s="390"/>
      <c r="H26" s="390"/>
      <c r="I26" s="390"/>
      <c r="J26" s="390"/>
      <c r="K26" s="390"/>
    </row>
    <row r="27" spans="1:11" ht="25.5" customHeight="1" thickBot="1" x14ac:dyDescent="0.4">
      <c r="A27" s="209" t="s">
        <v>49</v>
      </c>
      <c r="B27" s="210" t="s">
        <v>222</v>
      </c>
      <c r="C27" s="210" t="s">
        <v>493</v>
      </c>
      <c r="D27" s="210" t="s">
        <v>494</v>
      </c>
      <c r="E27" s="210" t="s">
        <v>495</v>
      </c>
      <c r="F27" s="210" t="s">
        <v>496</v>
      </c>
      <c r="G27" s="210" t="s">
        <v>497</v>
      </c>
      <c r="H27" s="210" t="s">
        <v>498</v>
      </c>
      <c r="I27" s="210" t="s">
        <v>229</v>
      </c>
      <c r="J27" s="210" t="s">
        <v>544</v>
      </c>
      <c r="K27" s="210" t="s">
        <v>161</v>
      </c>
    </row>
    <row r="28" spans="1:11" ht="15" thickBot="1" x14ac:dyDescent="0.4">
      <c r="A28" s="211" t="s">
        <v>210</v>
      </c>
      <c r="B28" s="212">
        <v>7104</v>
      </c>
      <c r="C28" s="212">
        <v>4519</v>
      </c>
      <c r="D28" s="212">
        <v>13492</v>
      </c>
      <c r="E28" s="212">
        <v>39942</v>
      </c>
      <c r="F28" s="212">
        <v>26427</v>
      </c>
      <c r="G28" s="212">
        <v>18603</v>
      </c>
      <c r="H28" s="212">
        <v>25811</v>
      </c>
      <c r="I28" s="212">
        <v>19804</v>
      </c>
      <c r="J28" s="212">
        <v>40626</v>
      </c>
      <c r="K28" s="319">
        <v>196328</v>
      </c>
    </row>
    <row r="29" spans="1:11" ht="15" thickBot="1" x14ac:dyDescent="0.4">
      <c r="A29" s="211" t="s">
        <v>47</v>
      </c>
      <c r="B29" s="212">
        <v>6479</v>
      </c>
      <c r="C29" s="212">
        <v>4109</v>
      </c>
      <c r="D29" s="212">
        <v>11612</v>
      </c>
      <c r="E29" s="212">
        <v>31279</v>
      </c>
      <c r="F29" s="212">
        <v>14156</v>
      </c>
      <c r="G29" s="212">
        <v>6635</v>
      </c>
      <c r="H29" s="212">
        <v>8081</v>
      </c>
      <c r="I29" s="212">
        <v>5629</v>
      </c>
      <c r="J29" s="212">
        <v>11662</v>
      </c>
      <c r="K29" s="212">
        <v>99642</v>
      </c>
    </row>
    <row r="30" spans="1:11" ht="15" thickBot="1" x14ac:dyDescent="0.4">
      <c r="A30" s="211" t="s">
        <v>44</v>
      </c>
      <c r="B30" s="213">
        <v>406</v>
      </c>
      <c r="C30" s="213">
        <v>333</v>
      </c>
      <c r="D30" s="212">
        <v>1518</v>
      </c>
      <c r="E30" s="212">
        <v>7267</v>
      </c>
      <c r="F30" s="212">
        <v>9498</v>
      </c>
      <c r="G30" s="212">
        <v>9153</v>
      </c>
      <c r="H30" s="212">
        <v>13510</v>
      </c>
      <c r="I30" s="212">
        <v>10543</v>
      </c>
      <c r="J30" s="212">
        <v>20340</v>
      </c>
      <c r="K30" s="212">
        <v>72568</v>
      </c>
    </row>
    <row r="31" spans="1:11" ht="15" thickBot="1" x14ac:dyDescent="0.4">
      <c r="A31" s="211" t="s">
        <v>46</v>
      </c>
      <c r="B31" s="213">
        <v>175</v>
      </c>
      <c r="C31" s="213">
        <v>66</v>
      </c>
      <c r="D31" s="213">
        <v>329</v>
      </c>
      <c r="E31" s="212">
        <v>1274</v>
      </c>
      <c r="F31" s="212">
        <v>2632</v>
      </c>
      <c r="G31" s="212">
        <v>2491</v>
      </c>
      <c r="H31" s="212">
        <v>3567</v>
      </c>
      <c r="I31" s="212">
        <v>3081</v>
      </c>
      <c r="J31" s="212">
        <v>7805</v>
      </c>
      <c r="K31" s="212">
        <v>21420</v>
      </c>
    </row>
    <row r="32" spans="1:11" ht="15" thickBot="1" x14ac:dyDescent="0.4">
      <c r="A32" s="211" t="s">
        <v>45</v>
      </c>
      <c r="B32" s="213">
        <v>44</v>
      </c>
      <c r="C32" s="213">
        <v>11</v>
      </c>
      <c r="D32" s="213">
        <v>33</v>
      </c>
      <c r="E32" s="213">
        <v>122</v>
      </c>
      <c r="F32" s="213">
        <v>141</v>
      </c>
      <c r="G32" s="213">
        <v>324</v>
      </c>
      <c r="H32" s="213">
        <v>653</v>
      </c>
      <c r="I32" s="213">
        <v>551</v>
      </c>
      <c r="J32" s="213">
        <v>819</v>
      </c>
      <c r="K32" s="212">
        <v>2698</v>
      </c>
    </row>
  </sheetData>
  <mergeCells count="3">
    <mergeCell ref="A1:B1"/>
    <mergeCell ref="A11:B11"/>
    <mergeCell ref="A26:K2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07D86-B27F-40A3-852C-124CBB0BADE8}">
  <sheetPr>
    <tabColor theme="5" tint="0.79998168889431442"/>
  </sheetPr>
  <dimension ref="A1:O13"/>
  <sheetViews>
    <sheetView showGridLines="0" zoomScaleNormal="100" workbookViewId="0">
      <selection activeCell="L2" sqref="L2:O8"/>
    </sheetView>
  </sheetViews>
  <sheetFormatPr defaultRowHeight="14.5" x14ac:dyDescent="0.35"/>
  <cols>
    <col min="8" max="8" width="12.6328125" style="1" bestFit="1" customWidth="1"/>
    <col min="9" max="9" width="12.7265625" style="95" customWidth="1"/>
    <col min="10" max="10" width="12" style="1" customWidth="1"/>
    <col min="11" max="11" width="11.6328125" style="1" bestFit="1" customWidth="1"/>
    <col min="12" max="12" width="15" bestFit="1" customWidth="1"/>
    <col min="13" max="13" width="13.7265625" customWidth="1"/>
  </cols>
  <sheetData>
    <row r="1" spans="1:15" ht="17" x14ac:dyDescent="0.35">
      <c r="A1" s="392" t="s">
        <v>491</v>
      </c>
      <c r="B1" s="392"/>
      <c r="C1" s="392"/>
      <c r="D1" s="392"/>
      <c r="E1" s="392"/>
      <c r="F1" s="392"/>
      <c r="H1" s="393" t="s">
        <v>69</v>
      </c>
      <c r="I1" s="393"/>
      <c r="J1" s="393"/>
      <c r="L1" s="395" t="s">
        <v>163</v>
      </c>
      <c r="M1" s="395"/>
      <c r="N1" s="395"/>
      <c r="O1" s="395"/>
    </row>
    <row r="2" spans="1:15" ht="26" x14ac:dyDescent="0.4">
      <c r="A2" s="254" t="s">
        <v>49</v>
      </c>
      <c r="B2" s="301" t="s">
        <v>488</v>
      </c>
      <c r="C2" s="301" t="s">
        <v>489</v>
      </c>
      <c r="D2" s="301" t="s">
        <v>290</v>
      </c>
      <c r="E2" s="301" t="s">
        <v>291</v>
      </c>
      <c r="F2" s="301" t="s">
        <v>161</v>
      </c>
      <c r="H2" s="5" t="s">
        <v>36</v>
      </c>
      <c r="I2" s="394">
        <v>43508</v>
      </c>
      <c r="J2" s="394"/>
      <c r="L2" s="11" t="s">
        <v>36</v>
      </c>
      <c r="M2" s="391">
        <v>43497</v>
      </c>
      <c r="N2" s="391"/>
      <c r="O2" s="391"/>
    </row>
    <row r="3" spans="1:15" ht="15.5" x14ac:dyDescent="0.35">
      <c r="A3" s="254" t="s">
        <v>183</v>
      </c>
      <c r="B3" s="255">
        <v>2207</v>
      </c>
      <c r="C3" s="255">
        <v>2342</v>
      </c>
      <c r="D3" s="255">
        <v>1535</v>
      </c>
      <c r="E3" s="255">
        <v>1020</v>
      </c>
      <c r="F3" s="255">
        <v>7104</v>
      </c>
      <c r="H3" s="7" t="s">
        <v>59</v>
      </c>
      <c r="I3" s="206" t="s">
        <v>34</v>
      </c>
      <c r="J3" s="206" t="s">
        <v>68</v>
      </c>
      <c r="L3" s="7" t="s">
        <v>59</v>
      </c>
      <c r="M3" s="206" t="s">
        <v>34</v>
      </c>
      <c r="N3" s="206" t="s">
        <v>164</v>
      </c>
      <c r="O3" s="206" t="s">
        <v>165</v>
      </c>
    </row>
    <row r="4" spans="1:15" x14ac:dyDescent="0.35">
      <c r="A4" s="254" t="s">
        <v>177</v>
      </c>
      <c r="B4" s="255">
        <v>1575</v>
      </c>
      <c r="C4" s="255">
        <v>1696</v>
      </c>
      <c r="D4" s="255">
        <v>951</v>
      </c>
      <c r="E4" s="255">
        <v>297</v>
      </c>
      <c r="F4" s="255">
        <v>4519</v>
      </c>
      <c r="H4" s="91" t="s">
        <v>271</v>
      </c>
      <c r="I4" s="204">
        <v>14424</v>
      </c>
      <c r="J4" s="205">
        <v>737209</v>
      </c>
      <c r="L4" s="97" t="s">
        <v>278</v>
      </c>
      <c r="M4" s="15">
        <v>621</v>
      </c>
      <c r="N4" s="15">
        <v>1299</v>
      </c>
      <c r="O4" s="15">
        <v>38441</v>
      </c>
    </row>
    <row r="5" spans="1:15" x14ac:dyDescent="0.35">
      <c r="A5" s="254" t="s">
        <v>178</v>
      </c>
      <c r="B5" s="255">
        <v>3908</v>
      </c>
      <c r="C5" s="255">
        <v>5335</v>
      </c>
      <c r="D5" s="255">
        <v>4073</v>
      </c>
      <c r="E5" s="255">
        <v>176</v>
      </c>
      <c r="F5" s="255">
        <v>13492</v>
      </c>
      <c r="H5" s="91" t="s">
        <v>272</v>
      </c>
      <c r="I5" s="204">
        <v>15065</v>
      </c>
      <c r="J5" s="205">
        <v>176960</v>
      </c>
      <c r="L5" s="97" t="s">
        <v>279</v>
      </c>
      <c r="M5" s="15">
        <v>3529</v>
      </c>
      <c r="N5" s="15">
        <v>16504</v>
      </c>
      <c r="O5" s="15">
        <v>200807</v>
      </c>
    </row>
    <row r="6" spans="1:15" x14ac:dyDescent="0.35">
      <c r="A6" s="254" t="s">
        <v>179</v>
      </c>
      <c r="B6" s="255">
        <v>12043</v>
      </c>
      <c r="C6" s="255">
        <v>14909</v>
      </c>
      <c r="D6" s="255">
        <v>12672</v>
      </c>
      <c r="E6" s="255">
        <v>318</v>
      </c>
      <c r="F6" s="255">
        <v>39942</v>
      </c>
      <c r="H6" s="91" t="s">
        <v>273</v>
      </c>
      <c r="I6" s="204">
        <v>32507</v>
      </c>
      <c r="J6" s="205">
        <v>201746</v>
      </c>
      <c r="L6" s="97" t="s">
        <v>280</v>
      </c>
      <c r="M6" s="94">
        <v>5696</v>
      </c>
      <c r="N6" s="15">
        <v>26966</v>
      </c>
      <c r="O6" s="15">
        <v>272254</v>
      </c>
    </row>
    <row r="7" spans="1:15" ht="29" x14ac:dyDescent="0.35">
      <c r="A7" s="254" t="s">
        <v>180</v>
      </c>
      <c r="B7" s="255">
        <v>7204</v>
      </c>
      <c r="C7" s="255">
        <v>9786</v>
      </c>
      <c r="D7" s="255">
        <v>9284</v>
      </c>
      <c r="E7" s="255">
        <v>153</v>
      </c>
      <c r="F7" s="255">
        <v>26427</v>
      </c>
      <c r="H7" s="91" t="s">
        <v>274</v>
      </c>
      <c r="I7" s="204">
        <v>32454</v>
      </c>
      <c r="J7" s="205">
        <v>150844</v>
      </c>
      <c r="L7" s="97" t="s">
        <v>281</v>
      </c>
      <c r="M7" s="94">
        <v>5497</v>
      </c>
      <c r="N7" s="15">
        <v>21196</v>
      </c>
      <c r="O7" s="15">
        <v>193409</v>
      </c>
    </row>
    <row r="8" spans="1:15" x14ac:dyDescent="0.35">
      <c r="A8" s="254" t="s">
        <v>181</v>
      </c>
      <c r="B8" s="255">
        <v>4652</v>
      </c>
      <c r="C8" s="255">
        <v>6799</v>
      </c>
      <c r="D8" s="255">
        <v>7067</v>
      </c>
      <c r="E8" s="255">
        <v>85</v>
      </c>
      <c r="F8" s="255">
        <v>18603</v>
      </c>
      <c r="H8" s="91" t="s">
        <v>275</v>
      </c>
      <c r="I8" s="204">
        <v>37536</v>
      </c>
      <c r="J8" s="205">
        <v>108276</v>
      </c>
      <c r="L8" s="50" t="s">
        <v>211</v>
      </c>
      <c r="M8" s="303">
        <f>SUM(M4:M7)</f>
        <v>15343</v>
      </c>
      <c r="N8" s="287">
        <f>SUM(N4:N7)</f>
        <v>65965</v>
      </c>
      <c r="O8" s="287">
        <f>SUM(O4:O7)</f>
        <v>704911</v>
      </c>
    </row>
    <row r="9" spans="1:15" x14ac:dyDescent="0.35">
      <c r="A9" s="254" t="s">
        <v>182</v>
      </c>
      <c r="B9" s="255">
        <v>8563</v>
      </c>
      <c r="C9" s="255">
        <v>8121</v>
      </c>
      <c r="D9" s="255">
        <v>9061</v>
      </c>
      <c r="E9" s="255">
        <v>66</v>
      </c>
      <c r="F9" s="255">
        <v>25811</v>
      </c>
      <c r="H9" s="91" t="s">
        <v>276</v>
      </c>
      <c r="I9" s="204">
        <v>62010</v>
      </c>
      <c r="J9" s="85">
        <v>91736</v>
      </c>
    </row>
    <row r="10" spans="1:15" x14ac:dyDescent="0.35">
      <c r="A10" s="254" t="s">
        <v>51</v>
      </c>
      <c r="B10" s="255">
        <v>7105</v>
      </c>
      <c r="C10" s="255">
        <v>7181</v>
      </c>
      <c r="D10" s="255">
        <v>5473</v>
      </c>
      <c r="E10" s="255">
        <v>45</v>
      </c>
      <c r="F10" s="255">
        <v>19804</v>
      </c>
      <c r="H10" s="91" t="s">
        <v>277</v>
      </c>
      <c r="I10" s="204">
        <v>2332</v>
      </c>
      <c r="J10" s="85">
        <v>561</v>
      </c>
    </row>
    <row r="11" spans="1:15" ht="15.5" x14ac:dyDescent="0.35">
      <c r="A11" s="254" t="s">
        <v>490</v>
      </c>
      <c r="B11" s="255">
        <v>14739</v>
      </c>
      <c r="C11" s="255">
        <v>13821</v>
      </c>
      <c r="D11" s="255">
        <v>11894</v>
      </c>
      <c r="E11" s="255">
        <v>172</v>
      </c>
      <c r="F11" s="255">
        <v>40626</v>
      </c>
      <c r="H11" s="208" t="s">
        <v>211</v>
      </c>
      <c r="I11" s="214">
        <f>SUM(I4:I10)</f>
        <v>196328</v>
      </c>
      <c r="J11" s="214">
        <f>SUM(J4:J10)</f>
        <v>1467332</v>
      </c>
      <c r="K11" s="36"/>
    </row>
    <row r="12" spans="1:15" ht="15.5" x14ac:dyDescent="0.35">
      <c r="A12" s="254" t="s">
        <v>210</v>
      </c>
      <c r="B12" s="302">
        <v>61996</v>
      </c>
      <c r="C12" s="302">
        <v>69990</v>
      </c>
      <c r="D12" s="302">
        <v>62010</v>
      </c>
      <c r="E12" s="302">
        <v>2332</v>
      </c>
      <c r="F12" s="302">
        <v>196328</v>
      </c>
      <c r="H12" s="13"/>
      <c r="I12" s="93"/>
    </row>
    <row r="13" spans="1:15" x14ac:dyDescent="0.35">
      <c r="A13" s="54" t="s">
        <v>231</v>
      </c>
      <c r="B13" s="1"/>
      <c r="C13" s="1"/>
      <c r="D13" s="1"/>
      <c r="E13" s="1"/>
      <c r="F13" s="1"/>
    </row>
  </sheetData>
  <mergeCells count="5">
    <mergeCell ref="M2:O2"/>
    <mergeCell ref="A1:F1"/>
    <mergeCell ref="H1:J1"/>
    <mergeCell ref="I2:J2"/>
    <mergeCell ref="L1:O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7AAD9-6C30-4783-9E1A-27375375623E}">
  <sheetPr>
    <tabColor theme="5" tint="0.79998168889431442"/>
  </sheetPr>
  <dimension ref="A1:F8"/>
  <sheetViews>
    <sheetView showGridLines="0" workbookViewId="0">
      <selection activeCell="D26" sqref="D26"/>
    </sheetView>
  </sheetViews>
  <sheetFormatPr defaultRowHeight="14.5" x14ac:dyDescent="0.35"/>
  <cols>
    <col min="1" max="1" width="25.08984375" customWidth="1"/>
    <col min="2" max="2" width="13.6328125" customWidth="1"/>
    <col min="3" max="3" width="12" customWidth="1"/>
    <col min="4" max="4" width="11.6328125" bestFit="1" customWidth="1"/>
    <col min="5" max="5" width="31.7265625" customWidth="1"/>
    <col min="6" max="6" width="17.26953125" customWidth="1"/>
  </cols>
  <sheetData>
    <row r="1" spans="1:6" s="144" customFormat="1" x14ac:dyDescent="0.35"/>
    <row r="2" spans="1:6" ht="17" x14ac:dyDescent="0.35">
      <c r="A2" s="226" t="s">
        <v>545</v>
      </c>
      <c r="B2" s="226"/>
      <c r="C2" s="226"/>
      <c r="E2" s="390" t="s">
        <v>141</v>
      </c>
      <c r="F2" s="390"/>
    </row>
    <row r="3" spans="1:6" ht="17" x14ac:dyDescent="0.4">
      <c r="A3" s="9" t="s">
        <v>546</v>
      </c>
      <c r="B3" s="10">
        <v>102079</v>
      </c>
      <c r="C3" s="40">
        <v>0.72</v>
      </c>
      <c r="E3" s="5" t="s">
        <v>36</v>
      </c>
      <c r="F3" s="27">
        <v>43497</v>
      </c>
    </row>
    <row r="4" spans="1:6" ht="15.5" x14ac:dyDescent="0.35">
      <c r="A4" s="9" t="s">
        <v>547</v>
      </c>
      <c r="B4" s="10">
        <v>30016</v>
      </c>
      <c r="C4" s="40">
        <v>0.21</v>
      </c>
      <c r="E4" s="8" t="s">
        <v>552</v>
      </c>
      <c r="F4" s="28">
        <v>141613</v>
      </c>
    </row>
    <row r="5" spans="1:6" ht="15.5" x14ac:dyDescent="0.35">
      <c r="A5" s="9" t="s">
        <v>548</v>
      </c>
      <c r="B5" s="10">
        <v>5174</v>
      </c>
      <c r="C5" s="40">
        <v>0.04</v>
      </c>
      <c r="E5" s="8" t="s">
        <v>553</v>
      </c>
      <c r="F5" s="28">
        <v>20541</v>
      </c>
    </row>
    <row r="6" spans="1:6" x14ac:dyDescent="0.35">
      <c r="A6" s="9" t="s">
        <v>549</v>
      </c>
      <c r="B6" s="10">
        <v>3340</v>
      </c>
      <c r="C6" s="40">
        <v>0.02</v>
      </c>
    </row>
    <row r="7" spans="1:6" x14ac:dyDescent="0.35">
      <c r="A7" s="9" t="s">
        <v>550</v>
      </c>
      <c r="B7" s="10">
        <v>766</v>
      </c>
      <c r="C7" s="40">
        <v>0.01</v>
      </c>
      <c r="E7" s="219" t="s">
        <v>554</v>
      </c>
    </row>
    <row r="8" spans="1:6" x14ac:dyDescent="0.35">
      <c r="A8" s="9" t="s">
        <v>551</v>
      </c>
      <c r="B8" s="10">
        <v>238</v>
      </c>
      <c r="C8" s="40">
        <v>0</v>
      </c>
    </row>
  </sheetData>
  <mergeCells count="1">
    <mergeCell ref="E2:F2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79998168889431442"/>
  </sheetPr>
  <dimension ref="A1:H57"/>
  <sheetViews>
    <sheetView showGridLines="0" workbookViewId="0">
      <selection activeCell="G35" sqref="G35"/>
    </sheetView>
  </sheetViews>
  <sheetFormatPr defaultColWidth="9" defaultRowHeight="14.5" x14ac:dyDescent="0.35"/>
  <cols>
    <col min="1" max="1" width="28.81640625" style="1" bestFit="1" customWidth="1"/>
    <col min="2" max="2" width="21.453125" style="1" customWidth="1"/>
    <col min="3" max="3" width="15.81640625" style="1" bestFit="1" customWidth="1"/>
    <col min="4" max="4" width="14.90625" style="119" bestFit="1" customWidth="1"/>
    <col min="5" max="5" width="19.6328125" style="1" customWidth="1"/>
    <col min="6" max="6" width="13.36328125" style="1" customWidth="1"/>
    <col min="7" max="7" width="19.90625" style="1" customWidth="1"/>
    <col min="8" max="8" width="25.1796875" style="1" customWidth="1"/>
    <col min="9" max="16384" width="9" style="1"/>
  </cols>
  <sheetData>
    <row r="1" spans="1:8" ht="17" x14ac:dyDescent="0.35">
      <c r="A1" s="393" t="s">
        <v>555</v>
      </c>
      <c r="B1" s="393"/>
      <c r="C1" s="393"/>
      <c r="D1" s="117"/>
      <c r="E1" s="395" t="s">
        <v>70</v>
      </c>
      <c r="F1" s="395"/>
      <c r="G1" s="395"/>
    </row>
    <row r="2" spans="1:8" ht="17" x14ac:dyDescent="0.4">
      <c r="A2" s="5" t="s">
        <v>36</v>
      </c>
      <c r="B2" s="6">
        <v>43497</v>
      </c>
      <c r="C2" s="104"/>
      <c r="D2" s="118"/>
      <c r="E2" s="11" t="s">
        <v>36</v>
      </c>
      <c r="F2" s="391">
        <v>43497</v>
      </c>
      <c r="G2" s="391"/>
    </row>
    <row r="3" spans="1:8" ht="15.5" x14ac:dyDescent="0.35">
      <c r="A3" s="329" t="s">
        <v>556</v>
      </c>
      <c r="B3" s="328" t="s">
        <v>34</v>
      </c>
      <c r="C3" s="328" t="s">
        <v>68</v>
      </c>
      <c r="E3" s="7" t="s">
        <v>65</v>
      </c>
      <c r="F3" s="206" t="s">
        <v>34</v>
      </c>
      <c r="G3" s="206" t="s">
        <v>68</v>
      </c>
    </row>
    <row r="4" spans="1:8" ht="15.5" x14ac:dyDescent="0.35">
      <c r="A4" s="97" t="s">
        <v>191</v>
      </c>
      <c r="B4" s="102">
        <v>1131</v>
      </c>
      <c r="C4" s="19">
        <v>59315</v>
      </c>
      <c r="E4" s="8" t="s">
        <v>66</v>
      </c>
      <c r="F4" s="204">
        <v>88443</v>
      </c>
      <c r="G4" s="15">
        <v>690968</v>
      </c>
    </row>
    <row r="5" spans="1:8" ht="15.5" x14ac:dyDescent="0.35">
      <c r="A5" s="97" t="s">
        <v>131</v>
      </c>
      <c r="B5" s="102">
        <v>20856</v>
      </c>
      <c r="C5" s="19">
        <v>66926</v>
      </c>
      <c r="E5" s="8" t="s">
        <v>67</v>
      </c>
      <c r="F5" s="204">
        <v>107885</v>
      </c>
      <c r="G5" s="15">
        <v>776364</v>
      </c>
    </row>
    <row r="6" spans="1:8" x14ac:dyDescent="0.35">
      <c r="A6" s="97" t="s">
        <v>282</v>
      </c>
      <c r="B6" s="102">
        <v>3064</v>
      </c>
      <c r="C6" s="19">
        <v>119322</v>
      </c>
      <c r="E6" s="216"/>
      <c r="F6" s="217"/>
      <c r="G6" s="218"/>
    </row>
    <row r="7" spans="1:8" x14ac:dyDescent="0.35">
      <c r="A7" s="97" t="s">
        <v>133</v>
      </c>
      <c r="B7" s="102">
        <v>132</v>
      </c>
      <c r="C7" s="19">
        <v>3630</v>
      </c>
    </row>
    <row r="8" spans="1:8" x14ac:dyDescent="0.35">
      <c r="A8" s="97" t="s">
        <v>283</v>
      </c>
      <c r="B8" s="102">
        <v>841</v>
      </c>
      <c r="C8" s="19"/>
    </row>
    <row r="9" spans="1:8" x14ac:dyDescent="0.35">
      <c r="A9" s="97" t="s">
        <v>284</v>
      </c>
      <c r="B9" s="102">
        <v>37714</v>
      </c>
      <c r="C9" s="19">
        <v>128453</v>
      </c>
    </row>
    <row r="10" spans="1:8" x14ac:dyDescent="0.35">
      <c r="A10" s="97" t="s">
        <v>135</v>
      </c>
      <c r="B10" s="102">
        <v>35562</v>
      </c>
      <c r="C10" s="19">
        <v>214432</v>
      </c>
    </row>
    <row r="11" spans="1:8" x14ac:dyDescent="0.35">
      <c r="A11" s="97" t="s">
        <v>136</v>
      </c>
      <c r="B11" s="102">
        <v>3804</v>
      </c>
      <c r="C11" s="19">
        <v>45343</v>
      </c>
    </row>
    <row r="12" spans="1:8" ht="15" thickBot="1" x14ac:dyDescent="0.4">
      <c r="A12" s="341" t="s">
        <v>137</v>
      </c>
      <c r="B12" s="342">
        <v>93224</v>
      </c>
      <c r="C12" s="336">
        <v>829911</v>
      </c>
    </row>
    <row r="13" spans="1:8" ht="15" thickBot="1" x14ac:dyDescent="0.4">
      <c r="A13" s="337" t="s">
        <v>210</v>
      </c>
      <c r="B13" s="343">
        <f>SUM(B4:B12)</f>
        <v>196328</v>
      </c>
      <c r="C13" s="344">
        <f>SUM(C4:C12)</f>
        <v>1467332</v>
      </c>
    </row>
    <row r="15" spans="1:8" ht="15.5" x14ac:dyDescent="0.35">
      <c r="A15" s="327" t="s">
        <v>556</v>
      </c>
      <c r="B15" s="327" t="s">
        <v>557</v>
      </c>
      <c r="C15" s="328" t="s">
        <v>297</v>
      </c>
      <c r="D15" s="328" t="s">
        <v>298</v>
      </c>
      <c r="F15" s="20" t="s">
        <v>558</v>
      </c>
      <c r="G15" s="215"/>
      <c r="H15" s="21"/>
    </row>
    <row r="16" spans="1:8" ht="15.5" x14ac:dyDescent="0.35">
      <c r="A16" s="16" t="s">
        <v>191</v>
      </c>
      <c r="B16" s="16" t="s">
        <v>294</v>
      </c>
      <c r="C16" s="19">
        <v>68</v>
      </c>
      <c r="D16" s="15">
        <v>8200</v>
      </c>
      <c r="F16" s="22" t="s">
        <v>138</v>
      </c>
      <c r="G16" s="270" t="s">
        <v>53</v>
      </c>
      <c r="H16" s="271"/>
    </row>
    <row r="17" spans="1:8" ht="15.5" x14ac:dyDescent="0.35">
      <c r="A17" s="16" t="s">
        <v>191</v>
      </c>
      <c r="B17" s="16" t="s">
        <v>295</v>
      </c>
      <c r="C17" s="19">
        <v>495</v>
      </c>
      <c r="D17" s="15">
        <v>44856</v>
      </c>
      <c r="F17" s="7" t="s">
        <v>49</v>
      </c>
      <c r="G17" s="105" t="s">
        <v>139</v>
      </c>
      <c r="H17" s="106" t="s">
        <v>376</v>
      </c>
    </row>
    <row r="18" spans="1:8" x14ac:dyDescent="0.35">
      <c r="A18" s="16" t="s">
        <v>191</v>
      </c>
      <c r="B18" s="16" t="s">
        <v>296</v>
      </c>
      <c r="C18" s="19">
        <v>568</v>
      </c>
      <c r="D18" s="15">
        <v>6259</v>
      </c>
      <c r="F18" s="9" t="s">
        <v>50</v>
      </c>
      <c r="G18" s="15">
        <v>429</v>
      </c>
      <c r="H18" s="10">
        <v>6675</v>
      </c>
    </row>
    <row r="19" spans="1:8" x14ac:dyDescent="0.35">
      <c r="A19" s="16" t="s">
        <v>131</v>
      </c>
      <c r="B19" s="16" t="s">
        <v>294</v>
      </c>
      <c r="C19" s="19">
        <v>144</v>
      </c>
      <c r="D19" s="15">
        <v>2848</v>
      </c>
      <c r="F19" s="9" t="s">
        <v>216</v>
      </c>
      <c r="G19" s="15">
        <v>1809</v>
      </c>
      <c r="H19" s="10">
        <v>2710</v>
      </c>
    </row>
    <row r="20" spans="1:8" x14ac:dyDescent="0.35">
      <c r="A20" s="16" t="s">
        <v>131</v>
      </c>
      <c r="B20" s="16" t="s">
        <v>295</v>
      </c>
      <c r="C20" s="19">
        <v>10279</v>
      </c>
      <c r="D20" s="15">
        <v>51750</v>
      </c>
      <c r="F20" s="9" t="s">
        <v>217</v>
      </c>
      <c r="G20" s="15">
        <v>11344</v>
      </c>
      <c r="H20" s="10">
        <v>2148</v>
      </c>
    </row>
    <row r="21" spans="1:8" x14ac:dyDescent="0.35">
      <c r="A21" s="16" t="s">
        <v>131</v>
      </c>
      <c r="B21" s="16" t="s">
        <v>296</v>
      </c>
      <c r="C21" s="19">
        <v>10433</v>
      </c>
      <c r="D21" s="15">
        <v>12328</v>
      </c>
      <c r="F21" s="9" t="s">
        <v>218</v>
      </c>
      <c r="G21" s="15">
        <v>34958</v>
      </c>
      <c r="H21" s="10">
        <v>4984</v>
      </c>
    </row>
    <row r="22" spans="1:8" x14ac:dyDescent="0.35">
      <c r="A22" s="16" t="s">
        <v>282</v>
      </c>
      <c r="B22" s="16" t="s">
        <v>294</v>
      </c>
      <c r="C22" s="19">
        <v>73</v>
      </c>
      <c r="D22" s="15">
        <v>9205</v>
      </c>
      <c r="F22" s="9" t="s">
        <v>219</v>
      </c>
      <c r="G22" s="15">
        <v>23819</v>
      </c>
      <c r="H22" s="10">
        <v>2608</v>
      </c>
    </row>
    <row r="23" spans="1:8" x14ac:dyDescent="0.35">
      <c r="A23" s="16" t="s">
        <v>282</v>
      </c>
      <c r="B23" s="16" t="s">
        <v>295</v>
      </c>
      <c r="C23" s="19">
        <v>1474</v>
      </c>
      <c r="D23" s="15">
        <v>101276</v>
      </c>
      <c r="F23" s="9" t="s">
        <v>220</v>
      </c>
      <c r="G23" s="15">
        <v>17021</v>
      </c>
      <c r="H23" s="10">
        <v>1582</v>
      </c>
    </row>
    <row r="24" spans="1:8" x14ac:dyDescent="0.35">
      <c r="A24" s="16" t="s">
        <v>282</v>
      </c>
      <c r="B24" s="16" t="s">
        <v>296</v>
      </c>
      <c r="C24" s="19">
        <v>1517</v>
      </c>
      <c r="D24" s="15">
        <v>8841</v>
      </c>
      <c r="F24" s="9" t="s">
        <v>221</v>
      </c>
      <c r="G24" s="15">
        <v>24208</v>
      </c>
      <c r="H24" s="10">
        <v>1603</v>
      </c>
    </row>
    <row r="25" spans="1:8" x14ac:dyDescent="0.35">
      <c r="A25" s="16" t="s">
        <v>133</v>
      </c>
      <c r="B25" s="16" t="s">
        <v>294</v>
      </c>
      <c r="C25" s="19">
        <v>12</v>
      </c>
      <c r="D25" s="15">
        <v>624</v>
      </c>
      <c r="F25" s="9" t="s">
        <v>51</v>
      </c>
      <c r="G25" s="15">
        <v>18513</v>
      </c>
      <c r="H25" s="10">
        <v>1291</v>
      </c>
    </row>
    <row r="26" spans="1:8" ht="16" thickBot="1" x14ac:dyDescent="0.4">
      <c r="A26" s="16" t="s">
        <v>133</v>
      </c>
      <c r="B26" s="16" t="s">
        <v>295</v>
      </c>
      <c r="C26" s="19">
        <v>53</v>
      </c>
      <c r="D26" s="15">
        <v>2658</v>
      </c>
      <c r="F26" s="324" t="s">
        <v>52</v>
      </c>
      <c r="G26" s="330">
        <v>37970</v>
      </c>
      <c r="H26" s="331">
        <v>2656</v>
      </c>
    </row>
    <row r="27" spans="1:8" ht="16" thickBot="1" x14ac:dyDescent="0.4">
      <c r="A27" s="16" t="s">
        <v>133</v>
      </c>
      <c r="B27" s="16" t="s">
        <v>296</v>
      </c>
      <c r="C27" s="19">
        <v>67</v>
      </c>
      <c r="D27" s="15">
        <v>348</v>
      </c>
      <c r="F27" s="332" t="s">
        <v>211</v>
      </c>
      <c r="G27" s="333">
        <f>SUM(G18:G26)</f>
        <v>170071</v>
      </c>
      <c r="H27" s="334">
        <f>SUM(H18:H26)</f>
        <v>26257</v>
      </c>
    </row>
    <row r="28" spans="1:8" x14ac:dyDescent="0.35">
      <c r="A28" s="16" t="s">
        <v>283</v>
      </c>
      <c r="B28" s="16" t="s">
        <v>294</v>
      </c>
      <c r="C28" s="19">
        <v>95</v>
      </c>
      <c r="D28" s="15"/>
    </row>
    <row r="29" spans="1:8" x14ac:dyDescent="0.35">
      <c r="A29" s="16" t="s">
        <v>283</v>
      </c>
      <c r="B29" s="16" t="s">
        <v>295</v>
      </c>
      <c r="C29" s="19">
        <v>412</v>
      </c>
      <c r="D29" s="15"/>
    </row>
    <row r="30" spans="1:8" x14ac:dyDescent="0.35">
      <c r="A30" s="16" t="s">
        <v>283</v>
      </c>
      <c r="B30" s="16" t="s">
        <v>296</v>
      </c>
      <c r="C30" s="19">
        <v>334</v>
      </c>
      <c r="D30" s="15"/>
    </row>
    <row r="31" spans="1:8" x14ac:dyDescent="0.35">
      <c r="A31" s="16" t="s">
        <v>284</v>
      </c>
      <c r="B31" s="16" t="s">
        <v>294</v>
      </c>
      <c r="C31" s="19">
        <v>2893</v>
      </c>
      <c r="D31" s="15">
        <v>31047</v>
      </c>
    </row>
    <row r="32" spans="1:8" x14ac:dyDescent="0.35">
      <c r="A32" s="16" t="s">
        <v>284</v>
      </c>
      <c r="B32" s="16" t="s">
        <v>295</v>
      </c>
      <c r="C32" s="19">
        <v>2020</v>
      </c>
      <c r="D32" s="15">
        <v>21948</v>
      </c>
    </row>
    <row r="33" spans="1:4" x14ac:dyDescent="0.35">
      <c r="A33" s="16" t="s">
        <v>284</v>
      </c>
      <c r="B33" s="16" t="s">
        <v>296</v>
      </c>
      <c r="C33" s="19">
        <v>32801</v>
      </c>
      <c r="D33" s="15">
        <v>75458</v>
      </c>
    </row>
    <row r="34" spans="1:4" x14ac:dyDescent="0.35">
      <c r="A34" s="16" t="s">
        <v>135</v>
      </c>
      <c r="B34" s="16" t="s">
        <v>294</v>
      </c>
      <c r="C34" s="19">
        <v>2576</v>
      </c>
      <c r="D34" s="15">
        <v>166815</v>
      </c>
    </row>
    <row r="35" spans="1:4" x14ac:dyDescent="0.35">
      <c r="A35" s="16" t="s">
        <v>135</v>
      </c>
      <c r="B35" s="16" t="s">
        <v>295</v>
      </c>
      <c r="C35" s="19">
        <v>1093</v>
      </c>
      <c r="D35" s="15">
        <v>39930</v>
      </c>
    </row>
    <row r="36" spans="1:4" x14ac:dyDescent="0.35">
      <c r="A36" s="16" t="s">
        <v>135</v>
      </c>
      <c r="B36" s="16" t="s">
        <v>296</v>
      </c>
      <c r="C36" s="19">
        <v>31893</v>
      </c>
      <c r="D36" s="15">
        <v>7687</v>
      </c>
    </row>
    <row r="37" spans="1:4" x14ac:dyDescent="0.35">
      <c r="A37" s="16" t="s">
        <v>136</v>
      </c>
      <c r="B37" s="16" t="s">
        <v>294</v>
      </c>
      <c r="C37" s="19">
        <v>108</v>
      </c>
      <c r="D37" s="15">
        <v>4457</v>
      </c>
    </row>
    <row r="38" spans="1:4" x14ac:dyDescent="0.35">
      <c r="A38" s="16" t="s">
        <v>136</v>
      </c>
      <c r="B38" s="16" t="s">
        <v>295</v>
      </c>
      <c r="C38" s="19">
        <v>1879</v>
      </c>
      <c r="D38" s="15">
        <v>35697</v>
      </c>
    </row>
    <row r="39" spans="1:4" x14ac:dyDescent="0.35">
      <c r="A39" s="16" t="s">
        <v>136</v>
      </c>
      <c r="B39" s="16" t="s">
        <v>296</v>
      </c>
      <c r="C39" s="19">
        <v>1817</v>
      </c>
      <c r="D39" s="15">
        <v>5189</v>
      </c>
    </row>
    <row r="40" spans="1:4" x14ac:dyDescent="0.35">
      <c r="A40" s="16" t="s">
        <v>137</v>
      </c>
      <c r="B40" s="16" t="s">
        <v>294</v>
      </c>
      <c r="C40" s="19">
        <v>3067</v>
      </c>
      <c r="D40" s="15">
        <v>119104</v>
      </c>
    </row>
    <row r="41" spans="1:4" x14ac:dyDescent="0.35">
      <c r="A41" s="16" t="s">
        <v>137</v>
      </c>
      <c r="B41" s="16" t="s">
        <v>295</v>
      </c>
      <c r="C41" s="19">
        <v>35191</v>
      </c>
      <c r="D41" s="15">
        <v>607792</v>
      </c>
    </row>
    <row r="42" spans="1:4" ht="15" thickBot="1" x14ac:dyDescent="0.4">
      <c r="A42" s="335" t="s">
        <v>137</v>
      </c>
      <c r="B42" s="335" t="s">
        <v>296</v>
      </c>
      <c r="C42" s="336">
        <v>54966</v>
      </c>
      <c r="D42" s="330">
        <v>103015</v>
      </c>
    </row>
    <row r="43" spans="1:4" ht="15" thickBot="1" x14ac:dyDescent="0.4">
      <c r="A43" s="337" t="s">
        <v>371</v>
      </c>
      <c r="B43" s="338"/>
      <c r="C43" s="339">
        <f>SUM(C16:C42)</f>
        <v>196328</v>
      </c>
      <c r="D43" s="340">
        <f>SUM(D16:D42)</f>
        <v>1467332</v>
      </c>
    </row>
    <row r="44" spans="1:4" x14ac:dyDescent="0.35">
      <c r="D44" s="1"/>
    </row>
    <row r="45" spans="1:4" x14ac:dyDescent="0.35">
      <c r="D45" s="1"/>
    </row>
    <row r="46" spans="1:4" x14ac:dyDescent="0.35">
      <c r="D46" s="1"/>
    </row>
    <row r="47" spans="1:4" x14ac:dyDescent="0.35">
      <c r="D47" s="1"/>
    </row>
    <row r="48" spans="1:4" x14ac:dyDescent="0.35">
      <c r="D48" s="1"/>
    </row>
    <row r="49" spans="4:4" x14ac:dyDescent="0.35">
      <c r="D49" s="1"/>
    </row>
    <row r="50" spans="4:4" x14ac:dyDescent="0.35">
      <c r="D50" s="1"/>
    </row>
    <row r="51" spans="4:4" x14ac:dyDescent="0.35">
      <c r="D51" s="1"/>
    </row>
    <row r="52" spans="4:4" x14ac:dyDescent="0.35">
      <c r="D52" s="1"/>
    </row>
    <row r="53" spans="4:4" x14ac:dyDescent="0.35">
      <c r="D53" s="1"/>
    </row>
    <row r="54" spans="4:4" x14ac:dyDescent="0.35">
      <c r="D54" s="1"/>
    </row>
    <row r="55" spans="4:4" x14ac:dyDescent="0.35">
      <c r="D55" s="1"/>
    </row>
    <row r="56" spans="4:4" x14ac:dyDescent="0.35">
      <c r="D56" s="1"/>
    </row>
    <row r="57" spans="4:4" x14ac:dyDescent="0.35">
      <c r="D57" s="1"/>
    </row>
  </sheetData>
  <mergeCells count="3">
    <mergeCell ref="E1:G1"/>
    <mergeCell ref="F2:G2"/>
    <mergeCell ref="A1:C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79998168889431442"/>
  </sheetPr>
  <dimension ref="A2:F30"/>
  <sheetViews>
    <sheetView workbookViewId="0">
      <selection activeCell="B33" sqref="B33"/>
    </sheetView>
  </sheetViews>
  <sheetFormatPr defaultColWidth="9" defaultRowHeight="14.5" x14ac:dyDescent="0.35"/>
  <cols>
    <col min="1" max="1" width="31.7265625" style="1" bestFit="1" customWidth="1"/>
    <col min="2" max="2" width="34.81640625" style="1" bestFit="1" customWidth="1"/>
    <col min="3" max="3" width="9" style="1"/>
    <col min="4" max="4" width="32.6328125" style="1" customWidth="1"/>
    <col min="5" max="5" width="36.7265625" style="1" customWidth="1"/>
    <col min="6" max="6" width="9" style="1"/>
    <col min="7" max="7" width="11.81640625" style="1" bestFit="1" customWidth="1"/>
    <col min="8" max="8" width="17.7265625" style="1" bestFit="1" customWidth="1"/>
    <col min="9" max="9" width="20.08984375" style="1" customWidth="1"/>
    <col min="10" max="16384" width="9" style="1"/>
  </cols>
  <sheetData>
    <row r="2" spans="1:5" ht="17" x14ac:dyDescent="0.35">
      <c r="A2" s="390" t="s">
        <v>500</v>
      </c>
      <c r="B2" s="390"/>
      <c r="D2" s="395" t="s">
        <v>560</v>
      </c>
      <c r="E2" s="395"/>
    </row>
    <row r="3" spans="1:5" ht="17" x14ac:dyDescent="0.4">
      <c r="A3" s="5" t="s">
        <v>36</v>
      </c>
      <c r="B3" s="44">
        <v>43497</v>
      </c>
      <c r="D3" s="11" t="s">
        <v>36</v>
      </c>
      <c r="E3" s="14">
        <v>43497</v>
      </c>
    </row>
    <row r="4" spans="1:5" ht="15.5" x14ac:dyDescent="0.35">
      <c r="A4" s="7" t="s">
        <v>59</v>
      </c>
      <c r="B4" s="92" t="s">
        <v>60</v>
      </c>
      <c r="D4" s="9" t="s">
        <v>149</v>
      </c>
      <c r="E4" s="10">
        <v>37192</v>
      </c>
    </row>
    <row r="5" spans="1:5" x14ac:dyDescent="0.35">
      <c r="A5" s="97" t="s">
        <v>285</v>
      </c>
      <c r="B5" s="102">
        <v>9297</v>
      </c>
      <c r="D5" s="9"/>
      <c r="E5" s="40">
        <v>0.19</v>
      </c>
    </row>
    <row r="6" spans="1:5" x14ac:dyDescent="0.35">
      <c r="A6" s="97" t="s">
        <v>286</v>
      </c>
      <c r="B6" s="102">
        <v>3297</v>
      </c>
    </row>
    <row r="7" spans="1:5" ht="15.5" x14ac:dyDescent="0.35">
      <c r="A7" s="97" t="s">
        <v>287</v>
      </c>
      <c r="B7" s="102">
        <v>8553</v>
      </c>
      <c r="D7" s="395" t="s">
        <v>150</v>
      </c>
      <c r="E7" s="395"/>
    </row>
    <row r="8" spans="1:5" ht="15.5" x14ac:dyDescent="0.35">
      <c r="A8" s="97" t="s">
        <v>288</v>
      </c>
      <c r="B8" s="102">
        <v>7001</v>
      </c>
      <c r="D8" s="11" t="s">
        <v>36</v>
      </c>
      <c r="E8" s="14">
        <v>43497</v>
      </c>
    </row>
    <row r="9" spans="1:5" x14ac:dyDescent="0.35">
      <c r="A9" s="97" t="s">
        <v>289</v>
      </c>
      <c r="B9" s="102">
        <v>6556</v>
      </c>
      <c r="D9" s="41" t="s">
        <v>153</v>
      </c>
      <c r="E9" s="41" t="s">
        <v>60</v>
      </c>
    </row>
    <row r="10" spans="1:5" x14ac:dyDescent="0.35">
      <c r="A10" s="97" t="s">
        <v>290</v>
      </c>
      <c r="B10" s="102">
        <v>7737</v>
      </c>
      <c r="D10" s="9" t="s">
        <v>151</v>
      </c>
      <c r="E10" s="10">
        <v>39667</v>
      </c>
    </row>
    <row r="11" spans="1:5" x14ac:dyDescent="0.35">
      <c r="A11" s="97" t="s">
        <v>291</v>
      </c>
      <c r="B11" s="102">
        <v>461</v>
      </c>
      <c r="D11" s="9" t="s">
        <v>152</v>
      </c>
      <c r="E11" s="10">
        <v>3235</v>
      </c>
    </row>
    <row r="12" spans="1:5" x14ac:dyDescent="0.35">
      <c r="A12" s="23"/>
      <c r="B12" s="30">
        <f>SUM(B5:B11)</f>
        <v>42902</v>
      </c>
      <c r="D12" s="24"/>
      <c r="E12" s="25">
        <f>SUM(E10:E11)</f>
        <v>42902</v>
      </c>
    </row>
    <row r="13" spans="1:5" ht="15.5" x14ac:dyDescent="0.35">
      <c r="A13" s="13"/>
      <c r="B13" s="13"/>
    </row>
    <row r="14" spans="1:5" ht="15.5" x14ac:dyDescent="0.35">
      <c r="A14" s="395" t="s">
        <v>140</v>
      </c>
      <c r="B14" s="395"/>
      <c r="D14" s="395" t="s">
        <v>352</v>
      </c>
      <c r="E14" s="395"/>
    </row>
    <row r="15" spans="1:5" ht="15.5" x14ac:dyDescent="0.35">
      <c r="A15" s="11" t="s">
        <v>36</v>
      </c>
      <c r="B15" s="45">
        <v>43497</v>
      </c>
      <c r="D15" s="11" t="s">
        <v>36</v>
      </c>
      <c r="E15" s="127">
        <v>43497</v>
      </c>
    </row>
    <row r="16" spans="1:5" ht="15.5" x14ac:dyDescent="0.35">
      <c r="A16" s="7" t="s">
        <v>65</v>
      </c>
      <c r="B16" s="92" t="s">
        <v>60</v>
      </c>
      <c r="D16" s="7" t="s">
        <v>353</v>
      </c>
      <c r="E16" s="126" t="s">
        <v>60</v>
      </c>
    </row>
    <row r="17" spans="1:6" ht="15.5" x14ac:dyDescent="0.35">
      <c r="A17" s="8" t="s">
        <v>66</v>
      </c>
      <c r="B17" s="15">
        <v>19800</v>
      </c>
      <c r="D17" s="128" t="s">
        <v>354</v>
      </c>
      <c r="E17" s="15">
        <v>14104</v>
      </c>
    </row>
    <row r="18" spans="1:6" ht="15.5" x14ac:dyDescent="0.35">
      <c r="A18" s="8" t="s">
        <v>67</v>
      </c>
      <c r="B18" s="15">
        <v>23102</v>
      </c>
      <c r="D18" s="128" t="s">
        <v>559</v>
      </c>
      <c r="E18" s="15">
        <v>28798</v>
      </c>
    </row>
    <row r="19" spans="1:6" x14ac:dyDescent="0.35">
      <c r="A19" s="24"/>
      <c r="B19" s="25">
        <f>SUM(B17:B18)</f>
        <v>42902</v>
      </c>
      <c r="D19" s="24"/>
      <c r="E19" s="25">
        <f>SUM(E17:E18)</f>
        <v>42902</v>
      </c>
    </row>
    <row r="21" spans="1:6" ht="15.5" x14ac:dyDescent="0.35">
      <c r="A21" s="395" t="s">
        <v>157</v>
      </c>
      <c r="B21" s="395"/>
      <c r="D21" s="395" t="s">
        <v>501</v>
      </c>
      <c r="E21" s="395"/>
      <c r="F21" s="207"/>
    </row>
    <row r="22" spans="1:6" ht="15.5" x14ac:dyDescent="0.35">
      <c r="A22" s="11" t="s">
        <v>36</v>
      </c>
      <c r="B22" s="14">
        <v>43497</v>
      </c>
      <c r="D22" s="50" t="s">
        <v>367</v>
      </c>
      <c r="E22" s="50" t="s">
        <v>368</v>
      </c>
      <c r="F22" s="90" t="s">
        <v>357</v>
      </c>
    </row>
    <row r="23" spans="1:6" x14ac:dyDescent="0.35">
      <c r="A23" s="41" t="s">
        <v>119</v>
      </c>
      <c r="B23" s="107" t="s">
        <v>60</v>
      </c>
      <c r="D23" s="16" t="s">
        <v>366</v>
      </c>
      <c r="E23" s="16" t="s">
        <v>152</v>
      </c>
      <c r="F23" s="94">
        <v>741</v>
      </c>
    </row>
    <row r="24" spans="1:6" x14ac:dyDescent="0.35">
      <c r="A24" s="96" t="s">
        <v>292</v>
      </c>
      <c r="B24" s="101">
        <v>30988</v>
      </c>
      <c r="D24" s="16" t="s">
        <v>366</v>
      </c>
      <c r="E24" s="16" t="s">
        <v>151</v>
      </c>
      <c r="F24" s="94">
        <v>13363</v>
      </c>
    </row>
    <row r="25" spans="1:6" x14ac:dyDescent="0.35">
      <c r="A25" s="96" t="s">
        <v>155</v>
      </c>
      <c r="B25" s="101">
        <v>1836</v>
      </c>
      <c r="D25" s="16" t="s">
        <v>365</v>
      </c>
      <c r="E25" s="16" t="s">
        <v>152</v>
      </c>
      <c r="F25" s="94">
        <v>2494</v>
      </c>
    </row>
    <row r="26" spans="1:6" x14ac:dyDescent="0.35">
      <c r="A26" s="96" t="s">
        <v>156</v>
      </c>
      <c r="B26" s="101">
        <v>8679</v>
      </c>
      <c r="D26" s="16" t="s">
        <v>365</v>
      </c>
      <c r="E26" s="16" t="s">
        <v>151</v>
      </c>
      <c r="F26" s="94">
        <v>26304</v>
      </c>
    </row>
    <row r="27" spans="1:6" x14ac:dyDescent="0.35">
      <c r="A27" s="96" t="s">
        <v>122</v>
      </c>
      <c r="B27" s="101">
        <v>154</v>
      </c>
    </row>
    <row r="28" spans="1:6" x14ac:dyDescent="0.35">
      <c r="A28" s="96" t="s">
        <v>123</v>
      </c>
      <c r="B28" s="101">
        <v>144</v>
      </c>
    </row>
    <row r="29" spans="1:6" x14ac:dyDescent="0.35">
      <c r="A29" s="96" t="s">
        <v>125</v>
      </c>
      <c r="B29" s="101">
        <v>1101</v>
      </c>
    </row>
    <row r="30" spans="1:6" x14ac:dyDescent="0.35">
      <c r="A30" s="1" t="s">
        <v>210</v>
      </c>
      <c r="B30" s="103">
        <f>SUM(B24:B29)</f>
        <v>42902</v>
      </c>
    </row>
  </sheetData>
  <mergeCells count="7">
    <mergeCell ref="D21:E21"/>
    <mergeCell ref="A2:B2"/>
    <mergeCell ref="D2:E2"/>
    <mergeCell ref="D7:E7"/>
    <mergeCell ref="A14:B14"/>
    <mergeCell ref="D14:E14"/>
    <mergeCell ref="A21:B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TOC</vt:lpstr>
      <vt:lpstr>Description</vt:lpstr>
      <vt:lpstr>WA &amp; QHP Enrollees by County</vt:lpstr>
      <vt:lpstr>QHP By Carrier</vt:lpstr>
      <vt:lpstr>QHP By Metal, FPL</vt:lpstr>
      <vt:lpstr>QHP and WAH by Age</vt:lpstr>
      <vt:lpstr>QHP Household</vt:lpstr>
      <vt:lpstr>QHP and WAH Demographics</vt:lpstr>
      <vt:lpstr>QDP Distribution</vt:lpstr>
      <vt:lpstr>MPS Selection by Month</vt:lpstr>
      <vt:lpstr>Sheet2</vt:lpstr>
      <vt:lpstr>QHP Subsidy and Premium</vt:lpstr>
      <vt:lpstr>QHP Avr Premium by County</vt:lpstr>
      <vt:lpstr>Language Data </vt:lpstr>
      <vt:lpstr>Interpretation Services</vt:lpstr>
      <vt:lpstr>QHP &amp; WAH by Language</vt:lpstr>
      <vt:lpstr>QHP Customer Movement</vt:lpstr>
      <vt:lpstr>QHP Disenrollments</vt:lpstr>
      <vt:lpstr>Churn</vt:lpstr>
      <vt:lpstr>SEP</vt:lpstr>
      <vt:lpstr>Counties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Dossou, Edem</dc:creator>
  <cp:lastModifiedBy>Christiansen, Carly</cp:lastModifiedBy>
  <dcterms:created xsi:type="dcterms:W3CDTF">2017-03-30T22:33:03Z</dcterms:created>
  <dcterms:modified xsi:type="dcterms:W3CDTF">2019-12-03T19:59:49Z</dcterms:modified>
</cp:coreProperties>
</file>