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hidePivotFieldList="1"/>
  <mc:AlternateContent xmlns:mc="http://schemas.openxmlformats.org/markup-compatibility/2006">
    <mc:Choice Requires="x15">
      <x15ac:absPath xmlns:x15ac="http://schemas.microsoft.com/office/spreadsheetml/2010/11/ac" url="X:\Communications Team\Collateral\Enrollment Report\2019 Fall\"/>
    </mc:Choice>
  </mc:AlternateContent>
  <xr:revisionPtr revIDLastSave="0" documentId="8_{183D4EA2-7CC4-4AD0-8D3C-B33DE3F6446D}" xr6:coauthVersionLast="45" xr6:coauthVersionMax="45" xr10:uidLastSave="{00000000-0000-0000-0000-000000000000}"/>
  <bookViews>
    <workbookView xWindow="52830" yWindow="1755" windowWidth="16875" windowHeight="11190" tabRatio="945" firstSheet="4" activeTab="11" xr2:uid="{00000000-000D-0000-FFFF-FFFF00000000}"/>
  </bookViews>
  <sheets>
    <sheet name="Table of Contents" sheetId="46" r:id="rId1"/>
    <sheet name="WAH &amp; QHP Enrollees by County" sheetId="6" r:id="rId2"/>
    <sheet name="by Carrier" sheetId="33" r:id="rId3"/>
    <sheet name="By Metal Level, FPL" sheetId="3" r:id="rId4"/>
    <sheet name="QHP &amp; WAH by Age" sheetId="35" r:id="rId5"/>
    <sheet name="QHP Household" sheetId="31" r:id="rId6"/>
    <sheet name="QHP &amp; WAH Demographics" sheetId="13" r:id="rId7"/>
    <sheet name="QDP Distribution" sheetId="14" r:id="rId8"/>
    <sheet name="MPS Selection" sheetId="29" r:id="rId9"/>
    <sheet name="QHP Subsidy Status" sheetId="2" r:id="rId10"/>
    <sheet name="QHP Renewals" sheetId="23" state="hidden" r:id="rId11"/>
    <sheet name="HPF Language Data" sheetId="8" r:id="rId12"/>
    <sheet name="Customer Support Language Data" sheetId="41" r:id="rId13"/>
    <sheet name="Churn" sheetId="17" state="hidden" r:id="rId14"/>
    <sheet name="MPS Cumulative" sheetId="30" state="hidden" r:id="rId15"/>
    <sheet name="Counties" sheetId="25" state="hidden"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 i="8" l="1"/>
  <c r="H27" i="13" l="1"/>
  <c r="E56" i="8" l="1"/>
  <c r="B56" i="8"/>
  <c r="C43" i="13"/>
  <c r="C44" i="13"/>
  <c r="C12" i="13"/>
  <c r="B12" i="13"/>
  <c r="C44" i="6"/>
  <c r="B44" i="6"/>
  <c r="E4" i="6" l="1"/>
  <c r="E5"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3" i="6"/>
  <c r="I4" i="31" l="1"/>
  <c r="I6" i="13" l="1"/>
  <c r="H6" i="13"/>
  <c r="B19" i="35"/>
  <c r="B11" i="35"/>
  <c r="I15" i="23" l="1"/>
  <c r="H15" i="23"/>
  <c r="D24" i="23"/>
  <c r="C24" i="23"/>
  <c r="D13" i="23"/>
  <c r="C13" i="23"/>
  <c r="C30" i="17" l="1"/>
  <c r="B30" i="17"/>
  <c r="B29" i="14" l="1"/>
  <c r="B4" i="2" l="1"/>
  <c r="S126" i="25" l="1"/>
  <c r="K126" i="25"/>
  <c r="O126" i="25"/>
  <c r="G126" i="25"/>
  <c r="S94" i="25"/>
  <c r="S79" i="25"/>
  <c r="Q72" i="25"/>
  <c r="O94" i="25"/>
  <c r="O79" i="25"/>
  <c r="M72" i="25"/>
  <c r="K94" i="25"/>
  <c r="K79" i="25"/>
  <c r="I72" i="25"/>
  <c r="G94" i="25"/>
  <c r="G79" i="25"/>
  <c r="E72" i="25"/>
  <c r="C123" i="25"/>
  <c r="C94" i="25"/>
  <c r="C79" i="25"/>
  <c r="A72" i="25"/>
  <c r="W61" i="25"/>
  <c r="W29" i="25"/>
  <c r="W14" i="25"/>
  <c r="U7" i="25"/>
  <c r="S58" i="25"/>
  <c r="S29" i="25"/>
  <c r="S14" i="25"/>
  <c r="Q7" i="25"/>
  <c r="O61" i="25"/>
  <c r="O29" i="25"/>
  <c r="O19" i="25"/>
  <c r="O14" i="25"/>
  <c r="M7" i="25"/>
  <c r="K29" i="25"/>
  <c r="K61" i="25"/>
  <c r="K19" i="25"/>
  <c r="K14" i="25"/>
  <c r="I7" i="25"/>
  <c r="G61" i="25"/>
  <c r="G29" i="25"/>
  <c r="G19" i="25"/>
  <c r="G14" i="25"/>
  <c r="E7" i="25"/>
  <c r="C61" i="25"/>
  <c r="C29" i="25" l="1"/>
  <c r="C19" i="25"/>
  <c r="C14" i="25"/>
  <c r="A7" i="25"/>
  <c r="B14" i="17" l="1"/>
  <c r="C14" i="17"/>
  <c r="D14" i="17"/>
  <c r="E14" i="17"/>
  <c r="F14" i="17"/>
  <c r="G14" i="17"/>
  <c r="H14" i="17"/>
  <c r="I14" i="17"/>
  <c r="J14" i="17"/>
  <c r="K14" i="17"/>
  <c r="L14" i="17"/>
  <c r="M14" i="17"/>
  <c r="B13" i="17"/>
  <c r="C13" i="17"/>
  <c r="D13" i="17"/>
  <c r="E13" i="17"/>
  <c r="F13" i="17"/>
  <c r="G13" i="17"/>
  <c r="H13" i="17"/>
  <c r="I13" i="17"/>
  <c r="J13" i="17"/>
  <c r="K13" i="17"/>
  <c r="L13" i="17"/>
  <c r="M13" i="17"/>
  <c r="C3" i="2" l="1"/>
  <c r="C2" i="2"/>
  <c r="C4" i="2" l="1"/>
  <c r="B11" i="14" l="1"/>
  <c r="B18" i="14"/>
  <c r="E11" i="14"/>
  <c r="B8" i="3" l="1"/>
  <c r="G14" i="13" l="1"/>
</calcChain>
</file>

<file path=xl/sharedStrings.xml><?xml version="1.0" encoding="utf-8"?>
<sst xmlns="http://schemas.openxmlformats.org/spreadsheetml/2006/main" count="1659" uniqueCount="432">
  <si>
    <t>QHP</t>
  </si>
  <si>
    <t xml:space="preserve">Description: </t>
  </si>
  <si>
    <t xml:space="preserve">Timeframe: </t>
  </si>
  <si>
    <t>Subsidized Enrollees</t>
  </si>
  <si>
    <t>Total QHP</t>
  </si>
  <si>
    <t xml:space="preserve">Month </t>
  </si>
  <si>
    <t>Non Subsidized Enrollees</t>
  </si>
  <si>
    <t>Metal</t>
  </si>
  <si>
    <t>Enrollee</t>
  </si>
  <si>
    <t>Bronze</t>
  </si>
  <si>
    <t>Catastrophic</t>
  </si>
  <si>
    <t>Gold</t>
  </si>
  <si>
    <t>Silver</t>
  </si>
  <si>
    <t>FPL</t>
  </si>
  <si>
    <t>&gt;400</t>
  </si>
  <si>
    <t>Month</t>
  </si>
  <si>
    <t>Enrollees</t>
  </si>
  <si>
    <t>County</t>
  </si>
  <si>
    <t>BENTON</t>
  </si>
  <si>
    <t>CLARK</t>
  </si>
  <si>
    <t>COWLITZ</t>
  </si>
  <si>
    <t>FRANKLIN</t>
  </si>
  <si>
    <t>Age group</t>
  </si>
  <si>
    <t>Count</t>
  </si>
  <si>
    <t>AGE1&lt;18</t>
  </si>
  <si>
    <t>AGE2 18-25</t>
  </si>
  <si>
    <t>AGE6 55-64</t>
  </si>
  <si>
    <t>AGE7 ≥65</t>
  </si>
  <si>
    <t>Gender</t>
  </si>
  <si>
    <t xml:space="preserve">Male </t>
  </si>
  <si>
    <t>Female</t>
  </si>
  <si>
    <t>WAH</t>
  </si>
  <si>
    <t>Albanian</t>
  </si>
  <si>
    <t>Amharic</t>
  </si>
  <si>
    <t>American Sign Language</t>
  </si>
  <si>
    <t>Arabic</t>
  </si>
  <si>
    <t>Bengali</t>
  </si>
  <si>
    <t>Bulgarian</t>
  </si>
  <si>
    <t>Burmese</t>
  </si>
  <si>
    <t>Cambodian (Khmer)</t>
  </si>
  <si>
    <t>Chinese</t>
  </si>
  <si>
    <t>Cham</t>
  </si>
  <si>
    <t>Farsi</t>
  </si>
  <si>
    <t>French</t>
  </si>
  <si>
    <t>Gujarati</t>
  </si>
  <si>
    <t>Hindi</t>
  </si>
  <si>
    <t>Ilocano</t>
  </si>
  <si>
    <t>Hmong</t>
  </si>
  <si>
    <t>Indonesian</t>
  </si>
  <si>
    <t>Japanese</t>
  </si>
  <si>
    <t>Korean</t>
  </si>
  <si>
    <t>Laotian</t>
  </si>
  <si>
    <t>Oromo</t>
  </si>
  <si>
    <t>Persian</t>
  </si>
  <si>
    <t>Polish</t>
  </si>
  <si>
    <t>Portuguese</t>
  </si>
  <si>
    <t>Punjabi</t>
  </si>
  <si>
    <t>Romanian</t>
  </si>
  <si>
    <t>Russian</t>
  </si>
  <si>
    <t>Samoan</t>
  </si>
  <si>
    <t>Somali</t>
  </si>
  <si>
    <t>Spanish</t>
  </si>
  <si>
    <t>Swahili</t>
  </si>
  <si>
    <t>Tagalog</t>
  </si>
  <si>
    <t>Tamil</t>
  </si>
  <si>
    <t>Thai</t>
  </si>
  <si>
    <t>Tigrigna</t>
  </si>
  <si>
    <t>Trukese</t>
  </si>
  <si>
    <t>Turkish</t>
  </si>
  <si>
    <t>Ukrainian</t>
  </si>
  <si>
    <t>Urdu</t>
  </si>
  <si>
    <t>Vietnamese</t>
  </si>
  <si>
    <t>Mien</t>
  </si>
  <si>
    <t>French Creole</t>
  </si>
  <si>
    <t>Armenian</t>
  </si>
  <si>
    <t>Italian</t>
  </si>
  <si>
    <t>Fijian</t>
  </si>
  <si>
    <t>Visayan</t>
  </si>
  <si>
    <t>Carrier</t>
  </si>
  <si>
    <t>BridgeSpan</t>
  </si>
  <si>
    <t>Coordinated Care</t>
  </si>
  <si>
    <t>Kaiser Northwest</t>
  </si>
  <si>
    <t>LifeWise</t>
  </si>
  <si>
    <t>Molina</t>
  </si>
  <si>
    <t>Premera</t>
  </si>
  <si>
    <t>Ethnicity</t>
  </si>
  <si>
    <t>Hispanic_Indicator</t>
  </si>
  <si>
    <t>Hispanic</t>
  </si>
  <si>
    <t>Not Declared</t>
  </si>
  <si>
    <t>Not_Hispanic</t>
  </si>
  <si>
    <t>Asian</t>
  </si>
  <si>
    <t>Black</t>
  </si>
  <si>
    <t>Hawaiian</t>
  </si>
  <si>
    <t>not Provided</t>
  </si>
  <si>
    <t>Other</t>
  </si>
  <si>
    <t>Pacific Islander</t>
  </si>
  <si>
    <t>White</t>
  </si>
  <si>
    <t>US Citizenship</t>
  </si>
  <si>
    <t>Citizen</t>
  </si>
  <si>
    <t>Mixed households</t>
  </si>
  <si>
    <t>OTHER</t>
  </si>
  <si>
    <t xml:space="preserve">Churn </t>
  </si>
  <si>
    <t>QHP - Medicaid</t>
  </si>
  <si>
    <t>Medicaid - QHP</t>
  </si>
  <si>
    <t>Total Medicaid</t>
  </si>
  <si>
    <t>QHP -Medicaid</t>
  </si>
  <si>
    <t>Plan Type</t>
  </si>
  <si>
    <t>Delta Dental of Washington</t>
  </si>
  <si>
    <t>Dentegra Insurance Company</t>
  </si>
  <si>
    <t>Non-Subsidized Enrollees</t>
  </si>
  <si>
    <t>Percent of QDP also enrolled in QHP</t>
  </si>
  <si>
    <t>Grand Total</t>
  </si>
  <si>
    <t>SPOKANE</t>
  </si>
  <si>
    <t>CHIP</t>
  </si>
  <si>
    <t>MAGI</t>
  </si>
  <si>
    <t>Chiu Chow</t>
  </si>
  <si>
    <t>Kaiser Permanente WA</t>
  </si>
  <si>
    <t>Dari</t>
  </si>
  <si>
    <t>Pashto</t>
  </si>
  <si>
    <t>German</t>
  </si>
  <si>
    <t>Marathi</t>
  </si>
  <si>
    <t>Malayalam</t>
  </si>
  <si>
    <t>Large Print English</t>
  </si>
  <si>
    <t>Did not report</t>
  </si>
  <si>
    <t>100-138</t>
  </si>
  <si>
    <t>139-150</t>
  </si>
  <si>
    <t>151-200</t>
  </si>
  <si>
    <t>201-250</t>
  </si>
  <si>
    <t>251-300</t>
  </si>
  <si>
    <t>301-400</t>
  </si>
  <si>
    <t>&lt; 100</t>
  </si>
  <si>
    <t>KITSAP</t>
  </si>
  <si>
    <t>PIERCE</t>
  </si>
  <si>
    <t>SNOHOMISH</t>
  </si>
  <si>
    <t>THURSTON</t>
  </si>
  <si>
    <t>WHATCOM</t>
  </si>
  <si>
    <t>YAKIMA</t>
  </si>
  <si>
    <t>English</t>
  </si>
  <si>
    <t>American Indian/Alaska Native</t>
  </si>
  <si>
    <t>QHP Enrollees by County</t>
  </si>
  <si>
    <t>Male</t>
  </si>
  <si>
    <t>CLARK County</t>
  </si>
  <si>
    <t>AGE3 26-34</t>
  </si>
  <si>
    <t>AGE4 35-44</t>
  </si>
  <si>
    <t>AGE5 45-54</t>
  </si>
  <si>
    <t>SNOHOMISH County</t>
  </si>
  <si>
    <t>YAKIMA County</t>
  </si>
  <si>
    <t>KITSAP County</t>
  </si>
  <si>
    <t>BENTON County</t>
  </si>
  <si>
    <t>FRANKLIN County</t>
  </si>
  <si>
    <t>COWLITZ County</t>
  </si>
  <si>
    <t>SPOKANE County</t>
  </si>
  <si>
    <t>THURSTON County</t>
  </si>
  <si>
    <t>PIERCE County</t>
  </si>
  <si>
    <t>WHATCOM County</t>
  </si>
  <si>
    <t>NAVIGATOR</t>
  </si>
  <si>
    <t>BROKER</t>
  </si>
  <si>
    <t>Total</t>
  </si>
  <si>
    <t xml:space="preserve">QHP </t>
  </si>
  <si>
    <t xml:space="preserve">LEP </t>
  </si>
  <si>
    <t>139 - 150</t>
  </si>
  <si>
    <t>151 - 200</t>
  </si>
  <si>
    <t>201 - 250</t>
  </si>
  <si>
    <t>251 - 300</t>
  </si>
  <si>
    <t>301 - 400</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</si>
  <si>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</si>
  <si>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</si>
  <si>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</si>
  <si>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</si>
  <si>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</si>
  <si>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</si>
  <si>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</si>
  <si>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</si>
  <si>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</si>
  <si>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</si>
  <si>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</si>
  <si>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</si>
  <si>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</si>
  <si>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</si>
  <si>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</si>
  <si>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</si>
  <si>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</si>
  <si>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</si>
  <si>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</si>
  <si>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</si>
  <si>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</si>
  <si>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</si>
  <si>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</si>
  <si>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</si>
  <si>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</si>
  <si>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</si>
  <si>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</si>
  <si>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</si>
  <si>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</si>
  <si>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</si>
  <si>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</si>
  <si>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</si>
  <si>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</si>
  <si>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</si>
  <si>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</si>
  <si>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</si>
  <si>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</si>
  <si>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</si>
  <si>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</si>
  <si>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Infant &lt;1</t>
  </si>
  <si>
    <t>Toddler 1-5</t>
  </si>
  <si>
    <t>School Age 6-12</t>
  </si>
  <si>
    <t>Adolescent 13-18</t>
  </si>
  <si>
    <t>ETHNICITY</t>
  </si>
  <si>
    <t>Black/African American</t>
  </si>
  <si>
    <t>Multi-Race</t>
  </si>
  <si>
    <t>Not Provided</t>
  </si>
  <si>
    <t>&lt;18</t>
  </si>
  <si>
    <t>18-25</t>
  </si>
  <si>
    <t>26-34</t>
  </si>
  <si>
    <t>35-44</t>
  </si>
  <si>
    <t>45-54</t>
  </si>
  <si>
    <t>55-64</t>
  </si>
  <si>
    <t>65+</t>
  </si>
  <si>
    <t>Delta Dental</t>
  </si>
  <si>
    <t xml:space="preserve">March.2018- Feb. 2019 </t>
  </si>
  <si>
    <t>CARRIER</t>
  </si>
  <si>
    <t>YR 2018</t>
  </si>
  <si>
    <t>YR 2019</t>
  </si>
  <si>
    <t>METAL LEVEL</t>
  </si>
  <si>
    <t>HISPANIC</t>
  </si>
  <si>
    <t># QHP ENROLLEES</t>
  </si>
  <si>
    <t>MC Plan Name</t>
  </si>
  <si>
    <t>201801</t>
  </si>
  <si>
    <t>201802</t>
  </si>
  <si>
    <t>201803</t>
  </si>
  <si>
    <t>201804</t>
  </si>
  <si>
    <t>201805</t>
  </si>
  <si>
    <t>201806</t>
  </si>
  <si>
    <t>201807</t>
  </si>
  <si>
    <t>201808</t>
  </si>
  <si>
    <t>201809</t>
  </si>
  <si>
    <t>201810</t>
  </si>
  <si>
    <t>201811</t>
  </si>
  <si>
    <t>201812</t>
  </si>
  <si>
    <t>201901</t>
  </si>
  <si>
    <t>201902</t>
  </si>
  <si>
    <t>Amerigroup Washington Inc</t>
  </si>
  <si>
    <t>Community Health Plan of Washington</t>
  </si>
  <si>
    <t>Coordinated Care of Washington</t>
  </si>
  <si>
    <t>Molina Healthcare of Washington Inc</t>
  </si>
  <si>
    <t>United Health Care Community Plan</t>
  </si>
  <si>
    <t xml:space="preserve"> REPORT FOR CUMULATIVE NUMBERS </t>
  </si>
  <si>
    <t>Medical Plan Selection from 201801-201902</t>
  </si>
  <si>
    <t>Status</t>
  </si>
  <si>
    <t># Household</t>
  </si>
  <si>
    <t>Household
Size</t>
  </si>
  <si>
    <t>%</t>
  </si>
  <si>
    <t># Person</t>
  </si>
  <si>
    <t>Total distinct person in yr 2018</t>
  </si>
  <si>
    <t xml:space="preserve">Total </t>
  </si>
  <si>
    <t>QHP-WAH</t>
  </si>
  <si>
    <t>WAH-QHP</t>
  </si>
  <si>
    <t>0-34</t>
  </si>
  <si>
    <t>35-54</t>
  </si>
  <si>
    <t>Sep-2018 QHP Renewals vs Sep-2019 QHP Renewals</t>
  </si>
  <si>
    <t>QHP to WAH</t>
  </si>
  <si>
    <t>WAH to QHP</t>
  </si>
  <si>
    <t>QHP Total</t>
  </si>
  <si>
    <t>WAH Total</t>
  </si>
  <si>
    <t>Notes: WAH number is provided by HCA</t>
  </si>
  <si>
    <t>NOT HISPANIC</t>
  </si>
  <si>
    <t>Alaskan Native</t>
  </si>
  <si>
    <t>American Indian</t>
  </si>
  <si>
    <t xml:space="preserve">County </t>
  </si>
  <si>
    <t>2019 Plans</t>
  </si>
  <si>
    <t>2020 Plans</t>
  </si>
  <si>
    <t>2019 Carriers</t>
  </si>
  <si>
    <t>2020 Carriers</t>
  </si>
  <si>
    <t>Border</t>
  </si>
  <si>
    <t>Family Dental</t>
  </si>
  <si>
    <t>Pediatric Dental</t>
  </si>
  <si>
    <t>WAH*</t>
  </si>
  <si>
    <t xml:space="preserve"> &lt;18</t>
  </si>
  <si>
    <t>1 member</t>
  </si>
  <si>
    <t>2 members</t>
  </si>
  <si>
    <t>3 members</t>
  </si>
  <si>
    <t>4 members</t>
  </si>
  <si>
    <t>5+ members</t>
  </si>
  <si>
    <t>Lawfully Present</t>
  </si>
  <si>
    <t xml:space="preserve">Enrolled in QHP and in QDP </t>
  </si>
  <si>
    <t>n/a</t>
  </si>
  <si>
    <t>Reporting race/ethnicity is not required.</t>
  </si>
  <si>
    <t>Level</t>
  </si>
  <si>
    <t xml:space="preserve"> QHP Households enrolled</t>
  </si>
  <si>
    <t>2018-09</t>
  </si>
  <si>
    <t>2018-10</t>
  </si>
  <si>
    <t>2018-11</t>
  </si>
  <si>
    <t>2018-12</t>
  </si>
  <si>
    <t>2019-01</t>
  </si>
  <si>
    <t>2019-02</t>
  </si>
  <si>
    <t>2019-03</t>
  </si>
  <si>
    <t>2019-04</t>
  </si>
  <si>
    <t>2019-05</t>
  </si>
  <si>
    <t>2019-06</t>
  </si>
  <si>
    <t>2019-07</t>
  </si>
  <si>
    <t>2019-08</t>
  </si>
  <si>
    <t>2019-09</t>
  </si>
  <si>
    <t>% of county covered</t>
  </si>
  <si>
    <t>Portuguese Br.</t>
  </si>
  <si>
    <t>Languages</t>
  </si>
  <si>
    <t>Offered</t>
  </si>
  <si>
    <t>Answered</t>
  </si>
  <si>
    <t>Abandoned</t>
  </si>
  <si>
    <t>Average Handle Time (Seconds)</t>
  </si>
  <si>
    <t>Avergage Speed of Answer (Seconds)</t>
  </si>
  <si>
    <t>Cantonese</t>
  </si>
  <si>
    <t>Mandarin</t>
  </si>
  <si>
    <t>Call Totals</t>
  </si>
  <si>
    <t>Note: Includes calls answered by bilingual and multilingual Customer Service Representatives (CSRs) at the Washington Healthplanfinder Customer Support Center from March 2019 - September 2019.</t>
  </si>
  <si>
    <t>Language</t>
  </si>
  <si>
    <t>Enrollment by Metal Level, Enrollment by FPL Level, FPL by Metal Level, WAH by FPL Level</t>
  </si>
  <si>
    <t>QHP Paid Enrollees, Data as of Sept. 2019</t>
  </si>
  <si>
    <t>TABLE OF CONTENTS</t>
  </si>
  <si>
    <t>TAB 1</t>
  </si>
  <si>
    <t>TAB 2</t>
  </si>
  <si>
    <t>TAB 3</t>
  </si>
  <si>
    <t>TAB 4</t>
  </si>
  <si>
    <t>TAB 5</t>
  </si>
  <si>
    <t>TAB 6</t>
  </si>
  <si>
    <t>TAB 7</t>
  </si>
  <si>
    <t>TAB 8</t>
  </si>
  <si>
    <t>TAB 9</t>
  </si>
  <si>
    <t>TAB 10</t>
  </si>
  <si>
    <t xml:space="preserve">WAH &amp; QHP Enrollees by County </t>
  </si>
  <si>
    <t>QHP by Carrier</t>
  </si>
  <si>
    <t>QHP &amp; WAH by Age</t>
  </si>
  <si>
    <t>QHP Household</t>
  </si>
  <si>
    <t>QHP &amp; WAH Demographics</t>
  </si>
  <si>
    <t>QDP Distribution</t>
  </si>
  <si>
    <t>MPS Selection</t>
  </si>
  <si>
    <t>Enrollment by Metal Level, FPL</t>
  </si>
  <si>
    <t>Carriers</t>
  </si>
  <si>
    <t># of Enrollees</t>
  </si>
  <si>
    <t>Bridgespan</t>
  </si>
  <si>
    <t>Kaiser Permanente</t>
  </si>
  <si>
    <t>Number of QHP Enrollees and Carriers</t>
  </si>
  <si>
    <t>*Mixed households have family members enrolled in both QHP and WAH.</t>
  </si>
  <si>
    <t>TAB 11</t>
  </si>
  <si>
    <t>Expected Difference</t>
  </si>
  <si>
    <t>*Includes households who choose to not report income.</t>
  </si>
  <si>
    <t>&lt;20</t>
  </si>
  <si>
    <t>Other*</t>
  </si>
  <si>
    <t>Includes customers who actively selected a WAH Managed Care Plan through HPF</t>
  </si>
  <si>
    <t>Medicaid Plan Selection</t>
  </si>
  <si>
    <t xml:space="preserve">Non-English Calls Answered </t>
  </si>
  <si>
    <t>Translation Requests</t>
  </si>
  <si>
    <t>Interpretor Requests</t>
  </si>
  <si>
    <t>Top 10 highlighted</t>
  </si>
  <si>
    <t>55+</t>
  </si>
  <si>
    <t>Household Size</t>
  </si>
  <si>
    <t>#Household</t>
  </si>
  <si>
    <t>LifeWise Health Plan of Washington</t>
  </si>
  <si>
    <t>Premera Blue Cross</t>
  </si>
  <si>
    <t>Kaiser Foundation Health Plan of the Northwest</t>
  </si>
  <si>
    <t>Telephonic Interpretation Requests</t>
  </si>
  <si>
    <t>Mar - Sep 2019</t>
  </si>
  <si>
    <t>Akan</t>
  </si>
  <si>
    <t>Bambara</t>
  </si>
  <si>
    <t>Bosnian</t>
  </si>
  <si>
    <t>Cambodian</t>
  </si>
  <si>
    <t>Chuukese</t>
  </si>
  <si>
    <t>Croatian</t>
  </si>
  <si>
    <t>Dinka</t>
  </si>
  <si>
    <t>Fulani</t>
  </si>
  <si>
    <t>Fuzhou</t>
  </si>
  <si>
    <t>Haitian Creole</t>
  </si>
  <si>
    <t>Karen</t>
  </si>
  <si>
    <t>Karenni</t>
  </si>
  <si>
    <t>Kinyarwanda</t>
  </si>
  <si>
    <t>Lingala</t>
  </si>
  <si>
    <t>Malay</t>
  </si>
  <si>
    <t>Mam</t>
  </si>
  <si>
    <t>Mandarian</t>
  </si>
  <si>
    <t>Mandingo</t>
  </si>
  <si>
    <t>Marshellese</t>
  </si>
  <si>
    <t>Mixteco</t>
  </si>
  <si>
    <t>Mongolian</t>
  </si>
  <si>
    <t>Nepali</t>
  </si>
  <si>
    <t>Nuer</t>
  </si>
  <si>
    <t>Rohinga</t>
  </si>
  <si>
    <t>Rundi</t>
  </si>
  <si>
    <t>Sorani</t>
  </si>
  <si>
    <t>Sudanese Arabic</t>
  </si>
  <si>
    <t>Taiwanese</t>
  </si>
  <si>
    <t>Telugu</t>
  </si>
  <si>
    <t>Tigrinya</t>
  </si>
  <si>
    <t>Toishanese</t>
  </si>
  <si>
    <t>Uzbek</t>
  </si>
  <si>
    <t>Wolof</t>
  </si>
  <si>
    <t>Yoruba</t>
  </si>
  <si>
    <t xml:space="preserve">QHP and Washington Apple Health Enrollees by Language, Data as of Sep 2019 </t>
  </si>
  <si>
    <t>QHP Subsidy Status</t>
  </si>
  <si>
    <t>HPF Language Data</t>
  </si>
  <si>
    <t>Enrollees by County, Data as of Sep. 2019</t>
  </si>
  <si>
    <t>Data as of Sep. 2019</t>
  </si>
  <si>
    <t>Enrollment by Metal Level, Data as of Sep. 2019</t>
  </si>
  <si>
    <t>Enrollment by FPL Level, Data as of Sep. 2019</t>
  </si>
  <si>
    <t>Mar. 2019 - Sep. 2019</t>
  </si>
  <si>
    <t>Not Hispanic</t>
  </si>
  <si>
    <t>Not Reported</t>
  </si>
  <si>
    <t xml:space="preserve">QHP and Washington Apple Health enrollees by Race/Ethnicity, Data as of Sep. 2019 </t>
  </si>
  <si>
    <t xml:space="preserve">QHP and WAH Enrollees by Gender, Data as of Sep. 2019 </t>
  </si>
  <si>
    <t>QHP Enrollees by citizenship/ FPL, Data as of Sep. 2019</t>
  </si>
  <si>
    <t>QHP Household Size, Data as of Sep. 2019</t>
  </si>
  <si>
    <t xml:space="preserve">Families, Data as of Sep. 2019 </t>
  </si>
  <si>
    <t xml:space="preserve">FPL by Metal Level, Data as of Sep. 2019 </t>
  </si>
  <si>
    <t>QHP and Washington Apple Health (WAH) Enrollees by Age, Data as of Sep. 2019</t>
  </si>
  <si>
    <t>QHP and WAH Enrollees - Under 19, Data as of Sep. 2019</t>
  </si>
  <si>
    <t>FPL by Age, Data as of Sep. 2019</t>
  </si>
  <si>
    <t xml:space="preserve">QDP Effectuated Enrollees by Age, Data as of Sep. 2019 </t>
  </si>
  <si>
    <t>QDP by Avg. Premium, Data as of Sep. 2019</t>
  </si>
  <si>
    <t>Percent enrolled in both QHP and QDP, Data as of Sep. 2019</t>
  </si>
  <si>
    <t>QDP Enrollees by Plan Type, Data as of Sep. 2019</t>
  </si>
  <si>
    <t xml:space="preserve">QDP by Gender, Data as of Sep. 2019  </t>
  </si>
  <si>
    <t>QDP Enrollees by  Carrier, Data as of Sep. 2019</t>
  </si>
  <si>
    <t>&lt;139</t>
  </si>
  <si>
    <t xml:space="preserve"> Total</t>
  </si>
  <si>
    <t>COUNTY POPULATION (AGE &lt;65)</t>
  </si>
  <si>
    <t>Percent calculated using Washington State Office of Financial Management (OFM) data for county population &lt;65 in 2019.</t>
  </si>
  <si>
    <t>Top 10 counties highlighted.</t>
  </si>
  <si>
    <t>Average Premium per person</t>
  </si>
  <si>
    <t>QHP and Washington Apple Health Limited English Proficient (LEP)</t>
  </si>
  <si>
    <t>Number of Plans 2019 v 2020, Number of Carriers 2019 v 2020                                                                       Data as of Sep. 2019</t>
  </si>
  <si>
    <t>Top 5 highlighted</t>
  </si>
  <si>
    <t>Customer Support Center Language Data</t>
  </si>
  <si>
    <t>RACE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</si>
</sst>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_);_(* \(#,##0\);_(* &quot;-&quot;??_);_(@_)"/>
    <numFmt numFmtId="165" formatCode="[$-10409]#,##0;\(#,##0\)"/>
    <numFmt numFmtId="166" formatCode="&quot;$&quot;#,##0.00"/>
    <numFmt numFmtId="167" formatCode="_(&quot;$&quot;* #,##0_);_(&quot;$&quot;* \(#,##0\);_(&quot;$&quot;* &quot;-&quot;??_);_(@_)"/>
    <numFmt numFmtId="168" formatCode="[$-10409]0.0%"/>
    <numFmt numFmtId="169" formatCode="#,##0.0"/>
    <numFmt numFmtId="170" formatCode="\+0;\-0;0"/>
  </numFmts>
  <fonts count="49"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rgb="FF000000"/>
      <name val="Calibri"/>
      <family val="2"/>
    </font>
    <font>
      <b/>
      <sz val="13"/>
      <color theme="0"/>
      <name val="Calibri"/>
      <family val="2"/>
      <scheme val="minor"/>
    </font>
    <font>
      <b/>
      <sz val="12"/>
      <color theme="1"/>
      <name val="Calibri"/>
      <family val="2"/>
      <scheme val="minor"/>
    </font>
    <font>
      <b/>
      <sz val="12"/>
      <color theme="0"/>
      <name val="Calibri"/>
      <family val="2"/>
      <scheme val="minor"/>
    </font>
    <font>
      <b/>
      <sz val="12"/>
      <name val="Calibri"/>
      <family val="2"/>
      <scheme val="minor"/>
    </font>
    <font>
      <sz val="11"/>
      <name val="Calibri"/>
      <family val="2"/>
      <scheme val="minor"/>
    </font>
    <font>
      <b/>
      <sz val="11"/>
      <name val="Calibri"/>
      <family val="2"/>
      <scheme val="minor"/>
    </font>
    <font>
      <b/>
      <sz val="12"/>
      <color rgb="FF000000"/>
      <name val="Calibri"/>
      <family val="2"/>
      <scheme val="minor"/>
    </font>
    <font>
      <sz val="12"/>
      <color rgb="FF000000"/>
      <name val="Calibri"/>
      <family val="2"/>
      <scheme val="minor"/>
    </font>
    <font>
      <sz val="11"/>
      <color rgb="FF000000"/>
      <name val="Calibri"/>
      <family val="2"/>
      <scheme val="minor"/>
    </font>
    <font>
      <sz val="11"/>
      <color rgb="FF000000"/>
      <name val="Calibri"/>
      <family val="2"/>
    </font>
    <font>
      <b/>
      <sz val="13"/>
      <color rgb="FFFFFFFF"/>
      <name val="Calibri"/>
      <family val="2"/>
    </font>
    <font>
      <sz val="11"/>
      <color theme="1"/>
      <name val="Calibri"/>
      <family val="2"/>
      <scheme val="minor"/>
    </font>
    <font>
      <b/>
      <sz val="12"/>
      <name val="Calibri"/>
      <family val="2"/>
    </font>
    <font>
      <sz val="12"/>
      <color rgb="FF000000"/>
      <name val="Calibri"/>
      <family val="2"/>
    </font>
    <font>
      <i/>
      <sz val="11"/>
      <color theme="1"/>
      <name val="Calibri"/>
      <family val="2"/>
      <scheme val="minor"/>
    </font>
    <font>
      <sz val="10"/>
      <color rgb="FF000000"/>
      <name val="Calibri"/>
      <family val="2"/>
    </font>
    <font>
      <b/>
      <sz val="11"/>
      <color rgb="FF000000"/>
      <name val="Calibri"/>
      <family val="2"/>
    </font>
    <font>
      <sz val="10"/>
      <color indexed="64"/>
      <name val="Arial"/>
      <family val="2"/>
    </font>
    <font>
      <b/>
      <sz val="9"/>
      <color theme="1"/>
      <name val="Calibri"/>
      <family val="2"/>
      <scheme val="minor"/>
    </font>
    <font>
      <b/>
      <sz val="16"/>
      <color theme="1"/>
      <name val="Calibri"/>
      <family val="2"/>
      <scheme val="minor"/>
    </font>
    <font>
      <b/>
      <sz val="11"/>
      <color rgb="FF3F3F3F"/>
      <name val="Calibri"/>
      <family val="2"/>
      <scheme val="minor"/>
    </font>
    <font>
      <sz val="10"/>
      <name val="Arial"/>
      <family val="2"/>
    </font>
    <font>
      <sz val="12"/>
      <name val="Calibri"/>
      <family val="2"/>
    </font>
    <font>
      <b/>
      <sz val="11"/>
      <color theme="0"/>
      <name val="Calibri"/>
      <family val="2"/>
      <scheme val="minor"/>
    </font>
    <font>
      <b/>
      <sz val="10"/>
      <color rgb="FF000000"/>
      <name val="Calibri"/>
      <family val="2"/>
    </font>
    <font>
      <sz val="10"/>
      <color indexed="8"/>
      <name val="Arial"/>
      <family val="2"/>
    </font>
    <font>
      <b/>
      <i/>
      <sz val="11"/>
      <color theme="1"/>
      <name val="Calibri"/>
      <family val="2"/>
      <scheme val="minor"/>
    </font>
    <font>
      <sz val="13"/>
      <color theme="0"/>
      <name val="Calibri"/>
      <family val="2"/>
      <scheme val="minor"/>
    </font>
    <font>
      <sz val="12"/>
      <name val="Calibri"/>
      <family val="2"/>
      <scheme val="minor"/>
    </font>
    <font>
      <sz val="12"/>
      <color indexed="8"/>
      <name val="Calibri"/>
      <family val="2"/>
      <scheme val="minor"/>
    </font>
    <font>
      <b/>
      <sz val="10"/>
      <color theme="0"/>
      <name val="Calibri"/>
      <family val="2"/>
      <scheme val="minor"/>
    </font>
    <font>
      <b/>
      <sz val="16"/>
      <color theme="0"/>
      <name val="Calibri"/>
      <family val="2"/>
      <scheme val="minor"/>
    </font>
    <font>
      <b/>
      <sz val="18"/>
      <color theme="0"/>
      <name val="Calibri"/>
      <family val="2"/>
      <scheme val="minor"/>
    </font>
    <font>
      <u/>
      <sz val="11"/>
      <color theme="10"/>
      <name val="Calibri"/>
      <family val="2"/>
      <scheme val="minor"/>
    </font>
    <font>
      <u/>
      <sz val="12"/>
      <color theme="10"/>
      <name val="Calibri"/>
      <family val="2"/>
      <scheme val="minor"/>
    </font>
    <font>
      <sz val="11"/>
      <color rgb="FFFF0000"/>
      <name val="Calibri"/>
      <family val="2"/>
      <scheme val="minor"/>
    </font>
    <font>
      <b/>
      <sz val="12"/>
      <color theme="0"/>
      <name val="Calibri"/>
      <family val="2"/>
    </font>
    <font>
      <b/>
      <sz val="12"/>
      <color rgb="FF3F3F3F"/>
      <name val="Calibri"/>
      <family val="2"/>
      <scheme val="minor"/>
    </font>
    <font>
      <i/>
      <sz val="10"/>
      <color theme="1"/>
      <name val="Calibri"/>
      <family val="2"/>
      <scheme val="minor"/>
    </font>
    <font>
      <i/>
      <sz val="12"/>
      <name val="Calibri"/>
      <family val="2"/>
      <scheme val="minor"/>
    </font>
    <font>
      <i/>
      <sz val="11"/>
      <name val="Calibri"/>
      <family val="2"/>
      <scheme val="minor"/>
    </font>
    <font>
      <sz val="12"/>
      <color theme="0"/>
      <name val="Calibri"/>
      <family val="2"/>
      <scheme val="minor"/>
    </font>
  </fonts>
  <fills count="20">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249977111117893"/>
        <bgColor indexed="64"/>
      </patternFill>
    </fill>
    <fill>
      <patternFill patternType="solid">
        <fgColor rgb="FFDDEBF7"/>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rgb="FFF2F2F2"/>
      </patternFill>
    </fill>
    <fill>
      <patternFill patternType="solid">
        <fgColor rgb="FFFFFFFF"/>
        <bgColor indexed="64"/>
      </patternFill>
    </fill>
    <fill>
      <patternFill patternType="solid">
        <fgColor theme="9" tint="0.79998168889431442"/>
        <bgColor theme="4" tint="0.79998168889431442"/>
      </patternFill>
    </fill>
    <fill>
      <patternFill patternType="solid">
        <fgColor theme="9" tint="0.79998168889431442"/>
        <bgColor rgb="FF000000"/>
      </patternFill>
    </fill>
    <fill>
      <patternFill patternType="solid">
        <fgColor theme="9" tint="0.59999389629810485"/>
        <bgColor indexed="64"/>
      </patternFill>
    </fill>
    <fill>
      <patternFill patternType="solid">
        <fgColor rgb="FF0070C0"/>
        <bgColor indexed="64"/>
      </patternFill>
    </fill>
    <fill>
      <patternFill patternType="solid">
        <fgColor rgb="FF326FB6"/>
        <bgColor indexed="64"/>
      </patternFill>
    </fill>
    <fill>
      <patternFill patternType="solid">
        <fgColor rgb="FF326FB6"/>
        <bgColor rgb="FF000000"/>
      </patternFill>
    </fill>
    <fill>
      <patternFill patternType="solid">
        <fgColor rgb="FFE6F5F7"/>
        <bgColor indexed="64"/>
      </patternFill>
    </fill>
    <fill>
      <patternFill patternType="solid">
        <fgColor rgb="FF73757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24" fillId="0" borderId="0"/>
    <xf numFmtId="44" fontId="1" fillId="0" borderId="0" applyFont="0" applyFill="0" applyBorder="0" applyAlignment="0" applyProtection="0"/>
    <xf numFmtId="0" fontId="27" fillId="10" borderId="23" applyNumberFormat="0" applyAlignment="0" applyProtection="0"/>
    <xf numFmtId="0" fontId="28" fillId="0" borderId="0"/>
    <xf numFmtId="0" fontId="15" fillId="0" borderId="0"/>
    <xf numFmtId="0" fontId="32" fillId="0" borderId="0">
      <alignment vertical="top"/>
    </xf>
    <xf numFmtId="0" fontId="40" fillId="0" borderId="0" applyNumberFormat="0" applyFill="0" applyBorder="0" applyAlignment="0" applyProtection="0"/>
    <xf numFmtId="41" fontId="1" fillId="0" borderId="0" applyFont="0" applyFill="0" applyBorder="0" applyAlignment="0" applyProtection="0"/>
  </cellStyleXfs>
  <cellXfs count="308">
    <xf numFmtId="0" fontId="0" fillId="0" borderId="0" xfId="0"/>
    <xf numFmtId="0" fontId="0" fillId="3" borderId="0" xfId="0" applyFill="1"/>
    <xf numFmtId="3" fontId="0" fillId="0" borderId="1" xfId="0" applyNumberFormat="1" applyBorder="1"/>
    <xf numFmtId="0" fontId="7" fillId="4" borderId="0" xfId="0" applyFont="1" applyFill="1" applyAlignment="1">
      <alignment horizontal="left"/>
    </xf>
    <xf numFmtId="0" fontId="7" fillId="4" borderId="0" xfId="0" applyFont="1" applyFill="1" applyAlignment="1">
      <alignment vertical="top"/>
    </xf>
    <xf numFmtId="0" fontId="5" fillId="0" borderId="1" xfId="0" applyFont="1" applyBorder="1"/>
    <xf numFmtId="0" fontId="0" fillId="0" borderId="1" xfId="0" applyBorder="1"/>
    <xf numFmtId="164" fontId="0" fillId="0" borderId="1" xfId="1" applyNumberFormat="1" applyFont="1" applyBorder="1"/>
    <xf numFmtId="0" fontId="0" fillId="3" borderId="4" xfId="0" applyFill="1" applyBorder="1"/>
    <xf numFmtId="0" fontId="8" fillId="6" borderId="1" xfId="0" applyFont="1" applyFill="1" applyBorder="1" applyAlignment="1">
      <alignment horizontal="center" vertical="center"/>
    </xf>
    <xf numFmtId="0" fontId="5" fillId="0" borderId="0" xfId="0" applyFont="1"/>
    <xf numFmtId="164" fontId="0" fillId="0" borderId="1" xfId="1" applyNumberFormat="1" applyFont="1" applyBorder="1" applyAlignment="1">
      <alignment horizontal="right"/>
    </xf>
    <xf numFmtId="0" fontId="0" fillId="3" borderId="1" xfId="0" applyFill="1" applyBorder="1"/>
    <xf numFmtId="0" fontId="4" fillId="4" borderId="0" xfId="0" applyFont="1" applyFill="1"/>
    <xf numFmtId="0" fontId="8" fillId="6" borderId="1" xfId="0" applyFont="1" applyFill="1" applyBorder="1" applyAlignment="1">
      <alignment horizontal="left"/>
    </xf>
    <xf numFmtId="164" fontId="0" fillId="3" borderId="1" xfId="1" applyNumberFormat="1" applyFont="1" applyFill="1" applyBorder="1"/>
    <xf numFmtId="3" fontId="5" fillId="0" borderId="1" xfId="0" applyNumberFormat="1" applyFont="1" applyBorder="1"/>
    <xf numFmtId="0" fontId="0" fillId="7" borderId="1" xfId="0" applyFill="1" applyBorder="1"/>
    <xf numFmtId="0" fontId="7" fillId="4" borderId="0" xfId="0" applyFont="1" applyFill="1"/>
    <xf numFmtId="3" fontId="0" fillId="0" borderId="1" xfId="1" applyNumberFormat="1" applyFont="1" applyBorder="1"/>
    <xf numFmtId="0" fontId="3" fillId="0" borderId="1" xfId="0" applyFont="1" applyBorder="1"/>
    <xf numFmtId="164" fontId="0" fillId="3" borderId="0" xfId="0" applyNumberFormat="1" applyFill="1"/>
    <xf numFmtId="164" fontId="5" fillId="0" borderId="1" xfId="1" applyNumberFormat="1" applyFont="1" applyBorder="1" applyAlignment="1">
      <alignment horizontal="center" vertical="center"/>
    </xf>
    <xf numFmtId="0" fontId="13" fillId="6" borderId="1" xfId="0" applyFont="1" applyFill="1" applyBorder="1" applyAlignment="1">
      <alignment vertical="center"/>
    </xf>
    <xf numFmtId="0" fontId="13" fillId="3" borderId="1" xfId="0" applyFont="1" applyFill="1" applyBorder="1" applyAlignment="1">
      <alignment vertical="center"/>
    </xf>
    <xf numFmtId="10" fontId="14" fillId="3" borderId="1" xfId="0" applyNumberFormat="1" applyFont="1" applyFill="1" applyBorder="1" applyAlignment="1">
      <alignment horizontal="right" vertical="center"/>
    </xf>
    <xf numFmtId="14" fontId="3" fillId="6" borderId="1" xfId="0" applyNumberFormat="1" applyFont="1" applyFill="1" applyBorder="1"/>
    <xf numFmtId="0" fontId="3" fillId="3" borderId="0" xfId="0" applyFont="1" applyFill="1"/>
    <xf numFmtId="0" fontId="10" fillId="6" borderId="1" xfId="0" applyFont="1" applyFill="1" applyBorder="1"/>
    <xf numFmtId="14" fontId="12" fillId="6" borderId="1" xfId="0" applyNumberFormat="1" applyFont="1" applyFill="1" applyBorder="1"/>
    <xf numFmtId="164" fontId="15" fillId="3" borderId="1" xfId="1" applyNumberFormat="1" applyFont="1" applyFill="1" applyBorder="1"/>
    <xf numFmtId="164" fontId="11" fillId="3" borderId="1" xfId="1" applyNumberFormat="1" applyFont="1" applyFill="1" applyBorder="1"/>
    <xf numFmtId="164" fontId="1" fillId="3" borderId="1" xfId="1" applyNumberFormat="1" applyFill="1" applyBorder="1"/>
    <xf numFmtId="0" fontId="18" fillId="3" borderId="0" xfId="0" applyFont="1" applyFill="1"/>
    <xf numFmtId="164" fontId="0" fillId="3" borderId="0" xfId="1" applyNumberFormat="1" applyFont="1" applyFill="1"/>
    <xf numFmtId="3" fontId="0" fillId="0" borderId="0" xfId="0" applyNumberFormat="1"/>
    <xf numFmtId="3" fontId="0" fillId="0" borderId="5" xfId="0" applyNumberFormat="1" applyBorder="1"/>
    <xf numFmtId="0" fontId="21" fillId="3" borderId="0" xfId="0" applyFont="1" applyFill="1"/>
    <xf numFmtId="0" fontId="5" fillId="0" borderId="1" xfId="0" applyFont="1" applyBorder="1" applyAlignment="1">
      <alignment horizontal="center"/>
    </xf>
    <xf numFmtId="0" fontId="6" fillId="5" borderId="8" xfId="0" applyFont="1" applyFill="1" applyBorder="1"/>
    <xf numFmtId="164" fontId="0" fillId="0" borderId="0" xfId="0" applyNumberFormat="1"/>
    <xf numFmtId="0" fontId="5" fillId="0" borderId="5" xfId="0" applyFont="1" applyBorder="1"/>
    <xf numFmtId="164" fontId="0" fillId="0" borderId="5" xfId="1" applyNumberFormat="1" applyFont="1" applyBorder="1"/>
    <xf numFmtId="0" fontId="8" fillId="6" borderId="8" xfId="0" applyFont="1" applyFill="1" applyBorder="1"/>
    <xf numFmtId="164" fontId="0" fillId="0" borderId="5" xfId="1" applyNumberFormat="1" applyFont="1" applyBorder="1" applyAlignment="1">
      <alignment horizontal="right"/>
    </xf>
    <xf numFmtId="164" fontId="0" fillId="0" borderId="8" xfId="1" applyNumberFormat="1" applyFont="1" applyBorder="1" applyAlignment="1">
      <alignment horizontal="left"/>
    </xf>
    <xf numFmtId="164" fontId="0" fillId="0" borderId="8" xfId="1" applyNumberFormat="1" applyFont="1" applyBorder="1"/>
    <xf numFmtId="164" fontId="5" fillId="0" borderId="1" xfId="1" applyNumberFormat="1" applyFont="1" applyBorder="1" applyAlignment="1">
      <alignment horizontal="center"/>
    </xf>
    <xf numFmtId="164" fontId="5" fillId="0" borderId="1" xfId="1" applyNumberFormat="1" applyFont="1" applyBorder="1" applyAlignment="1">
      <alignment horizontal="left" vertical="center"/>
    </xf>
    <xf numFmtId="164" fontId="5" fillId="0" borderId="1" xfId="1" applyNumberFormat="1" applyFont="1" applyBorder="1"/>
    <xf numFmtId="0" fontId="6" fillId="5" borderId="10" xfId="0" applyFont="1" applyFill="1" applyBorder="1"/>
    <xf numFmtId="0" fontId="7" fillId="4" borderId="11" xfId="0" applyFont="1" applyFill="1" applyBorder="1" applyAlignment="1">
      <alignment horizontal="left"/>
    </xf>
    <xf numFmtId="0" fontId="7" fillId="4" borderId="14" xfId="0" applyFont="1" applyFill="1" applyBorder="1" applyAlignment="1">
      <alignment horizontal="left"/>
    </xf>
    <xf numFmtId="0" fontId="0" fillId="0" borderId="14" xfId="0" applyBorder="1"/>
    <xf numFmtId="0" fontId="0" fillId="0" borderId="16" xfId="0" applyBorder="1"/>
    <xf numFmtId="0" fontId="6" fillId="5" borderId="17" xfId="0" applyFont="1" applyFill="1" applyBorder="1"/>
    <xf numFmtId="0" fontId="6" fillId="5" borderId="18" xfId="0" applyFont="1" applyFill="1" applyBorder="1"/>
    <xf numFmtId="164" fontId="0" fillId="0" borderId="17" xfId="1" applyNumberFormat="1" applyFont="1" applyBorder="1" applyAlignment="1">
      <alignment horizontal="left"/>
    </xf>
    <xf numFmtId="164" fontId="0" fillId="0" borderId="18" xfId="1" applyNumberFormat="1" applyFont="1" applyBorder="1"/>
    <xf numFmtId="0" fontId="8" fillId="6" borderId="18" xfId="0" applyFont="1" applyFill="1" applyBorder="1"/>
    <xf numFmtId="164" fontId="0" fillId="0" borderId="16" xfId="0" applyNumberFormat="1" applyBorder="1"/>
    <xf numFmtId="3" fontId="0" fillId="0" borderId="16" xfId="0" applyNumberFormat="1" applyBorder="1"/>
    <xf numFmtId="0" fontId="6" fillId="5" borderId="19" xfId="0" applyFont="1" applyFill="1" applyBorder="1"/>
    <xf numFmtId="0" fontId="0" fillId="0" borderId="20" xfId="0" applyBorder="1"/>
    <xf numFmtId="0" fontId="0" fillId="0" borderId="6" xfId="0" applyBorder="1"/>
    <xf numFmtId="0" fontId="0" fillId="0" borderId="15" xfId="0" applyBorder="1"/>
    <xf numFmtId="164" fontId="0" fillId="0" borderId="15" xfId="0" applyNumberFormat="1" applyBorder="1"/>
    <xf numFmtId="165" fontId="16" fillId="0" borderId="1" xfId="0" applyNumberFormat="1" applyFont="1" applyBorder="1" applyAlignment="1">
      <alignment horizontal="right" vertical="top" wrapText="1" readingOrder="1"/>
    </xf>
    <xf numFmtId="0" fontId="3" fillId="3" borderId="1" xfId="0" applyFont="1" applyFill="1" applyBorder="1" applyAlignment="1">
      <alignment horizontal="right"/>
    </xf>
    <xf numFmtId="0" fontId="16" fillId="0" borderId="1" xfId="0" applyFont="1" applyBorder="1" applyAlignment="1">
      <alignment vertical="top" wrapText="1" readingOrder="1"/>
    </xf>
    <xf numFmtId="0" fontId="5" fillId="0" borderId="1" xfId="0" applyFont="1" applyBorder="1" applyAlignment="1">
      <alignment horizontal="right"/>
    </xf>
    <xf numFmtId="0" fontId="23" fillId="0" borderId="1" xfId="0" applyFont="1" applyBorder="1" applyAlignment="1">
      <alignment horizontal="left" vertical="top" wrapText="1" readingOrder="1"/>
    </xf>
    <xf numFmtId="164" fontId="0" fillId="3" borderId="1" xfId="1" applyNumberFormat="1" applyFont="1" applyFill="1" applyBorder="1" applyAlignment="1">
      <alignment horizontal="right"/>
    </xf>
    <xf numFmtId="0" fontId="0" fillId="3" borderId="0" xfId="0" applyFill="1" applyAlignment="1">
      <alignment horizontal="right"/>
    </xf>
    <xf numFmtId="0" fontId="23" fillId="0" borderId="1" xfId="0" applyFont="1" applyBorder="1" applyAlignment="1">
      <alignment vertical="top" wrapText="1" readingOrder="1"/>
    </xf>
    <xf numFmtId="164" fontId="3" fillId="0" borderId="1" xfId="1" applyNumberFormat="1" applyFont="1" applyBorder="1" applyAlignment="1">
      <alignment horizontal="right"/>
    </xf>
    <xf numFmtId="0" fontId="3" fillId="0" borderId="1" xfId="0" applyFont="1" applyBorder="1" applyAlignment="1">
      <alignment horizontal="right"/>
    </xf>
    <xf numFmtId="165" fontId="16" fillId="0" borderId="1" xfId="0" applyNumberFormat="1" applyFont="1" applyBorder="1" applyAlignment="1">
      <alignment vertical="top" wrapText="1" readingOrder="1"/>
    </xf>
    <xf numFmtId="0" fontId="5" fillId="7" borderId="1" xfId="0" applyFont="1" applyFill="1" applyBorder="1" applyAlignment="1">
      <alignment horizontal="right"/>
    </xf>
    <xf numFmtId="0" fontId="23" fillId="0" borderId="1" xfId="0" applyFont="1" applyBorder="1" applyAlignment="1">
      <alignment horizontal="center" vertical="top" wrapText="1" readingOrder="1"/>
    </xf>
    <xf numFmtId="0" fontId="23" fillId="0" borderId="0" xfId="0" applyFont="1" applyAlignment="1">
      <alignment vertical="top" wrapText="1" readingOrder="1"/>
    </xf>
    <xf numFmtId="165" fontId="23" fillId="0" borderId="0" xfId="0" applyNumberFormat="1" applyFont="1" applyAlignment="1">
      <alignment horizontal="center" vertical="top" wrapText="1" readingOrder="1"/>
    </xf>
    <xf numFmtId="0" fontId="23" fillId="0" borderId="1" xfId="0" applyFont="1" applyBorder="1" applyAlignment="1">
      <alignment horizontal="right" vertical="top" wrapText="1" readingOrder="1"/>
    </xf>
    <xf numFmtId="165" fontId="23" fillId="0" borderId="0" xfId="0" applyNumberFormat="1" applyFont="1" applyAlignment="1">
      <alignment vertical="top" wrapText="1" readingOrder="1"/>
    </xf>
    <xf numFmtId="0" fontId="16" fillId="0" borderId="1" xfId="0" applyFont="1" applyBorder="1" applyAlignment="1">
      <alignment horizontal="left" vertical="top" wrapText="1" readingOrder="1"/>
    </xf>
    <xf numFmtId="0" fontId="23" fillId="0" borderId="0" xfId="0" applyFont="1" applyAlignment="1">
      <alignment horizontal="left" vertical="top" wrapText="1" readingOrder="1"/>
    </xf>
    <xf numFmtId="0" fontId="0" fillId="0" borderId="0" xfId="0" applyAlignment="1">
      <alignment horizontal="right"/>
    </xf>
    <xf numFmtId="164" fontId="25" fillId="0" borderId="21" xfId="1" applyNumberFormat="1" applyFont="1" applyBorder="1"/>
    <xf numFmtId="164" fontId="25" fillId="0" borderId="22" xfId="1" applyNumberFormat="1" applyFont="1" applyBorder="1"/>
    <xf numFmtId="0" fontId="0" fillId="8" borderId="1" xfId="0" applyFill="1" applyBorder="1"/>
    <xf numFmtId="3" fontId="25" fillId="0" borderId="1" xfId="0" applyNumberFormat="1" applyFont="1" applyBorder="1"/>
    <xf numFmtId="0" fontId="0" fillId="0" borderId="1" xfId="0" applyFont="1" applyBorder="1"/>
    <xf numFmtId="166" fontId="0" fillId="0" borderId="1" xfId="1" applyNumberFormat="1" applyFont="1" applyBorder="1" applyAlignment="1">
      <alignment horizontal="right"/>
    </xf>
    <xf numFmtId="14" fontId="0" fillId="3" borderId="1" xfId="0" applyNumberFormat="1" applyFill="1" applyBorder="1"/>
    <xf numFmtId="164" fontId="3" fillId="3" borderId="0" xfId="1" applyNumberFormat="1" applyFont="1" applyFill="1"/>
    <xf numFmtId="3" fontId="3" fillId="3" borderId="0" xfId="0" applyNumberFormat="1" applyFont="1" applyFill="1"/>
    <xf numFmtId="165" fontId="16" fillId="0" borderId="1" xfId="0" applyNumberFormat="1" applyFont="1" applyBorder="1" applyAlignment="1">
      <alignment horizontal="right" vertical="top" wrapText="1" readingOrder="1"/>
    </xf>
    <xf numFmtId="164" fontId="3" fillId="7" borderId="1" xfId="0" applyNumberFormat="1" applyFont="1" applyFill="1" applyBorder="1"/>
    <xf numFmtId="165" fontId="22" fillId="0" borderId="1" xfId="0" applyNumberFormat="1" applyFont="1" applyBorder="1" applyAlignment="1">
      <alignment horizontal="center" vertical="top" wrapText="1" readingOrder="1"/>
    </xf>
    <xf numFmtId="165" fontId="22" fillId="0" borderId="1" xfId="0" applyNumberFormat="1" applyFont="1" applyBorder="1" applyAlignment="1">
      <alignment horizontal="right" vertical="top" wrapText="1" readingOrder="1"/>
    </xf>
    <xf numFmtId="14" fontId="0" fillId="3" borderId="0" xfId="0" applyNumberFormat="1" applyFill="1"/>
    <xf numFmtId="0" fontId="26" fillId="3" borderId="0" xfId="0" applyFont="1" applyFill="1"/>
    <xf numFmtId="0" fontId="0" fillId="0" borderId="0" xfId="0"/>
    <xf numFmtId="0" fontId="0" fillId="0" borderId="0" xfId="0" applyAlignment="1">
      <alignment horizontal="center"/>
    </xf>
    <xf numFmtId="0" fontId="0" fillId="0" borderId="0" xfId="0" quotePrefix="1"/>
    <xf numFmtId="0" fontId="5" fillId="0" borderId="1" xfId="0" applyFont="1" applyFill="1" applyBorder="1"/>
    <xf numFmtId="164" fontId="3" fillId="7" borderId="1" xfId="1" applyNumberFormat="1" applyFont="1" applyFill="1" applyBorder="1" applyAlignment="1">
      <alignment horizontal="right"/>
    </xf>
    <xf numFmtId="0" fontId="3" fillId="7" borderId="0" xfId="0" applyFont="1" applyFill="1"/>
    <xf numFmtId="164" fontId="3" fillId="7" borderId="0" xfId="0" applyNumberFormat="1" applyFont="1" applyFill="1" applyAlignment="1">
      <alignment horizontal="right"/>
    </xf>
    <xf numFmtId="164" fontId="3" fillId="12" borderId="0" xfId="0" applyNumberFormat="1" applyFont="1" applyFill="1" applyBorder="1"/>
    <xf numFmtId="164" fontId="0" fillId="0" borderId="1" xfId="0" applyNumberFormat="1" applyFont="1" applyBorder="1"/>
    <xf numFmtId="0" fontId="3" fillId="7" borderId="1" xfId="0" applyFont="1" applyFill="1" applyBorder="1"/>
    <xf numFmtId="164" fontId="3" fillId="12" borderId="1" xfId="0" applyNumberFormat="1" applyFont="1" applyFill="1" applyBorder="1"/>
    <xf numFmtId="165" fontId="16" fillId="0" borderId="1" xfId="0" applyNumberFormat="1" applyFont="1" applyBorder="1" applyAlignment="1">
      <alignment horizontal="center" vertical="top" wrapText="1" readingOrder="1"/>
    </xf>
    <xf numFmtId="0" fontId="0" fillId="0" borderId="0" xfId="0" applyBorder="1"/>
    <xf numFmtId="0" fontId="3" fillId="0" borderId="14" xfId="0" applyFont="1" applyBorder="1"/>
    <xf numFmtId="0" fontId="3" fillId="0" borderId="0" xfId="0" applyFont="1" applyBorder="1"/>
    <xf numFmtId="164" fontId="3" fillId="7" borderId="1" xfId="1" applyNumberFormat="1" applyFont="1" applyFill="1" applyBorder="1"/>
    <xf numFmtId="165" fontId="3" fillId="7" borderId="1" xfId="0" applyNumberFormat="1" applyFont="1" applyFill="1" applyBorder="1"/>
    <xf numFmtId="164" fontId="3" fillId="7" borderId="1" xfId="0" applyNumberFormat="1" applyFont="1" applyFill="1" applyBorder="1" applyAlignment="1">
      <alignment horizontal="right"/>
    </xf>
    <xf numFmtId="164" fontId="0" fillId="7" borderId="7" xfId="1" applyNumberFormat="1" applyFont="1" applyFill="1" applyBorder="1" applyAlignment="1"/>
    <xf numFmtId="164" fontId="0" fillId="7" borderId="3" xfId="1" applyNumberFormat="1" applyFont="1" applyFill="1" applyBorder="1" applyAlignment="1"/>
    <xf numFmtId="164" fontId="3" fillId="7" borderId="2" xfId="1" applyNumberFormat="1" applyFont="1" applyFill="1" applyBorder="1" applyAlignment="1"/>
    <xf numFmtId="3" fontId="8" fillId="7" borderId="1" xfId="0" applyNumberFormat="1" applyFont="1" applyFill="1" applyBorder="1"/>
    <xf numFmtId="0" fontId="3" fillId="9" borderId="1" xfId="0" applyFont="1" applyFill="1" applyBorder="1"/>
    <xf numFmtId="0" fontId="0" fillId="0" borderId="1" xfId="0" applyFont="1" applyBorder="1" applyAlignment="1">
      <alignment horizontal="left"/>
    </xf>
    <xf numFmtId="0" fontId="3" fillId="12" borderId="1" xfId="0" applyFont="1" applyFill="1" applyBorder="1" applyAlignment="1">
      <alignment horizontal="left"/>
    </xf>
    <xf numFmtId="164" fontId="3" fillId="12" borderId="1" xfId="1" applyNumberFormat="1" applyFont="1" applyFill="1" applyBorder="1"/>
    <xf numFmtId="3" fontId="12" fillId="7" borderId="1" xfId="3" applyNumberFormat="1" applyFont="1" applyFill="1" applyBorder="1"/>
    <xf numFmtId="0" fontId="12" fillId="7" borderId="1" xfId="3" applyFont="1" applyFill="1" applyBorder="1"/>
    <xf numFmtId="0" fontId="0" fillId="0" borderId="0" xfId="0" applyFont="1"/>
    <xf numFmtId="3" fontId="0" fillId="0" borderId="0" xfId="0" applyNumberFormat="1" applyFont="1"/>
    <xf numFmtId="3" fontId="3" fillId="7" borderId="0" xfId="0" applyNumberFormat="1" applyFont="1" applyFill="1"/>
    <xf numFmtId="0" fontId="19" fillId="13" borderId="1" xfId="0" applyFont="1" applyFill="1" applyBorder="1"/>
    <xf numFmtId="3" fontId="20" fillId="7" borderId="1" xfId="0" applyNumberFormat="1" applyFont="1" applyFill="1" applyBorder="1"/>
    <xf numFmtId="9" fontId="20" fillId="7" borderId="1" xfId="0" applyNumberFormat="1" applyFont="1" applyFill="1" applyBorder="1"/>
    <xf numFmtId="0" fontId="29" fillId="0" borderId="1" xfId="0" applyFont="1" applyFill="1" applyBorder="1" applyAlignment="1">
      <alignment wrapText="1"/>
    </xf>
    <xf numFmtId="9" fontId="20" fillId="0" borderId="1" xfId="2" applyFont="1" applyFill="1" applyBorder="1"/>
    <xf numFmtId="0" fontId="21" fillId="0" borderId="0" xfId="0" applyFont="1"/>
    <xf numFmtId="9" fontId="0" fillId="0" borderId="0" xfId="2" applyFont="1"/>
    <xf numFmtId="164" fontId="0" fillId="0" borderId="0" xfId="1" applyNumberFormat="1" applyFont="1"/>
    <xf numFmtId="0" fontId="21" fillId="0" borderId="0" xfId="0" applyFont="1" applyFill="1" applyAlignment="1">
      <alignment horizontal="right"/>
    </xf>
    <xf numFmtId="9" fontId="0" fillId="0" borderId="0" xfId="2" applyFont="1" applyFill="1"/>
    <xf numFmtId="0" fontId="0" fillId="0" borderId="0" xfId="0" quotePrefix="1" applyFill="1"/>
    <xf numFmtId="0" fontId="0" fillId="0" borderId="0" xfId="0" applyFill="1"/>
    <xf numFmtId="3" fontId="3" fillId="7" borderId="1" xfId="0" applyNumberFormat="1" applyFont="1" applyFill="1" applyBorder="1" applyAlignment="1">
      <alignment horizontal="right"/>
    </xf>
    <xf numFmtId="167" fontId="0" fillId="0" borderId="0" xfId="5" applyNumberFormat="1" applyFont="1"/>
    <xf numFmtId="44" fontId="0" fillId="0" borderId="0" xfId="5" applyFont="1"/>
    <xf numFmtId="0" fontId="3" fillId="0" borderId="0" xfId="0" applyFont="1" applyFill="1"/>
    <xf numFmtId="9" fontId="0" fillId="0" borderId="0" xfId="0" quotePrefix="1" applyNumberFormat="1" applyFill="1" applyAlignment="1">
      <alignment horizontal="right"/>
    </xf>
    <xf numFmtId="0" fontId="0" fillId="0" borderId="0" xfId="0" quotePrefix="1" applyFill="1" applyAlignment="1">
      <alignment horizontal="right"/>
    </xf>
    <xf numFmtId="0" fontId="0" fillId="3" borderId="0" xfId="0" applyNumberFormat="1" applyFill="1" applyAlignment="1">
      <alignment horizontal="center"/>
    </xf>
    <xf numFmtId="0" fontId="0" fillId="0" borderId="0" xfId="0" applyNumberFormat="1" applyAlignment="1">
      <alignment horizontal="center" vertical="center"/>
    </xf>
    <xf numFmtId="0" fontId="0" fillId="0" borderId="0" xfId="0"/>
    <xf numFmtId="0" fontId="0" fillId="0" borderId="0" xfId="0"/>
    <xf numFmtId="164" fontId="0" fillId="0" borderId="1" xfId="1" applyNumberFormat="1" applyFont="1" applyFill="1" applyBorder="1"/>
    <xf numFmtId="0" fontId="0" fillId="0" borderId="0" xfId="0" applyFill="1" applyAlignment="1">
      <alignment horizontal="center"/>
    </xf>
    <xf numFmtId="0" fontId="15" fillId="0" borderId="1" xfId="0" applyFont="1" applyFill="1" applyBorder="1" applyAlignment="1">
      <alignment vertical="top" wrapText="1" readingOrder="1"/>
    </xf>
    <xf numFmtId="1" fontId="0" fillId="0" borderId="0" xfId="0" applyNumberFormat="1" applyFill="1" applyAlignment="1">
      <alignment horizontal="center"/>
    </xf>
    <xf numFmtId="0" fontId="0" fillId="0" borderId="0" xfId="0" applyFill="1" applyAlignment="1">
      <alignment horizontal="right"/>
    </xf>
    <xf numFmtId="1" fontId="0" fillId="0" borderId="0" xfId="2" applyNumberFormat="1" applyFont="1" applyFill="1" applyAlignment="1">
      <alignment horizontal="center"/>
    </xf>
    <xf numFmtId="0" fontId="33" fillId="0" borderId="0" xfId="0" applyFont="1" applyFill="1" applyAlignment="1">
      <alignment horizontal="right"/>
    </xf>
    <xf numFmtId="0" fontId="3" fillId="0" borderId="0" xfId="0" quotePrefix="1" applyFont="1" applyFill="1"/>
    <xf numFmtId="168" fontId="31" fillId="7" borderId="6" xfId="8" applyNumberFormat="1" applyFont="1" applyFill="1" applyBorder="1" applyAlignment="1">
      <alignment horizontal="center" vertical="top" wrapText="1" readingOrder="1"/>
    </xf>
    <xf numFmtId="3" fontId="3" fillId="7" borderId="20" xfId="0" applyNumberFormat="1" applyFont="1" applyFill="1" applyBorder="1" applyAlignment="1"/>
    <xf numFmtId="3" fontId="3" fillId="7" borderId="15" xfId="0" applyNumberFormat="1" applyFont="1" applyFill="1" applyBorder="1" applyAlignment="1"/>
    <xf numFmtId="0" fontId="35" fillId="3" borderId="1" xfId="9" applyFont="1" applyFill="1" applyBorder="1" applyAlignment="1">
      <alignment horizontal="left" vertical="top" wrapText="1"/>
    </xf>
    <xf numFmtId="0" fontId="5" fillId="0" borderId="0" xfId="0" applyFont="1" applyFill="1"/>
    <xf numFmtId="0" fontId="34" fillId="0" borderId="0" xfId="0" applyFont="1" applyFill="1"/>
    <xf numFmtId="0" fontId="34" fillId="0" borderId="0" xfId="0" applyNumberFormat="1" applyFont="1" applyFill="1" applyAlignment="1">
      <alignment horizontal="center" vertical="center"/>
    </xf>
    <xf numFmtId="0" fontId="0" fillId="0" borderId="0" xfId="0" applyFont="1" applyFill="1"/>
    <xf numFmtId="3" fontId="5" fillId="0" borderId="1" xfId="0" applyNumberFormat="1" applyFont="1" applyFill="1" applyBorder="1"/>
    <xf numFmtId="9" fontId="5" fillId="0" borderId="1" xfId="0" quotePrefix="1" applyNumberFormat="1" applyFont="1" applyFill="1" applyBorder="1" applyAlignment="1">
      <alignment horizontal="left"/>
    </xf>
    <xf numFmtId="3" fontId="20" fillId="11" borderId="1" xfId="0" applyNumberFormat="1" applyFont="1" applyFill="1" applyBorder="1" applyAlignment="1">
      <alignment vertical="center"/>
    </xf>
    <xf numFmtId="9" fontId="8" fillId="14" borderId="1" xfId="0" quotePrefix="1" applyNumberFormat="1" applyFont="1" applyFill="1" applyBorder="1" applyAlignment="1">
      <alignment horizontal="right"/>
    </xf>
    <xf numFmtId="3" fontId="8" fillId="14" borderId="1" xfId="0" applyNumberFormat="1" applyFont="1" applyFill="1" applyBorder="1"/>
    <xf numFmtId="0" fontId="0" fillId="0" borderId="0" xfId="0" applyFill="1" applyBorder="1"/>
    <xf numFmtId="0" fontId="3" fillId="0" borderId="0" xfId="0" applyFont="1" applyFill="1" applyBorder="1"/>
    <xf numFmtId="164" fontId="0" fillId="0" borderId="0" xfId="1" applyNumberFormat="1" applyFont="1" applyFill="1" applyBorder="1"/>
    <xf numFmtId="164" fontId="3" fillId="0" borderId="0" xfId="1" applyNumberFormat="1" applyFont="1" applyFill="1" applyBorder="1"/>
    <xf numFmtId="164" fontId="3" fillId="0" borderId="0" xfId="0" applyNumberFormat="1" applyFont="1" applyFill="1" applyBorder="1"/>
    <xf numFmtId="0" fontId="42" fillId="0" borderId="14" xfId="0" applyFont="1" applyBorder="1"/>
    <xf numFmtId="0" fontId="42" fillId="0" borderId="0" xfId="0" applyFont="1"/>
    <xf numFmtId="164" fontId="3" fillId="0" borderId="0" xfId="1" applyNumberFormat="1" applyFont="1" applyFill="1" applyBorder="1" applyAlignment="1">
      <alignment horizontal="right"/>
    </xf>
    <xf numFmtId="0" fontId="42" fillId="0" borderId="0" xfId="0" applyFont="1" applyFill="1"/>
    <xf numFmtId="3" fontId="0" fillId="7" borderId="1" xfId="0" applyNumberFormat="1" applyFill="1" applyBorder="1"/>
    <xf numFmtId="3" fontId="3" fillId="7" borderId="1" xfId="0" applyNumberFormat="1" applyFont="1" applyFill="1" applyBorder="1"/>
    <xf numFmtId="0" fontId="0" fillId="0" borderId="0" xfId="0" applyAlignment="1">
      <alignment horizontal="center" vertical="center"/>
    </xf>
    <xf numFmtId="0" fontId="3" fillId="0" borderId="0" xfId="0" applyFont="1"/>
    <xf numFmtId="164" fontId="0" fillId="0" borderId="2" xfId="1" applyNumberFormat="1" applyFont="1" applyBorder="1"/>
    <xf numFmtId="164" fontId="0" fillId="0" borderId="2" xfId="1" applyNumberFormat="1" applyFont="1" applyBorder="1" applyAlignment="1">
      <alignment horizontal="right"/>
    </xf>
    <xf numFmtId="9" fontId="0" fillId="0" borderId="1" xfId="0" applyNumberFormat="1" applyBorder="1"/>
    <xf numFmtId="9" fontId="0" fillId="7" borderId="1" xfId="0" applyNumberFormat="1" applyFill="1" applyBorder="1"/>
    <xf numFmtId="3" fontId="0" fillId="0" borderId="1" xfId="2" applyNumberFormat="1" applyFont="1" applyFill="1" applyBorder="1"/>
    <xf numFmtId="9" fontId="0" fillId="0" borderId="1" xfId="2" applyFont="1" applyFill="1" applyBorder="1"/>
    <xf numFmtId="0" fontId="11" fillId="3" borderId="0" xfId="0" applyFont="1" applyFill="1" applyAlignment="1">
      <alignment wrapText="1"/>
    </xf>
    <xf numFmtId="0" fontId="7" fillId="0" borderId="0" xfId="0" applyFont="1" applyFill="1" applyAlignment="1">
      <alignment horizontal="left" vertical="top"/>
    </xf>
    <xf numFmtId="0" fontId="8" fillId="3" borderId="0" xfId="0" applyFont="1" applyFill="1"/>
    <xf numFmtId="0" fontId="35" fillId="0" borderId="1" xfId="0" applyFont="1" applyFill="1" applyBorder="1"/>
    <xf numFmtId="0" fontId="35" fillId="0" borderId="1" xfId="0" applyFont="1" applyBorder="1" applyAlignment="1">
      <alignment horizontal="right"/>
    </xf>
    <xf numFmtId="0" fontId="0" fillId="0" borderId="0" xfId="0"/>
    <xf numFmtId="0" fontId="21" fillId="0" borderId="24" xfId="0" applyFont="1" applyFill="1" applyBorder="1" applyAlignment="1">
      <alignment horizontal="left"/>
    </xf>
    <xf numFmtId="0" fontId="5" fillId="3" borderId="1" xfId="0" applyFont="1" applyFill="1" applyBorder="1"/>
    <xf numFmtId="0" fontId="8" fillId="7" borderId="1" xfId="0" applyFont="1" applyFill="1" applyBorder="1"/>
    <xf numFmtId="164" fontId="8" fillId="7" borderId="1" xfId="1" applyNumberFormat="1" applyFont="1" applyFill="1" applyBorder="1"/>
    <xf numFmtId="0" fontId="5" fillId="0" borderId="1" xfId="0" applyFont="1" applyBorder="1" applyAlignment="1">
      <alignment horizontal="left"/>
    </xf>
    <xf numFmtId="164" fontId="5" fillId="0" borderId="1" xfId="1" applyNumberFormat="1" applyFont="1" applyFill="1" applyBorder="1"/>
    <xf numFmtId="0" fontId="8" fillId="7" borderId="1" xfId="0" applyFont="1" applyFill="1" applyBorder="1" applyAlignment="1">
      <alignment horizontal="left"/>
    </xf>
    <xf numFmtId="0" fontId="9" fillId="0" borderId="0" xfId="0" applyFont="1" applyFill="1" applyAlignment="1">
      <alignment wrapText="1"/>
    </xf>
    <xf numFmtId="0" fontId="9" fillId="0" borderId="0" xfId="0" applyFont="1" applyFill="1"/>
    <xf numFmtId="0" fontId="21" fillId="0" borderId="24" xfId="0" applyFont="1" applyFill="1" applyBorder="1"/>
    <xf numFmtId="0" fontId="0" fillId="15" borderId="0" xfId="0" applyFill="1"/>
    <xf numFmtId="0" fontId="45" fillId="0" borderId="0" xfId="0" applyFont="1" applyFill="1" applyBorder="1"/>
    <xf numFmtId="0" fontId="10" fillId="7" borderId="1" xfId="9" applyFont="1" applyFill="1" applyBorder="1" applyAlignment="1">
      <alignment horizontal="right" vertical="top" wrapText="1" readingOrder="1"/>
    </xf>
    <xf numFmtId="3" fontId="10" fillId="7" borderId="1" xfId="9" applyNumberFormat="1" applyFont="1" applyFill="1" applyBorder="1" applyAlignment="1">
      <alignment horizontal="center" vertical="top"/>
    </xf>
    <xf numFmtId="0" fontId="46" fillId="0" borderId="24" xfId="6" applyFont="1" applyFill="1" applyBorder="1"/>
    <xf numFmtId="0" fontId="0" fillId="0" borderId="0" xfId="0"/>
    <xf numFmtId="9" fontId="1" fillId="0" borderId="1" xfId="2" applyFont="1" applyFill="1" applyBorder="1"/>
    <xf numFmtId="165" fontId="23" fillId="7" borderId="6" xfId="8" applyNumberFormat="1" applyFont="1" applyFill="1" applyBorder="1" applyAlignment="1">
      <alignment horizontal="center" vertical="top" wrapText="1" readingOrder="1"/>
    </xf>
    <xf numFmtId="0" fontId="0" fillId="3" borderId="0" xfId="0" applyNumberFormat="1" applyFill="1" applyAlignment="1">
      <alignment horizontal="left"/>
    </xf>
    <xf numFmtId="0" fontId="0" fillId="3" borderId="0" xfId="0" applyFill="1" applyAlignment="1">
      <alignment horizontal="left"/>
    </xf>
    <xf numFmtId="0" fontId="47" fillId="3" borderId="0" xfId="0" applyFont="1" applyFill="1"/>
    <xf numFmtId="165" fontId="16" fillId="0" borderId="1" xfId="0" applyNumberFormat="1" applyFont="1" applyBorder="1" applyAlignment="1">
      <alignment wrapText="1" readingOrder="1"/>
    </xf>
    <xf numFmtId="0" fontId="16" fillId="0" borderId="1" xfId="0" applyFont="1" applyBorder="1" applyAlignment="1">
      <alignment wrapText="1" readingOrder="1"/>
    </xf>
    <xf numFmtId="170" fontId="5" fillId="0" borderId="1" xfId="0" applyNumberFormat="1" applyFont="1" applyBorder="1"/>
    <xf numFmtId="170" fontId="35" fillId="0" borderId="1" xfId="0" applyNumberFormat="1" applyFont="1" applyBorder="1"/>
    <xf numFmtId="0" fontId="43" fillId="16" borderId="0" xfId="0" applyFont="1" applyFill="1" applyAlignment="1">
      <alignment vertical="center" wrapText="1"/>
    </xf>
    <xf numFmtId="0" fontId="9" fillId="16" borderId="0" xfId="0" applyFont="1" applyFill="1" applyAlignment="1">
      <alignment vertical="top" wrapText="1"/>
    </xf>
    <xf numFmtId="0" fontId="9" fillId="16" borderId="0" xfId="0" applyFont="1" applyFill="1"/>
    <xf numFmtId="0" fontId="0" fillId="16" borderId="0" xfId="0" applyFill="1"/>
    <xf numFmtId="0" fontId="39" fillId="16" borderId="0" xfId="0" applyFont="1" applyFill="1" applyAlignment="1"/>
    <xf numFmtId="0" fontId="38" fillId="16" borderId="0" xfId="0" applyFont="1" applyFill="1"/>
    <xf numFmtId="0" fontId="39" fillId="16" borderId="0" xfId="0" applyFont="1" applyFill="1"/>
    <xf numFmtId="0" fontId="9" fillId="16" borderId="6" xfId="0" applyFont="1" applyFill="1" applyBorder="1" applyAlignment="1">
      <alignment horizontal="left" vertical="top"/>
    </xf>
    <xf numFmtId="0" fontId="9" fillId="16" borderId="6" xfId="0" applyFont="1" applyFill="1" applyBorder="1" applyAlignment="1">
      <alignment vertical="top" wrapText="1"/>
    </xf>
    <xf numFmtId="0" fontId="7" fillId="16" borderId="0" xfId="0" applyFont="1" applyFill="1" applyAlignment="1">
      <alignment vertical="top"/>
    </xf>
    <xf numFmtId="0" fontId="8" fillId="18" borderId="1" xfId="0" applyFont="1" applyFill="1" applyBorder="1" applyAlignment="1">
      <alignment vertical="center" wrapText="1"/>
    </xf>
    <xf numFmtId="0" fontId="8" fillId="18" borderId="1" xfId="0" applyFont="1" applyFill="1" applyBorder="1" applyAlignment="1">
      <alignment horizontal="center" vertical="top" wrapText="1"/>
    </xf>
    <xf numFmtId="0" fontId="8" fillId="18" borderId="0" xfId="0" applyFont="1" applyFill="1"/>
    <xf numFmtId="17" fontId="8" fillId="18" borderId="0" xfId="0" applyNumberFormat="1" applyFont="1" applyFill="1"/>
    <xf numFmtId="0" fontId="8" fillId="18" borderId="1" xfId="0" applyFont="1" applyFill="1" applyBorder="1"/>
    <xf numFmtId="164" fontId="8" fillId="18" borderId="1" xfId="1" applyNumberFormat="1" applyFont="1" applyFill="1" applyBorder="1" applyAlignment="1">
      <alignment horizontal="right"/>
    </xf>
    <xf numFmtId="0" fontId="3" fillId="18" borderId="0" xfId="0" applyFont="1" applyFill="1"/>
    <xf numFmtId="0" fontId="3" fillId="18" borderId="1" xfId="0" applyFont="1" applyFill="1" applyBorder="1"/>
    <xf numFmtId="0" fontId="3" fillId="18" borderId="1" xfId="0" applyFont="1" applyFill="1" applyBorder="1" applyAlignment="1">
      <alignment horizontal="right"/>
    </xf>
    <xf numFmtId="0" fontId="8" fillId="18" borderId="1" xfId="0" applyFont="1" applyFill="1" applyBorder="1" applyAlignment="1">
      <alignment horizontal="right"/>
    </xf>
    <xf numFmtId="0" fontId="23" fillId="18" borderId="1" xfId="0" applyFont="1" applyFill="1" applyBorder="1" applyAlignment="1">
      <alignment vertical="top" wrapText="1" readingOrder="1"/>
    </xf>
    <xf numFmtId="3" fontId="8" fillId="18" borderId="1" xfId="0" applyNumberFormat="1" applyFont="1" applyFill="1" applyBorder="1" applyAlignment="1">
      <alignment horizontal="right"/>
    </xf>
    <xf numFmtId="9" fontId="8" fillId="18" borderId="1" xfId="2" applyFont="1" applyFill="1" applyBorder="1" applyAlignment="1">
      <alignment horizontal="left"/>
    </xf>
    <xf numFmtId="0" fontId="3" fillId="18" borderId="1" xfId="0" applyFont="1" applyFill="1" applyBorder="1" applyAlignment="1">
      <alignment horizontal="right" wrapText="1"/>
    </xf>
    <xf numFmtId="0" fontId="3" fillId="18" borderId="2" xfId="0" applyFont="1" applyFill="1" applyBorder="1" applyAlignment="1">
      <alignment horizontal="right"/>
    </xf>
    <xf numFmtId="0" fontId="3" fillId="18" borderId="1" xfId="0" applyFont="1" applyFill="1" applyBorder="1" applyAlignment="1">
      <alignment wrapText="1"/>
    </xf>
    <xf numFmtId="0" fontId="3" fillId="18" borderId="1" xfId="0" applyFont="1" applyFill="1" applyBorder="1" applyAlignment="1">
      <alignment horizontal="left"/>
    </xf>
    <xf numFmtId="0" fontId="5" fillId="18" borderId="1" xfId="0" applyFont="1" applyFill="1" applyBorder="1" applyAlignment="1">
      <alignment horizontal="center"/>
    </xf>
    <xf numFmtId="0" fontId="5" fillId="18" borderId="1" xfId="0" applyFont="1" applyFill="1" applyBorder="1"/>
    <xf numFmtId="0" fontId="8" fillId="18" borderId="1" xfId="0" applyFont="1" applyFill="1" applyBorder="1" applyAlignment="1">
      <alignment wrapText="1"/>
    </xf>
    <xf numFmtId="0" fontId="44" fillId="18" borderId="1" xfId="6" applyFont="1" applyFill="1" applyBorder="1" applyAlignment="1">
      <alignment wrapText="1"/>
    </xf>
    <xf numFmtId="0" fontId="3" fillId="18" borderId="1" xfId="0" applyFont="1" applyFill="1" applyBorder="1" applyAlignment="1">
      <alignment horizontal="left" vertical="center"/>
    </xf>
    <xf numFmtId="0" fontId="3" fillId="18" borderId="1" xfId="0" applyFont="1" applyFill="1" applyBorder="1" applyAlignment="1">
      <alignment horizontal="center" vertical="center"/>
    </xf>
    <xf numFmtId="0" fontId="3" fillId="18" borderId="1" xfId="0" applyFont="1" applyFill="1" applyBorder="1" applyAlignment="1">
      <alignment horizontal="center" vertical="center" wrapText="1"/>
    </xf>
    <xf numFmtId="170" fontId="48" fillId="0" borderId="1" xfId="0" applyNumberFormat="1" applyFont="1" applyBorder="1"/>
    <xf numFmtId="0" fontId="5" fillId="18" borderId="0" xfId="0" applyFont="1" applyFill="1"/>
    <xf numFmtId="0" fontId="41" fillId="18" borderId="0" xfId="10" applyFont="1" applyFill="1"/>
    <xf numFmtId="164" fontId="4" fillId="19" borderId="1" xfId="1" applyNumberFormat="1" applyFont="1" applyFill="1" applyBorder="1"/>
    <xf numFmtId="0" fontId="4" fillId="19" borderId="1" xfId="0" applyFont="1" applyFill="1" applyBorder="1"/>
    <xf numFmtId="0" fontId="30" fillId="19" borderId="1" xfId="0" applyFont="1" applyFill="1" applyBorder="1"/>
    <xf numFmtId="164" fontId="30" fillId="19" borderId="1" xfId="0" applyNumberFormat="1" applyFont="1" applyFill="1" applyBorder="1"/>
    <xf numFmtId="3" fontId="15" fillId="0" borderId="1" xfId="11" applyNumberFormat="1" applyFont="1" applyFill="1" applyBorder="1" applyAlignment="1">
      <alignment horizontal="right" vertical="top" wrapText="1" readingOrder="1"/>
    </xf>
    <xf numFmtId="37" fontId="4" fillId="19" borderId="1" xfId="1" applyNumberFormat="1" applyFont="1" applyFill="1" applyBorder="1" applyAlignment="1">
      <alignment horizontal="right" vertical="top" wrapText="1" readingOrder="1"/>
    </xf>
    <xf numFmtId="164" fontId="29" fillId="0" borderId="1" xfId="1" applyNumberFormat="1" applyFont="1" applyFill="1" applyBorder="1" applyAlignment="1">
      <alignment horizontal="right" wrapText="1"/>
    </xf>
    <xf numFmtId="3" fontId="5" fillId="0" borderId="1" xfId="0" applyNumberFormat="1" applyFont="1" applyFill="1" applyBorder="1" applyAlignment="1">
      <alignment horizontal="right"/>
    </xf>
    <xf numFmtId="3" fontId="36" fillId="3" borderId="1" xfId="0" applyNumberFormat="1" applyFont="1" applyFill="1" applyBorder="1" applyAlignment="1">
      <alignment horizontal="right" vertical="top"/>
    </xf>
    <xf numFmtId="169" fontId="36" fillId="3" borderId="1" xfId="0" applyNumberFormat="1" applyFont="1" applyFill="1" applyBorder="1" applyAlignment="1">
      <alignment horizontal="right" vertical="top"/>
    </xf>
    <xf numFmtId="0" fontId="7" fillId="16" borderId="6" xfId="0" applyFont="1" applyFill="1" applyBorder="1" applyAlignment="1">
      <alignment horizontal="center" vertical="top"/>
    </xf>
    <xf numFmtId="0" fontId="47" fillId="3" borderId="12" xfId="0" applyFont="1" applyFill="1" applyBorder="1" applyAlignment="1">
      <alignment horizontal="left" wrapText="1"/>
    </xf>
    <xf numFmtId="17" fontId="9" fillId="16" borderId="2" xfId="0" applyNumberFormat="1" applyFont="1" applyFill="1" applyBorder="1" applyAlignment="1">
      <alignment horizontal="center"/>
    </xf>
    <xf numFmtId="17" fontId="9" fillId="16" borderId="7" xfId="0" applyNumberFormat="1" applyFont="1" applyFill="1" applyBorder="1" applyAlignment="1">
      <alignment horizontal="center"/>
    </xf>
    <xf numFmtId="17" fontId="9" fillId="16" borderId="3" xfId="0" applyNumberFormat="1" applyFont="1" applyFill="1" applyBorder="1" applyAlignment="1">
      <alignment horizontal="center"/>
    </xf>
    <xf numFmtId="17" fontId="30" fillId="16" borderId="9" xfId="0" applyNumberFormat="1" applyFont="1" applyFill="1" applyBorder="1" applyAlignment="1">
      <alignment horizontal="left"/>
    </xf>
    <xf numFmtId="0" fontId="0" fillId="0" borderId="0" xfId="0"/>
    <xf numFmtId="0" fontId="30" fillId="16" borderId="2" xfId="0" applyFont="1" applyFill="1" applyBorder="1" applyAlignment="1">
      <alignment horizontal="center"/>
    </xf>
    <xf numFmtId="0" fontId="30" fillId="16" borderId="3" xfId="0" applyFont="1" applyFill="1" applyBorder="1" applyAlignment="1">
      <alignment horizontal="center"/>
    </xf>
    <xf numFmtId="0" fontId="9" fillId="16" borderId="6" xfId="0" applyFont="1" applyFill="1" applyBorder="1" applyAlignment="1">
      <alignment horizontal="center" vertical="top" wrapText="1"/>
    </xf>
    <xf numFmtId="0" fontId="9" fillId="16" borderId="0" xfId="0" applyFont="1" applyFill="1" applyAlignment="1">
      <alignment horizontal="center" vertical="top" wrapText="1"/>
    </xf>
    <xf numFmtId="0" fontId="9" fillId="16" borderId="6" xfId="0" applyFont="1" applyFill="1" applyBorder="1" applyAlignment="1">
      <alignment horizontal="center"/>
    </xf>
    <xf numFmtId="0" fontId="9" fillId="16" borderId="15" xfId="0" applyFont="1" applyFill="1" applyBorder="1" applyAlignment="1">
      <alignment horizontal="center"/>
    </xf>
    <xf numFmtId="0" fontId="7" fillId="16" borderId="0" xfId="0" applyFont="1" applyFill="1" applyAlignment="1">
      <alignment horizontal="center" vertical="top" wrapText="1"/>
    </xf>
    <xf numFmtId="0" fontId="7" fillId="16" borderId="0" xfId="0" applyFont="1" applyFill="1" applyAlignment="1">
      <alignment horizontal="center" vertical="top"/>
    </xf>
    <xf numFmtId="0" fontId="9" fillId="16" borderId="0" xfId="0" applyFont="1" applyFill="1" applyAlignment="1">
      <alignment horizontal="center" vertical="center"/>
    </xf>
    <xf numFmtId="0" fontId="37" fillId="16" borderId="0" xfId="0" applyFont="1" applyFill="1" applyAlignment="1">
      <alignment horizontal="center" vertical="center"/>
    </xf>
    <xf numFmtId="0" fontId="37" fillId="16" borderId="2" xfId="0" applyFont="1" applyFill="1" applyBorder="1" applyAlignment="1">
      <alignment horizontal="center" vertical="top"/>
    </xf>
    <xf numFmtId="0" fontId="37" fillId="16" borderId="7" xfId="0" applyFont="1" applyFill="1" applyBorder="1" applyAlignment="1">
      <alignment horizontal="center" vertical="top"/>
    </xf>
    <xf numFmtId="0" fontId="37" fillId="16" borderId="3" xfId="0" applyFont="1" applyFill="1" applyBorder="1" applyAlignment="1">
      <alignment horizontal="center" vertical="top"/>
    </xf>
    <xf numFmtId="0" fontId="7" fillId="16" borderId="6" xfId="0" applyFont="1" applyFill="1" applyBorder="1" applyAlignment="1">
      <alignment horizontal="center" vertical="top" wrapText="1"/>
    </xf>
    <xf numFmtId="0" fontId="9" fillId="16" borderId="0" xfId="0" applyFont="1" applyFill="1" applyAlignment="1">
      <alignment horizontal="center" vertical="top"/>
    </xf>
    <xf numFmtId="0" fontId="17" fillId="17" borderId="0" xfId="0" applyFont="1" applyFill="1" applyAlignment="1">
      <alignment horizontal="center" vertical="top" wrapText="1"/>
    </xf>
    <xf numFmtId="0" fontId="7" fillId="4" borderId="0" xfId="0" applyFont="1" applyFill="1" applyAlignment="1">
      <alignment horizontal="center"/>
    </xf>
    <xf numFmtId="164" fontId="9" fillId="16" borderId="6" xfId="1" applyNumberFormat="1" applyFont="1" applyFill="1" applyBorder="1" applyAlignment="1">
      <alignment horizontal="center" vertical="top" wrapText="1"/>
    </xf>
    <xf numFmtId="0" fontId="9" fillId="16" borderId="0" xfId="0" applyFont="1" applyFill="1" applyAlignment="1">
      <alignment horizontal="center"/>
    </xf>
    <xf numFmtId="0" fontId="21" fillId="0" borderId="12" xfId="0" applyFont="1" applyBorder="1" applyAlignment="1">
      <alignment vertical="center" wrapText="1"/>
    </xf>
    <xf numFmtId="0" fontId="21" fillId="0" borderId="0" xfId="0" applyFont="1" applyAlignment="1">
      <alignment vertical="center" wrapText="1"/>
    </xf>
    <xf numFmtId="17" fontId="9" fillId="16" borderId="6" xfId="0" applyNumberFormat="1" applyFont="1" applyFill="1" applyBorder="1" applyAlignment="1">
      <alignment horizontal="center" vertical="top"/>
    </xf>
    <xf numFmtId="0" fontId="9" fillId="16" borderId="0" xfId="0" applyFont="1" applyFill="1" applyAlignment="1">
      <alignment horizontal="center" wrapText="1"/>
    </xf>
    <xf numFmtId="0" fontId="7" fillId="4" borderId="12" xfId="0" applyFont="1" applyFill="1" applyBorder="1" applyAlignment="1">
      <alignment vertical="top"/>
    </xf>
    <xf numFmtId="0" fontId="7" fillId="4" borderId="13" xfId="0" applyFont="1" applyFill="1" applyBorder="1" applyAlignment="1">
      <alignment vertical="top"/>
    </xf>
    <xf numFmtId="17" fontId="7" fillId="4" borderId="6" xfId="0" applyNumberFormat="1" applyFont="1" applyFill="1" applyBorder="1" applyAlignment="1">
      <alignment horizontal="left"/>
    </xf>
    <xf numFmtId="17" fontId="7" fillId="4" borderId="15" xfId="0" applyNumberFormat="1" applyFont="1" applyFill="1" applyBorder="1" applyAlignment="1">
      <alignment horizontal="left"/>
    </xf>
    <xf numFmtId="0" fontId="7" fillId="4" borderId="0" xfId="0" applyFont="1" applyFill="1" applyAlignment="1">
      <alignment vertical="top"/>
    </xf>
  </cellXfs>
  <cellStyles count="12">
    <cellStyle name="Comma" xfId="1" builtinId="3"/>
    <cellStyle name="Comma [0]" xfId="11" builtinId="6"/>
    <cellStyle name="Currency" xfId="5" builtinId="4"/>
    <cellStyle name="Good" xfId="3" builtinId="26"/>
    <cellStyle name="Hyperlink" xfId="10" builtinId="8"/>
    <cellStyle name="Normal" xfId="0" builtinId="0"/>
    <cellStyle name="Normal 2" xfId="4" xr:uid="{CF62DFEF-0743-4E28-9EA6-345265A49F40}"/>
    <cellStyle name="Normal 2 2" xfId="7" xr:uid="{15BAE169-344B-4109-AB24-8523524E1B6A}"/>
    <cellStyle name="Normal 3" xfId="8" xr:uid="{4ECE9436-EB31-459F-90FF-C425A3870C99}"/>
    <cellStyle name="Normal 3 2" xfId="9" xr:uid="{A8AE7B8E-9E97-4FC6-BD9B-E6CA9E3DA636}"/>
    <cellStyle name="Output" xfId="6" builtinId="21"/>
    <cellStyle name="Percent" xfId="2" builtinId="5"/>
  </cellStyles>
  <dxfs count="31">
    <dxf>
      <font>
        <color theme="0"/>
      </font>
      <fill>
        <patternFill>
          <bgColor rgb="FF737575"/>
        </patternFill>
      </fill>
    </dxf>
    <dxf>
      <font>
        <color rgb="FF9C5700"/>
      </font>
      <fill>
        <patternFill>
          <bgColor rgb="FFFFEB9C"/>
        </patternFill>
      </fill>
    </dxf>
    <dxf>
      <font>
        <color rgb="FF9C5700"/>
      </font>
      <fill>
        <patternFill>
          <bgColor rgb="FFFFEB9C"/>
        </patternFill>
      </fill>
    </dxf>
    <dxf>
      <font>
        <color theme="0"/>
      </font>
      <fill>
        <patternFill>
          <bgColor rgb="FF737575"/>
        </patternFill>
      </fill>
    </dxf>
    <dxf>
      <font>
        <color theme="0"/>
      </font>
      <fill>
        <patternFill>
          <bgColor rgb="FF737575"/>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theme="0"/>
      </font>
      <fill>
        <patternFill>
          <bgColor rgb="FF737575"/>
        </patternFill>
      </fill>
    </dxf>
    <dxf>
      <font>
        <color theme="0"/>
      </font>
      <fill>
        <patternFill>
          <bgColor rgb="FF0F7695"/>
        </patternFill>
      </fill>
    </dxf>
    <dxf>
      <font>
        <color rgb="FF9C5700"/>
      </font>
      <fill>
        <patternFill>
          <bgColor rgb="FFFFEB9C"/>
        </patternFill>
      </fill>
    </dxf>
    <dxf>
      <font>
        <color rgb="FF9C0006"/>
      </font>
      <fill>
        <patternFill>
          <bgColor rgb="FFFFC7CE"/>
        </patternFill>
      </fill>
    </dxf>
    <dxf>
      <font>
        <color theme="0"/>
      </font>
      <fill>
        <patternFill>
          <bgColor rgb="FF737575"/>
        </patternFill>
      </fill>
    </dxf>
    <dxf>
      <font>
        <color theme="0"/>
      </font>
      <fill>
        <patternFill>
          <fgColor rgb="FF0F7695"/>
        </patternFill>
      </fill>
    </dxf>
    <dxf>
      <fill>
        <patternFill>
          <bgColor rgb="FF0F7695"/>
        </patternFill>
      </fill>
    </dxf>
    <dxf>
      <font>
        <color rgb="FF9C5700"/>
      </font>
      <fill>
        <patternFill>
          <bgColor rgb="FFFFEB9C"/>
        </patternFill>
      </fill>
    </dxf>
    <dxf>
      <fill>
        <patternFill>
          <bgColor theme="4" tint="0.79998168889431442"/>
        </patternFill>
      </fill>
    </dxf>
    <dxf>
      <font>
        <color rgb="FF006100"/>
      </font>
      <fill>
        <patternFill>
          <bgColor rgb="FFC6EFCE"/>
        </patternFill>
      </fill>
    </dxf>
    <dxf>
      <font>
        <color rgb="FF9C0006"/>
      </font>
      <fill>
        <patternFill>
          <bgColor rgb="FFFFC7CE"/>
        </patternFill>
      </fill>
    </dxf>
    <dxf>
      <font>
        <color theme="0"/>
      </font>
      <fill>
        <patternFill>
          <bgColor rgb="FF737575"/>
        </patternFill>
      </fill>
    </dxf>
    <dxf>
      <font>
        <color theme="0"/>
      </font>
      <fill>
        <patternFill>
          <fgColor rgb="FF737575"/>
          <bgColor rgb="FF737575"/>
        </patternFill>
      </fill>
    </dxf>
    <dxf>
      <font>
        <color theme="0"/>
      </font>
      <fill>
        <patternFill>
          <fgColor rgb="FF737575"/>
          <bgColor rgb="FF737575"/>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theme="0"/>
      </font>
      <fill>
        <patternFill>
          <fgColor rgb="FF737575"/>
          <bgColor rgb="FF737575"/>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737575"/>
      <color rgb="FFF6F6F6"/>
      <color rgb="FFF6A623"/>
      <color rgb="FF0F7695"/>
      <color rgb="FFE6F5F7"/>
      <color rgb="FF326FB6"/>
      <color rgb="FF19386B"/>
      <color rgb="FFCC7B22"/>
      <color rgb="FFEAB200"/>
      <color rgb="FFCC9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85724</xdr:rowOff>
    </xdr:from>
    <xdr:to>
      <xdr:col>5</xdr:col>
      <xdr:colOff>581025</xdr:colOff>
      <xdr:row>25</xdr:row>
      <xdr:rowOff>28574</xdr:rowOff>
    </xdr:to>
    <xdr:sp macro="" textlink="">
      <xdr:nvSpPr>
        <xdr:cNvPr id="2" name="TextBox 1">
          <a:extLst>
            <a:ext uri="{FF2B5EF4-FFF2-40B4-BE49-F238E27FC236}">
              <a16:creationId xmlns:a16="http://schemas.microsoft.com/office/drawing/2014/main" id="{B5D30581-EFFC-4B89-8B6B-DCCB4AD6C8D7}"/>
            </a:ext>
          </a:extLst>
        </xdr:cNvPr>
        <xdr:cNvSpPr txBox="1"/>
      </xdr:nvSpPr>
      <xdr:spPr>
        <a:xfrm>
          <a:off x="0" y="2905124"/>
          <a:ext cx="3819525" cy="195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All data as of Sep. 2019, unless designated otherwise</a:t>
          </a:r>
          <a:r>
            <a:rPr lang="en-US" sz="1100"/>
            <a:t>.</a:t>
          </a:r>
        </a:p>
        <a:p>
          <a:endParaRPr lang="en-US" sz="1100"/>
        </a:p>
        <a:p>
          <a:r>
            <a:rPr lang="en-US" sz="1100"/>
            <a:t>References: Qualified Health Plans (QHP) and Qualified Dental Plans (QDP) data- Author: WAHBE/Thuy Ha, Data Source: </a:t>
          </a:r>
          <a:r>
            <a:rPr lang="en-US" sz="1100" i="1"/>
            <a:t>Washington Healthplanfinder </a:t>
          </a:r>
          <a:r>
            <a:rPr lang="en-US" sz="1100"/>
            <a:t>as of Sep. 2019</a:t>
          </a:r>
        </a:p>
        <a:p>
          <a:endParaRPr lang="en-US" sz="1100"/>
        </a:p>
        <a:p>
          <a:r>
            <a:rPr lang="en-US" sz="1100" b="0" i="0" u="none" strike="noStrike" baseline="0">
              <a:solidFill>
                <a:schemeClr val="dk1"/>
              </a:solidFill>
              <a:latin typeface="+mn-lt"/>
              <a:ea typeface="+mn-ea"/>
              <a:cs typeface="+mn-cs"/>
            </a:rPr>
            <a:t>Washington Apple Health (WAH) - Medicaid MAGI/CHIP population: MAGI/CHIP Population Characteristics- Author: HCA/OMSD; Data Source: ProviderOne ODS Data Warehouse as of Sep. 2019</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201530</xdr:colOff>
      <xdr:row>1</xdr:row>
      <xdr:rowOff>52917</xdr:rowOff>
    </xdr:from>
    <xdr:to>
      <xdr:col>6</xdr:col>
      <xdr:colOff>669468</xdr:colOff>
      <xdr:row>8</xdr:row>
      <xdr:rowOff>31750</xdr:rowOff>
    </xdr:to>
    <xdr:sp macro="" textlink="">
      <xdr:nvSpPr>
        <xdr:cNvPr id="2" name="TextBox 1">
          <a:extLst>
            <a:ext uri="{FF2B5EF4-FFF2-40B4-BE49-F238E27FC236}">
              <a16:creationId xmlns:a16="http://schemas.microsoft.com/office/drawing/2014/main" id="{7736B117-087F-4042-815F-11CEDCD28F07}"/>
            </a:ext>
          </a:extLst>
        </xdr:cNvPr>
        <xdr:cNvSpPr txBox="1"/>
      </xdr:nvSpPr>
      <xdr:spPr>
        <a:xfrm>
          <a:off x="2762697" y="317500"/>
          <a:ext cx="4214438"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t>Bronze Plans </a:t>
          </a:r>
          <a:r>
            <a:rPr lang="en-US" sz="1000" i="1"/>
            <a:t>cover 60% of the cost of essential health benefits, while the patient pays 40% ; </a:t>
          </a:r>
          <a:r>
            <a:rPr lang="en-US" sz="1000" b="1" i="1"/>
            <a:t>Silver Plans </a:t>
          </a:r>
          <a:r>
            <a:rPr lang="en-US" sz="1000" i="1"/>
            <a:t>cover 70%, while the patient pays 30%; </a:t>
          </a:r>
          <a:r>
            <a:rPr lang="en-US" sz="1000" b="1" i="1"/>
            <a:t>Gold Plans </a:t>
          </a:r>
          <a:r>
            <a:rPr lang="en-US" sz="1000" i="1"/>
            <a:t>cover 80%, while the patient pays 20%; </a:t>
          </a:r>
          <a:r>
            <a:rPr lang="en-US" sz="1000" b="1" i="1"/>
            <a:t>Catastrophic Plans </a:t>
          </a:r>
          <a:r>
            <a:rPr lang="en-US" sz="1000" i="1"/>
            <a:t>are type of health care plan only available through Washington Healthplanfinder for certain populations, such as individuals under age 30. This type of plan generally offers the least coverage. Tax credits and cost sharing reductions cannot be used to purchase a catastrophic plan.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146050</xdr:colOff>
      <xdr:row>1</xdr:row>
      <xdr:rowOff>127000</xdr:rowOff>
    </xdr:from>
    <xdr:to>
      <xdr:col>22</xdr:col>
      <xdr:colOff>279400</xdr:colOff>
      <xdr:row>4</xdr:row>
      <xdr:rowOff>76200</xdr:rowOff>
    </xdr:to>
    <xdr:sp macro="" textlink="$J$6">
      <xdr:nvSpPr>
        <xdr:cNvPr id="4" name="TextBox 3">
          <a:extLst>
            <a:ext uri="{FF2B5EF4-FFF2-40B4-BE49-F238E27FC236}">
              <a16:creationId xmlns:a16="http://schemas.microsoft.com/office/drawing/2014/main" id="{4FD85095-9A22-4084-880E-A50F4CDFF872}"/>
            </a:ext>
          </a:extLst>
        </xdr:cNvPr>
        <xdr:cNvSpPr txBox="1"/>
      </xdr:nvSpPr>
      <xdr:spPr>
        <a:xfrm>
          <a:off x="17767300" y="1835150"/>
          <a:ext cx="762000" cy="539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E987F8F-4745-4A69-8E8D-A680023746E8}" type="TxLink">
            <a:rPr lang="en-US" sz="900" b="1" i="0" u="none" strike="noStrike">
              <a:solidFill>
                <a:srgbClr val="000000"/>
              </a:solidFill>
              <a:latin typeface="Calibri"/>
              <a:cs typeface="Calibri"/>
            </a:rPr>
            <a:pPr/>
            <a:t> </a:t>
          </a:fld>
          <a:endParaRPr 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16</xdr:row>
      <xdr:rowOff>47623</xdr:rowOff>
    </xdr:from>
    <xdr:to>
      <xdr:col>5</xdr:col>
      <xdr:colOff>371475</xdr:colOff>
      <xdr:row>20</xdr:row>
      <xdr:rowOff>85725</xdr:rowOff>
    </xdr:to>
    <xdr:sp macro="" textlink="">
      <xdr:nvSpPr>
        <xdr:cNvPr id="2" name="TextBox 1">
          <a:extLst>
            <a:ext uri="{FF2B5EF4-FFF2-40B4-BE49-F238E27FC236}">
              <a16:creationId xmlns:a16="http://schemas.microsoft.com/office/drawing/2014/main" id="{786E6147-F7A1-4D8A-ACCA-8464787AAF91}"/>
            </a:ext>
          </a:extLst>
        </xdr:cNvPr>
        <xdr:cNvSpPr txBox="1"/>
      </xdr:nvSpPr>
      <xdr:spPr>
        <a:xfrm>
          <a:off x="3676650" y="2895598"/>
          <a:ext cx="4029075" cy="781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Family Dental is offered</a:t>
          </a:r>
          <a:r>
            <a:rPr lang="en-US" sz="1000" i="1" baseline="0"/>
            <a:t> by Delta Dental of Washington and Dentegra. Pediatric Dental (18 and younger) is offered by Delta Dental of Washington, Kaiser Foundation Health Plan of the Northwest, LifeWise Health Plan of Washington, and Premera Blue Cross.</a:t>
          </a:r>
          <a:endParaRPr lang="en-US" sz="1000" i="1"/>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xdr:col>
      <xdr:colOff>619126</xdr:colOff>
      <xdr:row>4</xdr:row>
      <xdr:rowOff>19049</xdr:rowOff>
    </xdr:from>
    <xdr:ext cx="2667000" cy="847725"/>
    <xdr:sp macro="" textlink="">
      <xdr:nvSpPr>
        <xdr:cNvPr id="2" name="TextBox 1">
          <a:extLst>
            <a:ext uri="{FF2B5EF4-FFF2-40B4-BE49-F238E27FC236}">
              <a16:creationId xmlns:a16="http://schemas.microsoft.com/office/drawing/2014/main" id="{3B93ED54-22DE-44C0-BFD9-A9336B0C0BF8}"/>
            </a:ext>
          </a:extLst>
        </xdr:cNvPr>
        <xdr:cNvSpPr txBox="1"/>
      </xdr:nvSpPr>
      <xdr:spPr>
        <a:xfrm>
          <a:off x="6686551" y="838199"/>
          <a:ext cx="2667000"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1"/>
            <a:t>Includes applicants as of Sep</a:t>
          </a:r>
          <a:r>
            <a:rPr lang="en-US" sz="1100" i="1" baseline="0"/>
            <a:t> 2019 who indicated in Washington Healthplanfinder they do not speak </a:t>
          </a:r>
          <a:r>
            <a:rPr lang="en-US" sz="1100" i="1" baseline="0">
              <a:solidFill>
                <a:sysClr val="windowText" lastClr="000000"/>
              </a:solidFill>
            </a:rPr>
            <a:t>and/or read English and requested an interpreter or translation. </a:t>
          </a:r>
          <a:endParaRPr lang="en-US" sz="1100" i="1">
            <a:solidFill>
              <a:sysClr val="windowText" lastClr="00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A76A-F45D-4EBE-AA2F-C70ABFD7DE88}">
  <sheetPr>
    <tabColor theme="5" tint="0.59999389629810485"/>
  </sheetPr>
  <dimension ref="A1:I16"/>
  <sheetViews>
    <sheetView workbookViewId="0">
      <selection activeCell="F34" sqref="F34"/>
    </sheetView>
  </sheetViews>
  <sheetFormatPr defaultRowHeight="14.25" x14ac:dyDescent="0.45"/>
  <cols>
    <col min="2" max="2" width="9.06640625" customWidth="1"/>
  </cols>
  <sheetData>
    <row r="1" spans="1:9" ht="23.25" customHeight="1" x14ac:dyDescent="0.7">
      <c r="A1" s="230"/>
      <c r="B1" s="231" t="s">
        <v>318</v>
      </c>
      <c r="C1" s="232"/>
      <c r="D1" s="229"/>
      <c r="E1" s="229"/>
      <c r="F1" s="144"/>
      <c r="G1" s="144"/>
      <c r="H1" s="144"/>
      <c r="I1" s="144"/>
    </row>
    <row r="2" spans="1:9" ht="10.9" customHeight="1" x14ac:dyDescent="0.45">
      <c r="F2" s="144"/>
      <c r="G2" s="184"/>
      <c r="H2" s="144"/>
      <c r="I2" s="144"/>
    </row>
    <row r="3" spans="1:9" ht="15.75" x14ac:dyDescent="0.5">
      <c r="A3" s="261" t="s">
        <v>319</v>
      </c>
      <c r="B3" s="262" t="s">
        <v>329</v>
      </c>
      <c r="C3" s="261"/>
      <c r="D3" s="261"/>
      <c r="E3" s="261"/>
      <c r="F3" s="167"/>
      <c r="G3" s="167"/>
      <c r="H3" s="167"/>
      <c r="I3" s="144"/>
    </row>
    <row r="4" spans="1:9" ht="15.75" x14ac:dyDescent="0.5">
      <c r="A4" s="261" t="s">
        <v>320</v>
      </c>
      <c r="B4" s="262" t="s">
        <v>330</v>
      </c>
      <c r="C4" s="261"/>
      <c r="D4" s="261"/>
      <c r="E4" s="261"/>
      <c r="F4" s="167"/>
      <c r="G4" s="167"/>
      <c r="H4" s="167"/>
      <c r="I4" s="144"/>
    </row>
    <row r="5" spans="1:9" ht="15.75" x14ac:dyDescent="0.5">
      <c r="A5" s="261" t="s">
        <v>321</v>
      </c>
      <c r="B5" s="262" t="s">
        <v>336</v>
      </c>
      <c r="C5" s="261"/>
      <c r="D5" s="261"/>
      <c r="E5" s="261"/>
      <c r="F5" s="167"/>
      <c r="G5" s="167"/>
      <c r="H5" s="167"/>
      <c r="I5" s="144"/>
    </row>
    <row r="6" spans="1:9" ht="15.75" x14ac:dyDescent="0.5">
      <c r="A6" s="261" t="s">
        <v>322</v>
      </c>
      <c r="B6" s="262" t="s">
        <v>331</v>
      </c>
      <c r="C6" s="261"/>
      <c r="D6" s="261"/>
      <c r="E6" s="261"/>
      <c r="F6" s="167"/>
      <c r="G6" s="167"/>
      <c r="H6" s="167"/>
      <c r="I6" s="144"/>
    </row>
    <row r="7" spans="1:9" ht="15.75" x14ac:dyDescent="0.5">
      <c r="A7" s="261" t="s">
        <v>323</v>
      </c>
      <c r="B7" s="262" t="s">
        <v>332</v>
      </c>
      <c r="C7" s="261"/>
      <c r="D7" s="261"/>
      <c r="E7" s="261"/>
      <c r="F7" s="167"/>
      <c r="G7" s="167"/>
      <c r="H7" s="167"/>
      <c r="I7" s="144"/>
    </row>
    <row r="8" spans="1:9" ht="15.75" x14ac:dyDescent="0.5">
      <c r="A8" s="261" t="s">
        <v>324</v>
      </c>
      <c r="B8" s="262" t="s">
        <v>333</v>
      </c>
      <c r="C8" s="261"/>
      <c r="D8" s="261"/>
      <c r="E8" s="261"/>
      <c r="F8" s="167"/>
      <c r="G8" s="167"/>
      <c r="H8" s="167"/>
      <c r="I8" s="144"/>
    </row>
    <row r="9" spans="1:9" ht="15.75" x14ac:dyDescent="0.5">
      <c r="A9" s="261" t="s">
        <v>325</v>
      </c>
      <c r="B9" s="262" t="s">
        <v>334</v>
      </c>
      <c r="C9" s="261"/>
      <c r="D9" s="261"/>
      <c r="E9" s="261"/>
      <c r="F9" s="167"/>
      <c r="G9" s="167"/>
      <c r="H9" s="167"/>
      <c r="I9" s="144"/>
    </row>
    <row r="10" spans="1:9" ht="15.75" x14ac:dyDescent="0.5">
      <c r="A10" s="261" t="s">
        <v>326</v>
      </c>
      <c r="B10" s="262" t="s">
        <v>335</v>
      </c>
      <c r="C10" s="261"/>
      <c r="D10" s="261"/>
      <c r="E10" s="261"/>
      <c r="F10" s="167"/>
      <c r="G10" s="167"/>
      <c r="H10" s="167"/>
      <c r="I10" s="144"/>
    </row>
    <row r="11" spans="1:9" ht="15.75" x14ac:dyDescent="0.5">
      <c r="A11" s="261" t="s">
        <v>327</v>
      </c>
      <c r="B11" s="262" t="s">
        <v>397</v>
      </c>
      <c r="C11" s="261"/>
      <c r="D11" s="261"/>
      <c r="E11" s="261"/>
      <c r="F11" s="167"/>
      <c r="G11" s="167"/>
      <c r="H11" s="167"/>
      <c r="I11" s="144"/>
    </row>
    <row r="12" spans="1:9" s="216" customFormat="1" ht="15.75" x14ac:dyDescent="0.5">
      <c r="A12" s="261" t="s">
        <v>328</v>
      </c>
      <c r="B12" s="262" t="s">
        <v>398</v>
      </c>
      <c r="C12" s="261"/>
      <c r="D12" s="261"/>
      <c r="E12" s="261"/>
      <c r="F12" s="167"/>
      <c r="G12" s="167"/>
      <c r="H12" s="167"/>
      <c r="I12" s="144"/>
    </row>
    <row r="13" spans="1:9" ht="15.75" x14ac:dyDescent="0.5">
      <c r="A13" s="261" t="s">
        <v>343</v>
      </c>
      <c r="B13" s="262" t="s">
        <v>430</v>
      </c>
      <c r="C13" s="261"/>
      <c r="D13" s="261"/>
      <c r="E13" s="261"/>
      <c r="F13" s="167"/>
      <c r="G13" s="167"/>
      <c r="H13" s="167"/>
      <c r="I13" s="144"/>
    </row>
    <row r="14" spans="1:9" x14ac:dyDescent="0.45">
      <c r="G14" s="144"/>
      <c r="H14" s="144"/>
      <c r="I14" s="144"/>
    </row>
    <row r="16" spans="1:9" ht="15.75" x14ac:dyDescent="0.5">
      <c r="A16" s="197"/>
      <c r="B16" s="27"/>
      <c r="C16" s="27"/>
      <c r="D16" s="188"/>
      <c r="E16" s="188"/>
      <c r="F16" s="188"/>
    </row>
  </sheetData>
  <hyperlinks>
    <hyperlink ref="B3" location="'WAH &amp; QHP Enrollees by County'!A1" display="WAH &amp; QHP Enrollees by County " xr:uid="{DC17F8CA-ABBF-4336-A69D-45B9116CEF40}"/>
    <hyperlink ref="B4" location="'by Carrier'!A1" display="QHP by Carrier" xr:uid="{7A806949-BC3B-49ED-939C-73350CA2C065}"/>
    <hyperlink ref="B5" location="'By Metal Level, FPL'!A1" display="Enrollment by Metal Level, by FPL Level, FPL by Metal Level, WAH by FPL Level" xr:uid="{FD2AE38C-629F-41EF-B613-DCC0AC1290C6}"/>
    <hyperlink ref="B6" location="'QHP &amp; WAH by Age'!A1" display="QHP &amp; WAH by Age" xr:uid="{FBD34273-BEE5-4276-867D-CAD0DD32648D}"/>
    <hyperlink ref="B7" location="'QHP Household'!A1" display="QHP Household" xr:uid="{423ECC6D-39F5-4F52-B830-E02595002E97}"/>
    <hyperlink ref="B8" location="'QHP &amp; WAH Demographics'!A1" display="QHP &amp; WAH Demographics" xr:uid="{CA9300E9-E6D1-4A19-BB6B-6BC9627CF393}"/>
    <hyperlink ref="B9" location="'QDP Distribution'!A1" display="QDP Distribution" xr:uid="{A642CAAB-528C-41CD-B3A8-C4A6B36AF4D3}"/>
    <hyperlink ref="B10" location="'MPS Selection'!A1" display="MPS Selection" xr:uid="{50334EAA-8729-45EA-AFC5-FC3BEAA72E98}"/>
    <hyperlink ref="B11" location="'QHP Subsidy &amp; Premium'!A1" display="QHP Subsidy &amp; Premium" xr:uid="{85B08DED-F2CF-4BF0-B959-916BED012DCD}"/>
    <hyperlink ref="B13" location="'Language Data'!A1" display="Language Data" xr:uid="{7C40AA78-20E3-4BA0-BE76-7482E6D111F3}"/>
    <hyperlink ref="B12" location="'QHP &amp; WAH by Language'!A1" display="QHP &amp; WAH by Language" xr:uid="{8FF69195-1714-4D60-9B16-DE249AE10D14}"/>
  </hyperlink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U53"/>
  <sheetViews>
    <sheetView workbookViewId="0">
      <selection activeCell="J19" sqref="J19"/>
    </sheetView>
  </sheetViews>
  <sheetFormatPr defaultColWidth="9" defaultRowHeight="14.25" x14ac:dyDescent="0.45"/>
  <cols>
    <col min="1" max="1" width="24.1328125" style="33" customWidth="1"/>
    <col min="2" max="3" width="16.19921875" style="33" customWidth="1"/>
    <col min="4" max="4" width="12" style="33" customWidth="1"/>
    <col min="5" max="5" width="12.796875" style="33" customWidth="1"/>
    <col min="6" max="7" width="13.53125" style="33" customWidth="1"/>
    <col min="8" max="8" width="13.19921875" style="33" customWidth="1"/>
    <col min="9" max="9" width="13.53125" style="33" customWidth="1"/>
    <col min="10" max="16384" width="9" style="33"/>
  </cols>
  <sheetData>
    <row r="1" spans="1:21" ht="16.899999999999999" x14ac:dyDescent="0.45">
      <c r="A1" s="295" t="s">
        <v>317</v>
      </c>
      <c r="B1" s="295"/>
      <c r="C1" s="295"/>
      <c r="D1" s="154"/>
      <c r="E1" s="154"/>
      <c r="F1" s="154"/>
      <c r="G1" s="154"/>
      <c r="H1" s="154"/>
      <c r="I1" s="154"/>
      <c r="J1" s="154"/>
      <c r="K1" s="154"/>
      <c r="L1" s="154"/>
      <c r="M1" s="154"/>
      <c r="N1" s="154"/>
      <c r="O1" s="154"/>
      <c r="P1" s="154"/>
      <c r="Q1" s="154"/>
      <c r="R1" s="154"/>
      <c r="S1" s="154"/>
      <c r="T1" s="154"/>
      <c r="U1" s="154"/>
    </row>
    <row r="2" spans="1:21" ht="15.75" x14ac:dyDescent="0.5">
      <c r="A2" s="136" t="s">
        <v>3</v>
      </c>
      <c r="B2" s="269">
        <v>117995</v>
      </c>
      <c r="C2" s="137">
        <f>B2/$B$4</f>
        <v>0.6515676941257027</v>
      </c>
      <c r="D2" s="154"/>
      <c r="E2" s="154"/>
      <c r="F2" s="154"/>
      <c r="G2" s="154"/>
      <c r="H2" s="154"/>
      <c r="I2" s="154"/>
      <c r="J2" s="154"/>
      <c r="K2" s="154"/>
      <c r="L2" s="154"/>
      <c r="M2" s="154"/>
      <c r="N2" s="154"/>
      <c r="O2" s="154"/>
      <c r="P2" s="154"/>
      <c r="Q2" s="154"/>
      <c r="R2" s="154"/>
      <c r="S2" s="154"/>
      <c r="T2" s="154"/>
      <c r="U2" s="154"/>
    </row>
    <row r="3" spans="1:21" ht="15.75" x14ac:dyDescent="0.5">
      <c r="A3" s="136" t="s">
        <v>109</v>
      </c>
      <c r="B3" s="270">
        <v>63099</v>
      </c>
      <c r="C3" s="137">
        <f>B3/$B$4</f>
        <v>0.3484323058742973</v>
      </c>
      <c r="D3" s="154"/>
      <c r="E3" s="154"/>
      <c r="F3" s="154"/>
      <c r="G3" s="154"/>
      <c r="H3" s="154"/>
      <c r="I3" s="154"/>
      <c r="J3" s="154"/>
      <c r="K3" s="154"/>
      <c r="L3" s="154"/>
      <c r="M3" s="154"/>
      <c r="N3" s="154"/>
      <c r="O3" s="154"/>
      <c r="P3" s="154"/>
      <c r="Q3" s="154"/>
      <c r="R3" s="154"/>
      <c r="S3" s="154"/>
      <c r="T3" s="154"/>
      <c r="U3" s="154"/>
    </row>
    <row r="4" spans="1:21" ht="14.55" customHeight="1" x14ac:dyDescent="0.5">
      <c r="A4" s="133" t="s">
        <v>4</v>
      </c>
      <c r="B4" s="134">
        <f>SUM(B2:B3)</f>
        <v>181094</v>
      </c>
      <c r="C4" s="135">
        <f>SUM(C2:C3)</f>
        <v>1</v>
      </c>
      <c r="D4" s="154"/>
      <c r="E4" s="154"/>
      <c r="F4" s="154"/>
      <c r="G4" s="154"/>
      <c r="H4" s="154"/>
      <c r="I4" s="154"/>
      <c r="J4" s="154"/>
      <c r="K4" s="154"/>
      <c r="L4" s="154"/>
      <c r="M4" s="154"/>
      <c r="N4" s="154"/>
      <c r="O4" s="154"/>
      <c r="P4" s="154"/>
      <c r="Q4" s="154"/>
      <c r="R4" s="154"/>
      <c r="S4" s="154"/>
      <c r="T4" s="154"/>
      <c r="U4" s="154"/>
    </row>
    <row r="5" spans="1:21" x14ac:dyDescent="0.45">
      <c r="A5" s="154"/>
      <c r="B5" s="154"/>
      <c r="C5" s="154"/>
      <c r="D5" s="154"/>
      <c r="E5" s="154"/>
      <c r="F5" s="154"/>
      <c r="G5" s="154"/>
      <c r="H5" s="154"/>
      <c r="I5" s="154"/>
      <c r="J5" s="154"/>
      <c r="K5" s="154"/>
      <c r="L5" s="154"/>
      <c r="M5" s="154"/>
      <c r="N5" s="154"/>
      <c r="O5" s="154"/>
      <c r="P5" s="154"/>
      <c r="Q5" s="154"/>
      <c r="R5" s="154"/>
      <c r="S5" s="154"/>
      <c r="T5" s="154"/>
      <c r="U5" s="154"/>
    </row>
    <row r="6" spans="1:21" ht="17" customHeight="1" x14ac:dyDescent="0.45">
      <c r="A6" s="154"/>
      <c r="B6" s="154"/>
      <c r="C6" s="154"/>
      <c r="D6" s="154"/>
      <c r="E6" s="154"/>
      <c r="F6" s="154"/>
      <c r="G6" s="154"/>
      <c r="H6" s="154"/>
      <c r="I6" s="154"/>
      <c r="J6" s="154"/>
      <c r="K6" s="154"/>
      <c r="L6" s="154"/>
      <c r="M6" s="154"/>
      <c r="N6" s="154"/>
      <c r="O6" s="154"/>
      <c r="P6" s="154"/>
      <c r="Q6" s="154"/>
      <c r="R6" s="154"/>
      <c r="S6" s="154"/>
      <c r="T6" s="154"/>
      <c r="U6" s="154"/>
    </row>
    <row r="7" spans="1:21" x14ac:dyDescent="0.45">
      <c r="A7" s="154"/>
      <c r="B7" s="154"/>
      <c r="C7" s="154"/>
      <c r="D7" s="154"/>
      <c r="E7" s="154"/>
      <c r="F7" s="154"/>
      <c r="G7" s="154"/>
      <c r="H7" s="154"/>
      <c r="I7" s="154"/>
      <c r="J7" s="154"/>
      <c r="K7" s="154"/>
      <c r="L7" s="154"/>
      <c r="M7" s="154"/>
      <c r="N7" s="154"/>
      <c r="O7" s="154"/>
      <c r="P7" s="154"/>
      <c r="Q7" s="154"/>
      <c r="R7" s="154"/>
      <c r="S7" s="154"/>
      <c r="T7" s="154"/>
      <c r="U7" s="154"/>
    </row>
    <row r="8" spans="1:21" x14ac:dyDescent="0.45">
      <c r="A8" s="154"/>
      <c r="B8" s="154"/>
      <c r="C8" s="154"/>
      <c r="D8" s="154"/>
      <c r="E8" s="154"/>
      <c r="F8" s="154"/>
      <c r="G8" s="154"/>
      <c r="H8" s="154"/>
      <c r="I8" s="154"/>
      <c r="J8" s="154"/>
      <c r="K8" s="154"/>
      <c r="L8" s="154"/>
      <c r="M8" s="154"/>
      <c r="N8" s="154"/>
      <c r="O8" s="154"/>
      <c r="P8" s="154"/>
      <c r="Q8" s="154"/>
      <c r="R8" s="154"/>
      <c r="S8" s="154"/>
      <c r="T8" s="154"/>
      <c r="U8" s="154"/>
    </row>
    <row r="9" spans="1:21" x14ac:dyDescent="0.45">
      <c r="A9" s="154"/>
      <c r="B9" s="154"/>
      <c r="C9" s="154"/>
      <c r="D9" s="154"/>
      <c r="E9" s="154"/>
      <c r="F9" s="154"/>
      <c r="G9" s="154"/>
      <c r="H9" s="154"/>
      <c r="I9" s="154"/>
      <c r="J9" s="154"/>
      <c r="K9" s="154"/>
      <c r="L9" s="154"/>
      <c r="M9" s="154"/>
      <c r="N9" s="154"/>
      <c r="O9" s="154"/>
      <c r="P9" s="154"/>
      <c r="Q9" s="154"/>
      <c r="R9" s="154"/>
      <c r="S9" s="154"/>
      <c r="T9" s="154"/>
      <c r="U9" s="154"/>
    </row>
    <row r="10" spans="1:21" x14ac:dyDescent="0.45">
      <c r="A10" s="154"/>
      <c r="B10" s="154"/>
      <c r="C10" s="154"/>
      <c r="D10" s="154"/>
      <c r="E10" s="154"/>
      <c r="F10" s="154"/>
      <c r="G10" s="154"/>
      <c r="H10" s="154"/>
      <c r="I10" s="154"/>
      <c r="J10" s="154"/>
      <c r="K10" s="154"/>
      <c r="L10" s="154"/>
      <c r="M10" s="154"/>
      <c r="N10" s="154"/>
      <c r="O10" s="154"/>
      <c r="P10" s="154"/>
      <c r="Q10" s="154"/>
      <c r="R10" s="154"/>
      <c r="S10" s="154"/>
      <c r="T10" s="154"/>
      <c r="U10" s="154"/>
    </row>
    <row r="11" spans="1:21" x14ac:dyDescent="0.45">
      <c r="A11" s="154"/>
      <c r="B11" s="154"/>
      <c r="C11" s="154"/>
      <c r="D11" s="154"/>
      <c r="E11" s="154"/>
      <c r="F11" s="154"/>
      <c r="G11" s="154"/>
      <c r="H11" s="154"/>
      <c r="I11" s="154"/>
      <c r="J11" s="154"/>
      <c r="K11" s="154"/>
      <c r="L11" s="154"/>
      <c r="M11" s="154"/>
      <c r="N11" s="154"/>
      <c r="O11" s="154"/>
      <c r="P11" s="154"/>
      <c r="Q11" s="154"/>
      <c r="R11" s="154"/>
      <c r="S11" s="154"/>
      <c r="T11" s="154"/>
      <c r="U11" s="154"/>
    </row>
    <row r="12" spans="1:21" x14ac:dyDescent="0.45">
      <c r="A12" s="154"/>
      <c r="B12" s="154"/>
      <c r="C12" s="154"/>
      <c r="D12" s="154"/>
      <c r="E12" s="154"/>
      <c r="F12" s="154"/>
      <c r="G12" s="154"/>
      <c r="H12" s="154"/>
      <c r="I12" s="154"/>
      <c r="J12" s="154"/>
      <c r="K12" s="154"/>
      <c r="L12" s="154"/>
      <c r="M12" s="154"/>
      <c r="N12" s="154"/>
      <c r="O12" s="154"/>
      <c r="P12" s="154"/>
      <c r="Q12" s="154"/>
      <c r="R12" s="154"/>
      <c r="S12" s="154"/>
      <c r="T12" s="154"/>
      <c r="U12" s="154"/>
    </row>
    <row r="13" spans="1:21" x14ac:dyDescent="0.45">
      <c r="A13" s="154"/>
      <c r="B13" s="154"/>
      <c r="C13" s="154"/>
      <c r="D13" s="154"/>
      <c r="E13" s="154"/>
      <c r="F13" s="154"/>
      <c r="G13" s="154"/>
      <c r="H13" s="154"/>
      <c r="I13" s="154"/>
      <c r="J13" s="154"/>
      <c r="K13" s="154"/>
      <c r="L13" s="154"/>
      <c r="M13" s="154"/>
      <c r="N13" s="154"/>
      <c r="O13" s="154"/>
      <c r="P13" s="154"/>
      <c r="Q13" s="154"/>
      <c r="R13" s="154"/>
      <c r="S13" s="154"/>
      <c r="T13" s="154"/>
      <c r="U13" s="154"/>
    </row>
    <row r="14" spans="1:21" x14ac:dyDescent="0.45">
      <c r="A14" s="154"/>
      <c r="B14" s="154"/>
      <c r="C14" s="154"/>
      <c r="D14" s="154"/>
      <c r="E14" s="154"/>
      <c r="F14" s="154"/>
      <c r="G14" s="154"/>
      <c r="H14" s="154"/>
      <c r="I14" s="154"/>
      <c r="J14" s="154"/>
      <c r="K14" s="154"/>
      <c r="L14" s="154"/>
      <c r="M14" s="154"/>
      <c r="N14" s="154"/>
      <c r="O14" s="154"/>
      <c r="P14" s="154"/>
      <c r="Q14" s="154"/>
      <c r="R14" s="154"/>
      <c r="S14" s="154"/>
      <c r="T14" s="154"/>
      <c r="U14" s="154"/>
    </row>
    <row r="15" spans="1:21" x14ac:dyDescent="0.45">
      <c r="A15" s="154"/>
      <c r="B15" s="154"/>
      <c r="C15" s="154"/>
      <c r="D15" s="154"/>
      <c r="E15" s="154"/>
      <c r="F15" s="154"/>
      <c r="G15" s="154"/>
      <c r="H15" s="154"/>
      <c r="I15" s="154"/>
      <c r="J15" s="154"/>
      <c r="K15" s="154"/>
      <c r="L15" s="154"/>
      <c r="M15" s="154"/>
      <c r="N15" s="154"/>
      <c r="O15" s="154"/>
      <c r="P15" s="154"/>
      <c r="Q15" s="154"/>
      <c r="R15" s="154"/>
      <c r="S15" s="154"/>
      <c r="T15" s="154"/>
      <c r="U15" s="154"/>
    </row>
    <row r="16" spans="1:21" x14ac:dyDescent="0.45">
      <c r="A16" s="154"/>
      <c r="B16" s="154"/>
      <c r="C16" s="154"/>
      <c r="D16" s="154"/>
      <c r="E16" s="154"/>
      <c r="F16" s="154"/>
      <c r="G16" s="154"/>
      <c r="H16" s="154"/>
      <c r="I16" s="154"/>
      <c r="J16" s="154"/>
      <c r="K16" s="154"/>
      <c r="L16" s="154"/>
      <c r="M16" s="154"/>
      <c r="N16" s="154"/>
      <c r="O16" s="154"/>
      <c r="P16" s="154"/>
      <c r="Q16" s="154"/>
      <c r="R16" s="154"/>
      <c r="S16" s="154"/>
      <c r="T16" s="154"/>
      <c r="U16" s="154"/>
    </row>
    <row r="17" spans="1:21" x14ac:dyDescent="0.45">
      <c r="A17" s="154"/>
      <c r="B17" s="154"/>
      <c r="C17" s="154"/>
      <c r="D17" s="154"/>
      <c r="E17" s="154"/>
      <c r="F17" s="154"/>
      <c r="G17" s="154"/>
      <c r="H17" s="154"/>
      <c r="I17" s="154"/>
      <c r="J17" s="154"/>
      <c r="K17" s="154"/>
      <c r="L17" s="154"/>
      <c r="M17" s="154"/>
      <c r="N17" s="154"/>
      <c r="O17" s="154"/>
      <c r="P17" s="154"/>
      <c r="Q17" s="154"/>
      <c r="R17" s="154"/>
      <c r="S17" s="154"/>
      <c r="T17" s="154"/>
      <c r="U17" s="154"/>
    </row>
    <row r="18" spans="1:21" x14ac:dyDescent="0.45">
      <c r="A18" s="154"/>
      <c r="B18" s="154"/>
      <c r="C18" s="154"/>
      <c r="D18" s="154"/>
      <c r="E18" s="154"/>
      <c r="F18" s="154"/>
      <c r="G18" s="154"/>
      <c r="H18" s="154"/>
      <c r="I18" s="154"/>
      <c r="J18" s="154"/>
      <c r="K18" s="154"/>
      <c r="L18" s="154"/>
      <c r="M18" s="154"/>
      <c r="N18" s="154"/>
      <c r="O18" s="154"/>
      <c r="P18" s="154"/>
      <c r="Q18" s="154"/>
      <c r="R18" s="154"/>
      <c r="S18" s="154"/>
      <c r="T18" s="154"/>
      <c r="U18" s="154"/>
    </row>
    <row r="19" spans="1:21" x14ac:dyDescent="0.45">
      <c r="A19" s="154"/>
      <c r="B19" s="154"/>
      <c r="C19" s="154"/>
      <c r="D19" s="154"/>
      <c r="E19" s="154"/>
      <c r="F19" s="154"/>
      <c r="G19" s="154"/>
      <c r="H19" s="154"/>
      <c r="I19" s="154"/>
      <c r="J19" s="154"/>
      <c r="K19" s="154"/>
      <c r="L19" s="154"/>
      <c r="M19" s="154"/>
      <c r="N19" s="154"/>
      <c r="O19" s="154"/>
      <c r="P19" s="154"/>
      <c r="Q19" s="154"/>
      <c r="R19" s="154"/>
      <c r="S19" s="154"/>
      <c r="T19" s="154"/>
      <c r="U19" s="154"/>
    </row>
    <row r="20" spans="1:21" x14ac:dyDescent="0.45">
      <c r="A20" s="154"/>
      <c r="B20" s="154"/>
      <c r="C20" s="154"/>
      <c r="D20" s="154"/>
      <c r="E20" s="154"/>
      <c r="F20" s="154"/>
      <c r="G20" s="154"/>
      <c r="H20" s="154"/>
      <c r="I20" s="154"/>
      <c r="J20" s="154"/>
      <c r="K20" s="154"/>
      <c r="L20" s="154"/>
      <c r="M20" s="154"/>
      <c r="N20" s="154"/>
      <c r="O20" s="154"/>
      <c r="P20" s="154"/>
      <c r="Q20" s="154"/>
      <c r="R20" s="154"/>
      <c r="S20" s="154"/>
      <c r="T20" s="154"/>
      <c r="U20" s="154"/>
    </row>
    <row r="21" spans="1:21" x14ac:dyDescent="0.45">
      <c r="A21" s="154"/>
      <c r="B21" s="154"/>
      <c r="C21" s="154"/>
      <c r="D21" s="154"/>
      <c r="E21" s="154"/>
      <c r="F21" s="154"/>
      <c r="G21" s="154"/>
      <c r="H21" s="154"/>
      <c r="I21" s="154"/>
      <c r="J21" s="154"/>
      <c r="K21" s="154"/>
      <c r="L21" s="154"/>
      <c r="M21" s="154"/>
      <c r="N21" s="154"/>
      <c r="O21" s="154"/>
      <c r="P21" s="154"/>
      <c r="Q21" s="154"/>
      <c r="R21" s="154"/>
      <c r="S21" s="154"/>
      <c r="T21" s="154"/>
      <c r="U21" s="154"/>
    </row>
    <row r="22" spans="1:21" x14ac:dyDescent="0.45">
      <c r="A22" s="154"/>
      <c r="B22" s="154"/>
      <c r="C22" s="154"/>
      <c r="D22" s="154"/>
      <c r="E22" s="154"/>
      <c r="F22" s="154"/>
      <c r="G22" s="154"/>
      <c r="H22" s="154"/>
      <c r="I22" s="154"/>
      <c r="J22" s="154"/>
      <c r="K22" s="154"/>
      <c r="L22" s="154"/>
      <c r="M22" s="154"/>
      <c r="N22" s="154"/>
      <c r="O22" s="154"/>
      <c r="P22" s="154"/>
      <c r="Q22" s="154"/>
      <c r="R22" s="154"/>
      <c r="S22" s="154"/>
      <c r="T22" s="154"/>
      <c r="U22" s="154"/>
    </row>
    <row r="23" spans="1:21" x14ac:dyDescent="0.45">
      <c r="A23" s="154"/>
      <c r="B23" s="154"/>
      <c r="C23" s="154"/>
      <c r="D23" s="154"/>
      <c r="E23" s="154"/>
      <c r="F23" s="154"/>
      <c r="G23" s="154"/>
      <c r="H23" s="154"/>
      <c r="I23" s="154"/>
      <c r="J23" s="154"/>
      <c r="K23" s="154"/>
      <c r="L23" s="154"/>
      <c r="M23" s="154"/>
      <c r="N23" s="154"/>
      <c r="O23" s="154"/>
      <c r="P23" s="154"/>
      <c r="Q23" s="154"/>
      <c r="R23" s="154"/>
      <c r="S23" s="154"/>
      <c r="T23" s="154"/>
      <c r="U23" s="154"/>
    </row>
    <row r="24" spans="1:21" x14ac:dyDescent="0.45">
      <c r="A24" s="154"/>
      <c r="B24" s="154"/>
      <c r="C24" s="154"/>
      <c r="D24" s="154"/>
      <c r="E24" s="154"/>
      <c r="F24" s="154"/>
      <c r="G24" s="154"/>
      <c r="H24" s="154"/>
      <c r="I24" s="154"/>
      <c r="J24" s="154"/>
      <c r="K24" s="154"/>
      <c r="L24" s="154"/>
      <c r="M24" s="154"/>
      <c r="N24" s="154"/>
      <c r="O24" s="154"/>
      <c r="P24" s="154"/>
      <c r="Q24" s="154"/>
      <c r="R24" s="154"/>
      <c r="S24" s="154"/>
      <c r="T24" s="154"/>
      <c r="U24" s="154"/>
    </row>
    <row r="25" spans="1:21" x14ac:dyDescent="0.45">
      <c r="A25" s="154"/>
      <c r="B25" s="154"/>
      <c r="C25" s="154"/>
      <c r="D25" s="154"/>
      <c r="E25" s="154"/>
      <c r="F25" s="154"/>
      <c r="G25" s="154"/>
      <c r="H25" s="154"/>
      <c r="I25" s="154"/>
      <c r="J25" s="154"/>
      <c r="K25" s="154"/>
      <c r="L25" s="154"/>
      <c r="M25" s="154"/>
      <c r="N25" s="154"/>
      <c r="O25" s="154"/>
      <c r="P25" s="154"/>
      <c r="Q25" s="154"/>
      <c r="R25" s="154"/>
      <c r="S25" s="154"/>
      <c r="T25" s="154"/>
      <c r="U25" s="154"/>
    </row>
    <row r="26" spans="1:21" ht="14.55" customHeight="1" x14ac:dyDescent="0.45">
      <c r="A26" s="154"/>
      <c r="B26" s="154"/>
      <c r="C26" s="154"/>
      <c r="D26" s="154"/>
      <c r="E26" s="154"/>
      <c r="F26" s="154"/>
      <c r="G26" s="154"/>
      <c r="H26" s="154"/>
      <c r="I26" s="154"/>
      <c r="J26" s="154"/>
      <c r="K26" s="154"/>
      <c r="L26" s="154"/>
      <c r="M26" s="154"/>
      <c r="N26" s="154"/>
      <c r="O26" s="154"/>
      <c r="P26" s="154"/>
      <c r="Q26" s="154"/>
      <c r="R26" s="154"/>
      <c r="S26" s="154"/>
      <c r="T26" s="154"/>
      <c r="U26" s="154"/>
    </row>
    <row r="27" spans="1:21" x14ac:dyDescent="0.45">
      <c r="A27" s="154"/>
      <c r="B27" s="154"/>
      <c r="C27" s="154"/>
      <c r="D27" s="154"/>
      <c r="E27" s="154"/>
      <c r="F27" s="154"/>
      <c r="G27" s="154"/>
      <c r="H27" s="154"/>
      <c r="I27" s="154"/>
      <c r="J27" s="154"/>
      <c r="K27" s="154"/>
      <c r="L27" s="154"/>
      <c r="M27" s="154"/>
      <c r="N27" s="154"/>
      <c r="O27" s="154"/>
      <c r="P27" s="154"/>
      <c r="Q27" s="154"/>
      <c r="R27" s="154"/>
      <c r="S27" s="154"/>
      <c r="T27" s="154"/>
      <c r="U27" s="154"/>
    </row>
    <row r="28" spans="1:21" x14ac:dyDescent="0.45">
      <c r="A28" s="154"/>
      <c r="B28" s="154"/>
      <c r="C28" s="154"/>
      <c r="D28" s="154"/>
      <c r="E28" s="154"/>
      <c r="F28" s="154"/>
      <c r="G28" s="154"/>
      <c r="H28" s="154"/>
      <c r="I28" s="154"/>
      <c r="J28" s="154"/>
      <c r="K28" s="154"/>
      <c r="L28" s="154"/>
      <c r="M28" s="154"/>
      <c r="N28" s="154"/>
      <c r="O28" s="154"/>
      <c r="P28" s="154"/>
      <c r="Q28" s="154"/>
      <c r="R28" s="154"/>
      <c r="S28" s="154"/>
      <c r="T28" s="154"/>
      <c r="U28" s="154"/>
    </row>
    <row r="29" spans="1:21" x14ac:dyDescent="0.45">
      <c r="A29" s="154"/>
      <c r="B29" s="154"/>
      <c r="C29" s="154"/>
      <c r="D29" s="154"/>
      <c r="E29" s="154"/>
      <c r="F29" s="154"/>
      <c r="G29" s="154"/>
      <c r="H29" s="154"/>
      <c r="I29" s="154"/>
      <c r="J29" s="154"/>
      <c r="K29" s="154"/>
      <c r="L29" s="154"/>
      <c r="M29" s="154"/>
      <c r="N29" s="154"/>
      <c r="O29" s="154"/>
      <c r="P29" s="154"/>
      <c r="Q29" s="154"/>
      <c r="R29" s="154"/>
      <c r="S29" s="154"/>
      <c r="T29" s="154"/>
      <c r="U29" s="154"/>
    </row>
    <row r="30" spans="1:21" x14ac:dyDescent="0.45">
      <c r="A30" s="154"/>
      <c r="B30" s="154"/>
      <c r="C30" s="154"/>
      <c r="D30" s="154"/>
      <c r="E30" s="154"/>
      <c r="F30" s="154"/>
      <c r="G30" s="154"/>
      <c r="H30" s="154"/>
      <c r="I30" s="154"/>
      <c r="J30" s="154"/>
      <c r="K30" s="154"/>
      <c r="L30" s="154"/>
      <c r="M30" s="154"/>
      <c r="N30" s="154"/>
      <c r="O30" s="154"/>
      <c r="P30" s="154"/>
      <c r="Q30" s="154"/>
      <c r="R30" s="154"/>
      <c r="S30" s="154"/>
      <c r="T30" s="154"/>
      <c r="U30" s="154"/>
    </row>
    <row r="31" spans="1:21" x14ac:dyDescent="0.45">
      <c r="A31" s="154"/>
      <c r="B31" s="154"/>
      <c r="C31" s="154"/>
      <c r="D31" s="154"/>
      <c r="E31" s="154"/>
      <c r="F31" s="154"/>
      <c r="G31" s="154"/>
      <c r="H31" s="154"/>
      <c r="I31" s="154"/>
      <c r="J31" s="154"/>
      <c r="K31" s="154"/>
      <c r="L31" s="154"/>
      <c r="M31" s="154"/>
      <c r="N31" s="154"/>
      <c r="O31" s="154"/>
      <c r="P31" s="154"/>
      <c r="Q31" s="154"/>
      <c r="R31" s="154"/>
      <c r="S31" s="154"/>
      <c r="T31" s="154"/>
      <c r="U31" s="154"/>
    </row>
    <row r="32" spans="1:21" x14ac:dyDescent="0.45">
      <c r="A32" s="154"/>
      <c r="B32" s="154"/>
      <c r="C32" s="154"/>
      <c r="D32" s="154"/>
      <c r="E32" s="154"/>
      <c r="F32" s="154"/>
      <c r="G32" s="154"/>
      <c r="H32" s="154"/>
      <c r="I32" s="154"/>
      <c r="J32" s="154"/>
      <c r="K32" s="154"/>
      <c r="L32" s="154"/>
      <c r="M32" s="154"/>
      <c r="N32" s="154"/>
      <c r="O32" s="154"/>
      <c r="P32" s="154"/>
      <c r="Q32" s="154"/>
      <c r="R32" s="154"/>
      <c r="S32" s="154"/>
      <c r="T32" s="154"/>
      <c r="U32" s="154"/>
    </row>
    <row r="33" spans="1:21" x14ac:dyDescent="0.45">
      <c r="A33" s="154"/>
      <c r="B33" s="154"/>
      <c r="C33" s="154"/>
      <c r="D33" s="154"/>
      <c r="E33" s="154"/>
      <c r="F33" s="154"/>
      <c r="G33" s="154"/>
      <c r="H33" s="154"/>
      <c r="I33" s="154"/>
      <c r="J33" s="154"/>
      <c r="K33" s="154"/>
      <c r="L33" s="154"/>
      <c r="M33" s="154"/>
      <c r="N33" s="154"/>
      <c r="O33" s="154"/>
      <c r="P33" s="154"/>
      <c r="Q33" s="154"/>
      <c r="R33" s="154"/>
      <c r="S33" s="154"/>
      <c r="T33" s="154"/>
      <c r="U33" s="154"/>
    </row>
    <row r="34" spans="1:21" x14ac:dyDescent="0.45">
      <c r="A34" s="154"/>
      <c r="B34" s="154"/>
      <c r="C34" s="154"/>
      <c r="D34" s="154"/>
      <c r="E34" s="154"/>
      <c r="F34" s="154"/>
      <c r="G34" s="154"/>
      <c r="H34" s="154"/>
      <c r="I34" s="154"/>
      <c r="J34" s="154"/>
      <c r="K34" s="154"/>
      <c r="L34" s="154"/>
      <c r="M34" s="154"/>
      <c r="N34" s="154"/>
      <c r="O34" s="154"/>
      <c r="P34" s="154"/>
      <c r="Q34" s="154"/>
      <c r="R34" s="154"/>
      <c r="S34" s="154"/>
      <c r="T34" s="154"/>
      <c r="U34" s="154"/>
    </row>
    <row r="35" spans="1:21" x14ac:dyDescent="0.45">
      <c r="A35" s="154"/>
      <c r="B35" s="154"/>
      <c r="C35" s="154"/>
      <c r="D35" s="154"/>
      <c r="E35" s="154"/>
      <c r="F35" s="154"/>
      <c r="G35" s="154"/>
      <c r="H35" s="154"/>
      <c r="I35" s="154"/>
      <c r="J35" s="154"/>
      <c r="K35" s="154"/>
      <c r="L35" s="154"/>
      <c r="M35" s="154"/>
      <c r="N35" s="154"/>
      <c r="O35" s="154"/>
      <c r="P35" s="154"/>
      <c r="Q35" s="154"/>
      <c r="R35" s="154"/>
      <c r="S35" s="154"/>
      <c r="T35" s="154"/>
      <c r="U35" s="154"/>
    </row>
    <row r="36" spans="1:21" x14ac:dyDescent="0.45">
      <c r="A36" s="154"/>
      <c r="B36" s="154"/>
      <c r="C36" s="154"/>
      <c r="D36" s="154"/>
      <c r="E36" s="154"/>
      <c r="F36" s="154"/>
      <c r="G36" s="154"/>
      <c r="H36" s="154"/>
      <c r="I36" s="154"/>
      <c r="J36" s="154"/>
      <c r="K36" s="154"/>
      <c r="L36" s="154"/>
      <c r="M36" s="154"/>
      <c r="N36" s="154"/>
      <c r="O36" s="154"/>
      <c r="P36" s="154"/>
      <c r="Q36" s="154"/>
      <c r="R36" s="154"/>
      <c r="S36" s="154"/>
      <c r="T36" s="154"/>
      <c r="U36" s="154"/>
    </row>
    <row r="37" spans="1:21" x14ac:dyDescent="0.45">
      <c r="A37" s="154"/>
      <c r="B37" s="154"/>
      <c r="C37" s="154"/>
      <c r="D37" s="154"/>
      <c r="E37" s="154"/>
      <c r="F37" s="154"/>
      <c r="G37" s="154"/>
      <c r="H37" s="154"/>
      <c r="I37" s="154"/>
      <c r="J37" s="154"/>
      <c r="K37" s="154"/>
      <c r="L37" s="154"/>
      <c r="M37" s="154"/>
      <c r="N37" s="154"/>
      <c r="O37" s="154"/>
      <c r="P37" s="154"/>
      <c r="Q37" s="154"/>
      <c r="R37" s="154"/>
      <c r="S37" s="154"/>
      <c r="T37" s="154"/>
      <c r="U37" s="154"/>
    </row>
    <row r="46" spans="1:21" x14ac:dyDescent="0.45">
      <c r="A46" s="21"/>
      <c r="B46" s="1"/>
      <c r="C46" s="1"/>
    </row>
    <row r="47" spans="1:21" x14ac:dyDescent="0.45">
      <c r="A47" s="1"/>
      <c r="B47" s="1"/>
      <c r="C47" s="1"/>
    </row>
    <row r="48" spans="1:21" x14ac:dyDescent="0.45">
      <c r="A48" s="1"/>
      <c r="B48" s="1"/>
      <c r="C48" s="102"/>
    </row>
    <row r="49" spans="1:3" x14ac:dyDescent="0.45">
      <c r="A49" s="1"/>
      <c r="B49" s="1"/>
      <c r="C49" s="86"/>
    </row>
    <row r="50" spans="1:3" x14ac:dyDescent="0.45">
      <c r="A50" s="1"/>
      <c r="B50" s="1"/>
      <c r="C50" s="147"/>
    </row>
    <row r="51" spans="1:3" x14ac:dyDescent="0.45">
      <c r="A51" s="1"/>
      <c r="B51" s="1"/>
      <c r="C51" s="147"/>
    </row>
    <row r="52" spans="1:3" x14ac:dyDescent="0.45">
      <c r="A52" s="1"/>
      <c r="B52" s="1"/>
      <c r="C52" s="147"/>
    </row>
    <row r="53" spans="1:3" x14ac:dyDescent="0.45">
      <c r="A53" s="1"/>
      <c r="B53" s="146"/>
      <c r="C53" s="147"/>
    </row>
  </sheetData>
  <mergeCells count="1">
    <mergeCell ref="A1:C1"/>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zoomScale="93" zoomScaleNormal="93" workbookViewId="0">
      <selection activeCell="H28" sqref="H28"/>
    </sheetView>
  </sheetViews>
  <sheetFormatPr defaultRowHeight="14.25" x14ac:dyDescent="0.45"/>
  <cols>
    <col min="1" max="1" width="22.19921875" customWidth="1"/>
    <col min="2" max="2" width="33" customWidth="1"/>
    <col min="3" max="3" width="16.53125" customWidth="1"/>
    <col min="4" max="4" width="15.19921875" customWidth="1"/>
    <col min="5" max="5" width="14.46484375" customWidth="1"/>
    <col min="6" max="6" width="12.796875" customWidth="1"/>
    <col min="7" max="7" width="19.796875" bestFit="1" customWidth="1"/>
    <col min="8" max="8" width="13.19921875" bestFit="1" customWidth="1"/>
    <col min="9" max="9" width="20.19921875" bestFit="1" customWidth="1"/>
    <col min="10" max="10" width="14.53125" bestFit="1" customWidth="1"/>
    <col min="12" max="12" width="12.19921875" customWidth="1"/>
    <col min="13" max="13" width="14.46484375" bestFit="1" customWidth="1"/>
    <col min="14" max="14" width="14.19921875" customWidth="1"/>
  </cols>
  <sheetData>
    <row r="1" spans="1:9" ht="16.899999999999999" x14ac:dyDescent="0.5">
      <c r="A1" s="296" t="s">
        <v>260</v>
      </c>
      <c r="B1" s="296"/>
    </row>
    <row r="5" spans="1:9" x14ac:dyDescent="0.45">
      <c r="B5" s="74" t="s">
        <v>221</v>
      </c>
      <c r="C5" s="79" t="s">
        <v>222</v>
      </c>
      <c r="D5" s="79" t="s">
        <v>223</v>
      </c>
      <c r="G5" s="74" t="s">
        <v>13</v>
      </c>
      <c r="H5" s="82" t="s">
        <v>222</v>
      </c>
      <c r="I5" s="82" t="s">
        <v>223</v>
      </c>
    </row>
    <row r="6" spans="1:9" x14ac:dyDescent="0.45">
      <c r="B6" s="69" t="s">
        <v>79</v>
      </c>
      <c r="C6" s="98">
        <v>323</v>
      </c>
      <c r="D6" s="98">
        <v>364</v>
      </c>
      <c r="G6" s="69" t="s">
        <v>130</v>
      </c>
      <c r="H6" s="99">
        <v>3101</v>
      </c>
      <c r="I6" s="99">
        <v>3847</v>
      </c>
    </row>
    <row r="7" spans="1:9" x14ac:dyDescent="0.45">
      <c r="B7" s="69" t="s">
        <v>80</v>
      </c>
      <c r="C7" s="98">
        <v>29535</v>
      </c>
      <c r="D7" s="98">
        <v>33438</v>
      </c>
      <c r="G7" s="69" t="s">
        <v>124</v>
      </c>
      <c r="H7" s="99">
        <v>1567</v>
      </c>
      <c r="I7" s="99">
        <v>2659</v>
      </c>
    </row>
    <row r="8" spans="1:9" x14ac:dyDescent="0.45">
      <c r="B8" s="69" t="s">
        <v>81</v>
      </c>
      <c r="C8" s="98">
        <v>5524</v>
      </c>
      <c r="D8" s="98">
        <v>6526</v>
      </c>
      <c r="G8" s="69" t="s">
        <v>125</v>
      </c>
      <c r="H8" s="99">
        <v>7593</v>
      </c>
      <c r="I8" s="99">
        <v>8344</v>
      </c>
    </row>
    <row r="9" spans="1:9" x14ac:dyDescent="0.45">
      <c r="B9" s="69" t="s">
        <v>116</v>
      </c>
      <c r="C9" s="98">
        <v>38217</v>
      </c>
      <c r="D9" s="98">
        <v>43359</v>
      </c>
      <c r="G9" s="69" t="s">
        <v>126</v>
      </c>
      <c r="H9" s="99">
        <v>21656</v>
      </c>
      <c r="I9" s="99">
        <v>24895</v>
      </c>
    </row>
    <row r="10" spans="1:9" x14ac:dyDescent="0.45">
      <c r="B10" s="69" t="s">
        <v>82</v>
      </c>
      <c r="C10" s="98">
        <v>7383</v>
      </c>
      <c r="D10" s="98">
        <v>7785</v>
      </c>
      <c r="G10" s="69" t="s">
        <v>127</v>
      </c>
      <c r="H10" s="99">
        <v>15473</v>
      </c>
      <c r="I10" s="99">
        <v>17210</v>
      </c>
    </row>
    <row r="11" spans="1:9" x14ac:dyDescent="0.45">
      <c r="B11" s="69" t="s">
        <v>83</v>
      </c>
      <c r="C11" s="98">
        <v>14451</v>
      </c>
      <c r="D11" s="98">
        <v>14801</v>
      </c>
      <c r="G11" s="69" t="s">
        <v>128</v>
      </c>
      <c r="H11" s="99">
        <v>11184</v>
      </c>
      <c r="I11" s="99">
        <v>12154</v>
      </c>
    </row>
    <row r="12" spans="1:9" x14ac:dyDescent="0.45">
      <c r="B12" s="69" t="s">
        <v>84</v>
      </c>
      <c r="C12" s="98">
        <v>14360</v>
      </c>
      <c r="D12" s="98">
        <v>22712</v>
      </c>
      <c r="G12" s="69" t="s">
        <v>129</v>
      </c>
      <c r="H12" s="99">
        <v>14785</v>
      </c>
      <c r="I12" s="99">
        <v>17330</v>
      </c>
    </row>
    <row r="13" spans="1:9" x14ac:dyDescent="0.45">
      <c r="B13" s="80" t="s">
        <v>157</v>
      </c>
      <c r="C13" s="81">
        <f>SUM(C6:C12)</f>
        <v>109793</v>
      </c>
      <c r="D13" s="81">
        <f>SUM(D6:D12)</f>
        <v>128985</v>
      </c>
      <c r="G13" s="69" t="s">
        <v>14</v>
      </c>
      <c r="H13" s="99">
        <v>10571</v>
      </c>
      <c r="I13" s="99">
        <v>14203</v>
      </c>
    </row>
    <row r="14" spans="1:9" x14ac:dyDescent="0.45">
      <c r="G14" s="69" t="s">
        <v>100</v>
      </c>
      <c r="H14" s="99">
        <v>23863</v>
      </c>
      <c r="I14" s="99">
        <v>28343</v>
      </c>
    </row>
    <row r="15" spans="1:9" x14ac:dyDescent="0.45">
      <c r="G15" s="80" t="s">
        <v>157</v>
      </c>
      <c r="H15" s="83">
        <f>SUM(H6:H14)</f>
        <v>109793</v>
      </c>
      <c r="I15" s="83">
        <f>SUM(I6:I14)</f>
        <v>128985</v>
      </c>
    </row>
    <row r="19" spans="2:4" x14ac:dyDescent="0.45">
      <c r="B19" s="71" t="s">
        <v>224</v>
      </c>
      <c r="C19" s="79" t="s">
        <v>222</v>
      </c>
      <c r="D19" s="79" t="s">
        <v>223</v>
      </c>
    </row>
    <row r="20" spans="2:4" x14ac:dyDescent="0.45">
      <c r="B20" s="84" t="s">
        <v>9</v>
      </c>
      <c r="C20" s="98">
        <v>35663</v>
      </c>
      <c r="D20" s="98">
        <v>47875</v>
      </c>
    </row>
    <row r="21" spans="2:4" x14ac:dyDescent="0.45">
      <c r="B21" s="84" t="s">
        <v>10</v>
      </c>
      <c r="C21" s="98">
        <v>1130</v>
      </c>
      <c r="D21" s="98">
        <v>1299</v>
      </c>
    </row>
    <row r="22" spans="2:4" x14ac:dyDescent="0.45">
      <c r="B22" s="84" t="s">
        <v>11</v>
      </c>
      <c r="C22" s="98">
        <v>11228</v>
      </c>
      <c r="D22" s="98">
        <v>14770</v>
      </c>
    </row>
    <row r="23" spans="2:4" x14ac:dyDescent="0.45">
      <c r="B23" s="84" t="s">
        <v>12</v>
      </c>
      <c r="C23" s="98">
        <v>61772</v>
      </c>
      <c r="D23" s="98">
        <v>65041</v>
      </c>
    </row>
    <row r="24" spans="2:4" x14ac:dyDescent="0.45">
      <c r="B24" s="85" t="s">
        <v>157</v>
      </c>
      <c r="C24" s="81">
        <f>SUM(C20:C23)</f>
        <v>109793</v>
      </c>
      <c r="D24" s="81">
        <f>SUM(D20:D23)</f>
        <v>128985</v>
      </c>
    </row>
  </sheetData>
  <mergeCells count="1">
    <mergeCell ref="A1:B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W69"/>
  <sheetViews>
    <sheetView tabSelected="1" workbookViewId="0">
      <selection activeCell="L15" sqref="L15"/>
    </sheetView>
  </sheetViews>
  <sheetFormatPr defaultColWidth="9" defaultRowHeight="14.25" x14ac:dyDescent="0.45"/>
  <cols>
    <col min="1" max="1" width="22.46484375" style="1" customWidth="1"/>
    <col min="2" max="2" width="13.46484375" style="34" customWidth="1"/>
    <col min="3" max="3" width="11.1328125" style="1" bestFit="1" customWidth="1"/>
    <col min="4" max="4" width="24.19921875" style="1" bestFit="1" customWidth="1"/>
    <col min="5" max="5" width="13.46484375" style="1" customWidth="1"/>
    <col min="6" max="6" width="9" style="1"/>
    <col min="7" max="7" width="7.53125" style="1" customWidth="1"/>
    <col min="8" max="16384" width="9" style="1"/>
  </cols>
  <sheetData>
    <row r="1" spans="1:23" ht="16.899999999999999" x14ac:dyDescent="0.45">
      <c r="A1" s="235" t="s">
        <v>396</v>
      </c>
      <c r="B1" s="235"/>
      <c r="C1" s="235"/>
      <c r="D1" s="235"/>
      <c r="E1" s="235"/>
      <c r="F1" s="200"/>
      <c r="G1" s="200"/>
      <c r="H1" s="200"/>
      <c r="I1" s="200"/>
      <c r="J1" s="200"/>
      <c r="K1" s="200"/>
      <c r="L1" s="200"/>
      <c r="M1" s="200"/>
      <c r="N1" s="200"/>
      <c r="O1" s="200"/>
      <c r="P1" s="200"/>
      <c r="Q1" s="200"/>
      <c r="R1" s="200"/>
      <c r="S1" s="200"/>
      <c r="T1" s="200"/>
      <c r="U1" s="200"/>
      <c r="V1" s="200"/>
      <c r="W1" s="200"/>
    </row>
    <row r="2" spans="1:23" ht="32.25" customHeight="1" x14ac:dyDescent="0.5">
      <c r="A2" s="240" t="s">
        <v>351</v>
      </c>
      <c r="B2" s="241" t="s">
        <v>0</v>
      </c>
      <c r="C2" s="200"/>
      <c r="D2" s="240" t="s">
        <v>352</v>
      </c>
      <c r="E2" s="240" t="s">
        <v>0</v>
      </c>
      <c r="F2" s="200"/>
      <c r="G2" s="297" t="s">
        <v>427</v>
      </c>
      <c r="H2" s="297"/>
      <c r="I2" s="297"/>
      <c r="J2" s="297"/>
      <c r="K2" s="200"/>
      <c r="L2" s="200"/>
      <c r="M2" s="200"/>
      <c r="N2" s="200"/>
      <c r="O2" s="200"/>
      <c r="P2" s="200"/>
      <c r="Q2" s="200"/>
      <c r="R2" s="200"/>
      <c r="S2" s="200"/>
      <c r="T2" s="200"/>
      <c r="U2" s="200"/>
      <c r="V2" s="200"/>
      <c r="W2" s="200"/>
    </row>
    <row r="3" spans="1:23" ht="15.75" x14ac:dyDescent="0.5">
      <c r="A3" s="5" t="s">
        <v>32</v>
      </c>
      <c r="B3" s="49">
        <v>6</v>
      </c>
      <c r="C3" s="200"/>
      <c r="D3" s="5" t="s">
        <v>32</v>
      </c>
      <c r="E3" s="5">
        <v>11</v>
      </c>
      <c r="F3" s="200"/>
      <c r="G3" s="20"/>
      <c r="H3" s="75" t="s">
        <v>158</v>
      </c>
      <c r="I3" s="68" t="s">
        <v>277</v>
      </c>
      <c r="J3" s="76" t="s">
        <v>157</v>
      </c>
      <c r="K3" s="200"/>
      <c r="L3" s="200"/>
      <c r="M3" s="200"/>
      <c r="N3" s="200"/>
      <c r="O3" s="200"/>
      <c r="P3" s="200"/>
      <c r="Q3" s="200"/>
      <c r="R3" s="200"/>
      <c r="S3" s="200"/>
      <c r="T3" s="200"/>
      <c r="U3" s="200"/>
      <c r="V3" s="200"/>
      <c r="W3" s="200"/>
    </row>
    <row r="4" spans="1:23" ht="15.75" x14ac:dyDescent="0.5">
      <c r="A4" s="5"/>
      <c r="B4" s="49"/>
      <c r="C4" s="200"/>
      <c r="D4" s="5" t="s">
        <v>34</v>
      </c>
      <c r="E4" s="5">
        <v>14</v>
      </c>
      <c r="F4" s="200"/>
      <c r="G4" s="6" t="s">
        <v>159</v>
      </c>
      <c r="H4" s="11">
        <v>18693</v>
      </c>
      <c r="I4" s="15">
        <v>179535</v>
      </c>
      <c r="J4" s="11">
        <f>H4+I4</f>
        <v>198228</v>
      </c>
      <c r="K4" s="200"/>
      <c r="L4" s="200"/>
      <c r="M4" s="200"/>
      <c r="N4" s="200"/>
      <c r="O4" s="200"/>
      <c r="P4" s="200"/>
      <c r="Q4" s="200"/>
      <c r="R4" s="200"/>
      <c r="S4" s="200"/>
      <c r="T4" s="200"/>
      <c r="U4" s="200"/>
      <c r="V4" s="200"/>
      <c r="W4" s="200"/>
    </row>
    <row r="5" spans="1:23" ht="15.75" x14ac:dyDescent="0.5">
      <c r="A5" s="5" t="s">
        <v>33</v>
      </c>
      <c r="B5" s="49">
        <v>115</v>
      </c>
      <c r="C5" s="200"/>
      <c r="D5" s="5" t="s">
        <v>33</v>
      </c>
      <c r="E5" s="5">
        <v>120</v>
      </c>
      <c r="F5" s="200"/>
      <c r="G5" s="37"/>
      <c r="H5" s="37"/>
      <c r="I5" s="37"/>
      <c r="J5" s="37"/>
      <c r="K5" s="200"/>
      <c r="L5" s="200"/>
      <c r="M5" s="200"/>
      <c r="N5" s="200"/>
      <c r="O5" s="200"/>
      <c r="P5" s="200"/>
      <c r="Q5" s="200"/>
      <c r="R5" s="200"/>
      <c r="S5" s="200"/>
      <c r="T5" s="200"/>
      <c r="U5" s="200"/>
      <c r="V5" s="200"/>
      <c r="W5" s="200"/>
    </row>
    <row r="6" spans="1:23" ht="15.75" x14ac:dyDescent="0.5">
      <c r="A6" s="5" t="s">
        <v>35</v>
      </c>
      <c r="B6" s="49">
        <v>100</v>
      </c>
      <c r="C6" s="200"/>
      <c r="D6" s="5" t="s">
        <v>35</v>
      </c>
      <c r="E6" s="5">
        <v>102</v>
      </c>
      <c r="F6" s="200"/>
      <c r="K6" s="200"/>
      <c r="L6" s="200"/>
      <c r="M6" s="200"/>
      <c r="N6" s="200"/>
      <c r="O6" s="200"/>
      <c r="P6" s="200"/>
      <c r="Q6" s="200"/>
      <c r="R6" s="200"/>
      <c r="S6" s="200"/>
      <c r="T6" s="200"/>
      <c r="U6" s="200"/>
      <c r="V6" s="200"/>
      <c r="W6" s="200"/>
    </row>
    <row r="7" spans="1:23" ht="15.75" x14ac:dyDescent="0.5">
      <c r="A7" s="5" t="s">
        <v>74</v>
      </c>
      <c r="B7" s="49">
        <v>9</v>
      </c>
      <c r="C7" s="200"/>
      <c r="D7" s="5" t="s">
        <v>74</v>
      </c>
      <c r="E7" s="5">
        <v>4</v>
      </c>
      <c r="F7" s="200"/>
      <c r="K7" s="200"/>
      <c r="L7" s="200"/>
      <c r="M7" s="200"/>
      <c r="N7" s="200"/>
      <c r="O7" s="200"/>
      <c r="P7" s="200"/>
      <c r="Q7" s="200"/>
      <c r="R7" s="200"/>
      <c r="S7" s="200"/>
      <c r="T7" s="200"/>
      <c r="U7" s="200"/>
      <c r="V7" s="200"/>
      <c r="W7" s="200"/>
    </row>
    <row r="8" spans="1:23" ht="15.75" x14ac:dyDescent="0.5">
      <c r="A8" s="5" t="s">
        <v>36</v>
      </c>
      <c r="B8" s="49">
        <v>9</v>
      </c>
      <c r="C8" s="200"/>
      <c r="D8" s="5" t="s">
        <v>36</v>
      </c>
      <c r="E8" s="5">
        <v>13</v>
      </c>
      <c r="F8" s="200"/>
      <c r="K8" s="200"/>
      <c r="L8" s="200"/>
      <c r="M8" s="200"/>
      <c r="N8" s="200"/>
      <c r="O8" s="200"/>
      <c r="P8" s="200"/>
      <c r="Q8" s="200"/>
      <c r="R8" s="200"/>
      <c r="S8" s="200"/>
      <c r="T8" s="200"/>
      <c r="U8" s="200"/>
      <c r="V8" s="200"/>
      <c r="W8" s="200"/>
    </row>
    <row r="9" spans="1:23" ht="15.75" x14ac:dyDescent="0.5">
      <c r="A9" s="5" t="s">
        <v>37</v>
      </c>
      <c r="B9" s="49">
        <v>5</v>
      </c>
      <c r="C9" s="200"/>
      <c r="D9" s="5" t="s">
        <v>37</v>
      </c>
      <c r="E9" s="5">
        <v>11</v>
      </c>
      <c r="F9" s="200"/>
      <c r="G9" s="37"/>
      <c r="K9" s="200"/>
      <c r="L9" s="200"/>
      <c r="M9" s="200"/>
      <c r="N9" s="200"/>
      <c r="O9" s="200"/>
      <c r="P9" s="200"/>
      <c r="Q9" s="200"/>
      <c r="R9" s="200"/>
      <c r="S9" s="200"/>
      <c r="T9" s="200"/>
      <c r="U9" s="200"/>
      <c r="V9" s="200"/>
      <c r="W9" s="200"/>
    </row>
    <row r="10" spans="1:23" ht="15.75" x14ac:dyDescent="0.5">
      <c r="A10" s="5" t="s">
        <v>38</v>
      </c>
      <c r="B10" s="49">
        <v>27</v>
      </c>
      <c r="C10" s="200"/>
      <c r="D10" s="5" t="s">
        <v>38</v>
      </c>
      <c r="E10" s="5">
        <v>28</v>
      </c>
      <c r="F10" s="200"/>
      <c r="G10" s="200"/>
      <c r="H10" s="200"/>
      <c r="I10" s="200"/>
      <c r="J10" s="200"/>
      <c r="K10" s="200"/>
      <c r="L10" s="200"/>
      <c r="M10" s="200"/>
      <c r="N10" s="200"/>
      <c r="O10" s="200"/>
      <c r="P10" s="200"/>
      <c r="Q10" s="200"/>
      <c r="R10" s="200"/>
      <c r="S10" s="200"/>
      <c r="T10" s="200"/>
      <c r="U10" s="200"/>
      <c r="V10" s="200"/>
      <c r="W10" s="200"/>
    </row>
    <row r="11" spans="1:23" ht="15.75" x14ac:dyDescent="0.5">
      <c r="A11" s="5" t="s">
        <v>39</v>
      </c>
      <c r="B11" s="49">
        <v>67</v>
      </c>
      <c r="C11" s="200"/>
      <c r="D11" s="5" t="s">
        <v>39</v>
      </c>
      <c r="E11" s="5">
        <v>85</v>
      </c>
      <c r="F11" s="200"/>
      <c r="G11" s="200"/>
      <c r="H11" s="200"/>
      <c r="I11" s="200"/>
      <c r="J11" s="200"/>
      <c r="K11" s="200"/>
      <c r="L11" s="200"/>
      <c r="M11" s="200"/>
      <c r="N11" s="200"/>
      <c r="O11" s="200"/>
      <c r="P11" s="200"/>
      <c r="Q11" s="200"/>
      <c r="R11" s="200"/>
      <c r="S11" s="200"/>
      <c r="T11" s="200"/>
      <c r="U11" s="200"/>
      <c r="V11" s="200"/>
      <c r="W11" s="200"/>
    </row>
    <row r="12" spans="1:23" ht="15.75" x14ac:dyDescent="0.5">
      <c r="A12" s="202"/>
      <c r="B12" s="202"/>
      <c r="C12" s="200"/>
      <c r="D12" s="5" t="s">
        <v>41</v>
      </c>
      <c r="E12" s="5">
        <v>2</v>
      </c>
      <c r="F12" s="200"/>
      <c r="G12" s="200"/>
      <c r="H12" s="200"/>
      <c r="I12" s="200"/>
      <c r="J12" s="200"/>
      <c r="K12" s="200"/>
      <c r="L12" s="200"/>
      <c r="M12" s="200"/>
      <c r="N12" s="200"/>
      <c r="O12" s="200"/>
      <c r="P12" s="200"/>
      <c r="Q12" s="200"/>
      <c r="R12" s="200"/>
      <c r="S12" s="200"/>
      <c r="T12" s="200"/>
      <c r="U12" s="200"/>
      <c r="V12" s="200"/>
      <c r="W12" s="200"/>
    </row>
    <row r="13" spans="1:23" ht="15.75" x14ac:dyDescent="0.5">
      <c r="A13" s="5" t="s">
        <v>40</v>
      </c>
      <c r="B13" s="49">
        <v>3493</v>
      </c>
      <c r="C13" s="200"/>
      <c r="D13" s="5" t="s">
        <v>40</v>
      </c>
      <c r="E13" s="5">
        <v>3745</v>
      </c>
      <c r="F13" s="200"/>
      <c r="G13" s="200"/>
      <c r="H13" s="200"/>
      <c r="I13" s="200"/>
      <c r="J13" s="200"/>
      <c r="K13" s="200"/>
      <c r="L13" s="200"/>
      <c r="M13" s="200"/>
      <c r="N13" s="200"/>
      <c r="O13" s="200"/>
      <c r="P13" s="200"/>
      <c r="Q13" s="200"/>
      <c r="R13" s="200"/>
      <c r="S13" s="200"/>
      <c r="T13" s="200"/>
      <c r="U13" s="200"/>
      <c r="V13" s="200"/>
      <c r="W13" s="200"/>
    </row>
    <row r="14" spans="1:23" ht="15.75" x14ac:dyDescent="0.5">
      <c r="A14" s="5" t="s">
        <v>115</v>
      </c>
      <c r="B14" s="49">
        <v>5</v>
      </c>
      <c r="C14" s="200"/>
      <c r="D14" s="5" t="s">
        <v>115</v>
      </c>
      <c r="E14" s="49">
        <v>2</v>
      </c>
      <c r="F14" s="200"/>
      <c r="G14" s="200"/>
      <c r="H14" s="200"/>
      <c r="I14" s="200"/>
      <c r="J14" s="200"/>
      <c r="K14" s="200"/>
      <c r="L14" s="200"/>
      <c r="M14" s="200"/>
      <c r="N14" s="200"/>
      <c r="O14" s="200"/>
      <c r="P14" s="200"/>
      <c r="Q14" s="200"/>
      <c r="R14" s="200"/>
      <c r="S14" s="200"/>
      <c r="T14" s="200"/>
      <c r="U14" s="200"/>
      <c r="V14" s="200"/>
      <c r="W14" s="200"/>
    </row>
    <row r="15" spans="1:23" ht="15.75" x14ac:dyDescent="0.5">
      <c r="A15" s="5" t="s">
        <v>117</v>
      </c>
      <c r="B15" s="49">
        <v>3</v>
      </c>
      <c r="C15" s="200"/>
      <c r="D15" s="5" t="s">
        <v>117</v>
      </c>
      <c r="E15" s="5">
        <v>3</v>
      </c>
      <c r="F15" s="200"/>
      <c r="G15" s="200"/>
      <c r="H15" s="200"/>
      <c r="I15" s="200"/>
      <c r="J15" s="200"/>
      <c r="K15" s="200"/>
      <c r="L15" s="200"/>
      <c r="M15" s="200"/>
      <c r="N15" s="200"/>
      <c r="O15" s="200"/>
      <c r="P15" s="200"/>
      <c r="Q15" s="200"/>
      <c r="R15" s="200"/>
      <c r="S15" s="200"/>
      <c r="T15" s="200"/>
      <c r="U15" s="200"/>
      <c r="V15" s="200"/>
      <c r="W15" s="200"/>
    </row>
    <row r="16" spans="1:23" ht="15.75" x14ac:dyDescent="0.5">
      <c r="A16" s="5" t="s">
        <v>42</v>
      </c>
      <c r="B16" s="49">
        <v>57</v>
      </c>
      <c r="C16" s="200"/>
      <c r="D16" s="5" t="s">
        <v>42</v>
      </c>
      <c r="E16" s="5">
        <v>67</v>
      </c>
      <c r="F16" s="200"/>
      <c r="G16" s="200"/>
      <c r="H16" s="200"/>
      <c r="I16" s="200"/>
      <c r="J16" s="200"/>
      <c r="K16" s="200"/>
      <c r="L16" s="200"/>
      <c r="M16" s="200"/>
      <c r="N16" s="200"/>
      <c r="O16" s="200"/>
      <c r="P16" s="200"/>
      <c r="Q16" s="200"/>
      <c r="R16" s="200"/>
      <c r="S16" s="200"/>
      <c r="T16" s="200"/>
      <c r="U16" s="200"/>
      <c r="V16" s="200"/>
      <c r="W16" s="200"/>
    </row>
    <row r="17" spans="1:23" ht="15.75" x14ac:dyDescent="0.5">
      <c r="A17" s="5" t="s">
        <v>76</v>
      </c>
      <c r="B17" s="49">
        <v>2</v>
      </c>
      <c r="C17" s="200"/>
      <c r="D17" s="5" t="s">
        <v>43</v>
      </c>
      <c r="E17" s="5">
        <v>32</v>
      </c>
      <c r="F17" s="200"/>
      <c r="G17" s="200"/>
      <c r="H17" s="200"/>
      <c r="I17" s="200"/>
      <c r="J17" s="200"/>
      <c r="K17" s="200"/>
      <c r="L17" s="200"/>
      <c r="M17" s="200"/>
      <c r="N17" s="200"/>
      <c r="O17" s="200"/>
      <c r="P17" s="200"/>
      <c r="Q17" s="200"/>
      <c r="R17" s="200"/>
      <c r="S17" s="200"/>
      <c r="T17" s="200"/>
      <c r="U17" s="200"/>
      <c r="V17" s="200"/>
      <c r="W17" s="200"/>
    </row>
    <row r="18" spans="1:23" ht="15.75" x14ac:dyDescent="0.5">
      <c r="A18" s="5" t="s">
        <v>43</v>
      </c>
      <c r="B18" s="49">
        <v>27</v>
      </c>
      <c r="C18" s="200"/>
      <c r="D18" s="5" t="s">
        <v>73</v>
      </c>
      <c r="E18" s="5">
        <v>2</v>
      </c>
      <c r="F18" s="200"/>
      <c r="G18" s="200"/>
      <c r="H18" s="200"/>
      <c r="I18" s="200"/>
      <c r="J18" s="200"/>
      <c r="K18" s="200"/>
      <c r="L18" s="200"/>
      <c r="M18" s="200"/>
      <c r="N18" s="200"/>
      <c r="O18" s="200"/>
      <c r="P18" s="200"/>
      <c r="Q18" s="200"/>
      <c r="R18" s="200"/>
      <c r="S18" s="200"/>
      <c r="T18" s="200"/>
      <c r="U18" s="200"/>
      <c r="V18" s="200"/>
      <c r="W18" s="200"/>
    </row>
    <row r="19" spans="1:23" ht="15.75" x14ac:dyDescent="0.5">
      <c r="A19" s="5" t="s">
        <v>73</v>
      </c>
      <c r="B19" s="49">
        <v>2</v>
      </c>
      <c r="C19" s="200"/>
      <c r="D19" s="5" t="s">
        <v>119</v>
      </c>
      <c r="E19" s="5">
        <v>2</v>
      </c>
      <c r="F19" s="200"/>
      <c r="G19" s="200"/>
      <c r="H19" s="200"/>
      <c r="I19" s="200"/>
      <c r="J19" s="200"/>
      <c r="K19" s="200"/>
      <c r="L19" s="200"/>
      <c r="M19" s="200"/>
      <c r="N19" s="200"/>
      <c r="O19" s="200"/>
      <c r="P19" s="200"/>
      <c r="Q19" s="200"/>
      <c r="R19" s="200"/>
      <c r="S19" s="200"/>
      <c r="T19" s="200"/>
      <c r="U19" s="200"/>
      <c r="V19" s="200"/>
      <c r="W19" s="200"/>
    </row>
    <row r="20" spans="1:23" ht="15.75" x14ac:dyDescent="0.5">
      <c r="A20" s="5" t="s">
        <v>119</v>
      </c>
      <c r="B20" s="49">
        <v>1</v>
      </c>
      <c r="C20" s="200"/>
      <c r="D20" s="5" t="s">
        <v>44</v>
      </c>
      <c r="E20" s="5">
        <v>15</v>
      </c>
      <c r="F20" s="200"/>
      <c r="G20" s="200"/>
      <c r="H20" s="200"/>
      <c r="I20" s="200"/>
      <c r="J20" s="200"/>
      <c r="K20" s="200"/>
      <c r="L20" s="200"/>
      <c r="M20" s="200"/>
      <c r="N20" s="200"/>
      <c r="O20" s="200"/>
      <c r="P20" s="200"/>
      <c r="Q20" s="200"/>
      <c r="R20" s="200"/>
      <c r="S20" s="200"/>
      <c r="T20" s="200"/>
      <c r="U20" s="200"/>
      <c r="V20" s="200"/>
      <c r="W20" s="200"/>
    </row>
    <row r="21" spans="1:23" ht="15.75" x14ac:dyDescent="0.5">
      <c r="A21" s="5" t="s">
        <v>44</v>
      </c>
      <c r="B21" s="49">
        <v>13</v>
      </c>
      <c r="C21" s="200"/>
      <c r="D21" s="5" t="s">
        <v>45</v>
      </c>
      <c r="E21" s="5">
        <v>60</v>
      </c>
      <c r="F21" s="200"/>
      <c r="G21" s="200"/>
      <c r="H21" s="200"/>
      <c r="I21" s="200"/>
      <c r="J21" s="200"/>
      <c r="K21" s="200"/>
      <c r="L21" s="200"/>
      <c r="M21" s="200"/>
      <c r="N21" s="200"/>
      <c r="O21" s="200"/>
      <c r="P21" s="200"/>
      <c r="Q21" s="200"/>
      <c r="R21" s="200"/>
      <c r="S21" s="200"/>
      <c r="T21" s="200"/>
      <c r="U21" s="200"/>
      <c r="V21" s="200"/>
      <c r="W21" s="200"/>
    </row>
    <row r="22" spans="1:23" ht="15.75" x14ac:dyDescent="0.5">
      <c r="A22" s="5" t="s">
        <v>45</v>
      </c>
      <c r="B22" s="49">
        <v>37</v>
      </c>
      <c r="C22" s="200"/>
      <c r="D22" s="5" t="s">
        <v>47</v>
      </c>
      <c r="E22" s="5">
        <v>1</v>
      </c>
      <c r="F22" s="200"/>
      <c r="G22" s="200"/>
      <c r="H22" s="200"/>
      <c r="I22" s="200"/>
      <c r="J22" s="200"/>
      <c r="K22" s="200"/>
      <c r="L22" s="200"/>
      <c r="M22" s="200"/>
      <c r="N22" s="200"/>
      <c r="O22" s="200"/>
      <c r="P22" s="200"/>
      <c r="Q22" s="200"/>
      <c r="R22" s="200"/>
      <c r="S22" s="200"/>
      <c r="T22" s="200"/>
      <c r="U22" s="200"/>
      <c r="V22" s="200"/>
      <c r="W22" s="200"/>
    </row>
    <row r="23" spans="1:23" ht="15.75" x14ac:dyDescent="0.5">
      <c r="A23" s="5" t="s">
        <v>46</v>
      </c>
      <c r="B23" s="49">
        <v>2</v>
      </c>
      <c r="C23" s="200"/>
      <c r="D23" s="5" t="s">
        <v>46</v>
      </c>
      <c r="E23" s="5">
        <v>1</v>
      </c>
      <c r="F23" s="200"/>
      <c r="G23" s="200"/>
      <c r="H23" s="200"/>
      <c r="I23" s="200"/>
      <c r="J23" s="200"/>
      <c r="K23" s="200"/>
      <c r="L23" s="200"/>
      <c r="M23" s="200"/>
      <c r="N23" s="200"/>
      <c r="O23" s="200"/>
      <c r="P23" s="200"/>
      <c r="Q23" s="200"/>
      <c r="R23" s="200"/>
      <c r="S23" s="200"/>
      <c r="T23" s="200"/>
      <c r="U23" s="200"/>
      <c r="V23" s="200"/>
      <c r="W23" s="200"/>
    </row>
    <row r="24" spans="1:23" ht="15.75" x14ac:dyDescent="0.5">
      <c r="A24" s="5" t="s">
        <v>48</v>
      </c>
      <c r="B24" s="49">
        <v>4</v>
      </c>
      <c r="C24" s="200"/>
      <c r="D24" s="5" t="s">
        <v>48</v>
      </c>
      <c r="E24" s="5">
        <v>7</v>
      </c>
      <c r="F24" s="200"/>
      <c r="G24" s="200"/>
      <c r="H24" s="200"/>
      <c r="I24" s="200"/>
      <c r="J24" s="200"/>
      <c r="K24" s="200"/>
      <c r="L24" s="200"/>
      <c r="M24" s="200"/>
      <c r="N24" s="200"/>
      <c r="O24" s="200"/>
      <c r="P24" s="200"/>
      <c r="Q24" s="200"/>
      <c r="R24" s="200"/>
      <c r="S24" s="200"/>
      <c r="T24" s="200"/>
      <c r="U24" s="200"/>
      <c r="V24" s="200"/>
      <c r="W24" s="200"/>
    </row>
    <row r="25" spans="1:23" ht="15.75" x14ac:dyDescent="0.5">
      <c r="A25" s="5" t="s">
        <v>75</v>
      </c>
      <c r="B25" s="49">
        <v>1</v>
      </c>
      <c r="C25" s="200"/>
      <c r="D25" s="5" t="s">
        <v>75</v>
      </c>
      <c r="E25" s="5">
        <v>1</v>
      </c>
      <c r="F25" s="200"/>
      <c r="G25" s="200"/>
      <c r="H25" s="200"/>
      <c r="I25" s="200"/>
      <c r="J25" s="200"/>
      <c r="K25" s="200"/>
      <c r="L25" s="200"/>
      <c r="M25" s="200"/>
      <c r="N25" s="200"/>
      <c r="O25" s="200"/>
      <c r="P25" s="200"/>
      <c r="Q25" s="200"/>
      <c r="R25" s="200"/>
      <c r="S25" s="200"/>
      <c r="T25" s="200"/>
      <c r="U25" s="200"/>
      <c r="V25" s="200"/>
      <c r="W25" s="200"/>
    </row>
    <row r="26" spans="1:23" ht="15.75" x14ac:dyDescent="0.5">
      <c r="A26" s="5" t="s">
        <v>49</v>
      </c>
      <c r="B26" s="49">
        <v>35</v>
      </c>
      <c r="C26" s="200"/>
      <c r="D26" s="5" t="s">
        <v>49</v>
      </c>
      <c r="E26" s="5">
        <v>38</v>
      </c>
      <c r="F26" s="200"/>
      <c r="G26" s="200"/>
      <c r="H26" s="200"/>
      <c r="I26" s="200"/>
      <c r="J26" s="200"/>
      <c r="K26" s="200"/>
      <c r="L26" s="200"/>
      <c r="M26" s="200"/>
      <c r="N26" s="200"/>
      <c r="O26" s="200"/>
      <c r="P26" s="200"/>
      <c r="Q26" s="200"/>
      <c r="R26" s="200"/>
      <c r="S26" s="200"/>
      <c r="T26" s="200"/>
      <c r="U26" s="200"/>
      <c r="V26" s="200"/>
      <c r="W26" s="200"/>
    </row>
    <row r="27" spans="1:23" ht="15.75" x14ac:dyDescent="0.5">
      <c r="A27" s="5" t="s">
        <v>50</v>
      </c>
      <c r="B27" s="49">
        <v>658</v>
      </c>
      <c r="C27" s="200"/>
      <c r="D27" s="5" t="s">
        <v>50</v>
      </c>
      <c r="E27" s="5">
        <v>696</v>
      </c>
      <c r="F27" s="200"/>
      <c r="G27" s="200"/>
      <c r="H27" s="200"/>
      <c r="I27" s="200"/>
      <c r="J27" s="200"/>
      <c r="K27" s="200"/>
      <c r="L27" s="200"/>
      <c r="M27" s="200"/>
      <c r="N27" s="200"/>
      <c r="O27" s="200"/>
      <c r="P27" s="200"/>
      <c r="Q27" s="200"/>
      <c r="R27" s="200"/>
      <c r="S27" s="200"/>
      <c r="T27" s="200"/>
      <c r="U27" s="200"/>
      <c r="V27" s="200"/>
      <c r="W27" s="200"/>
    </row>
    <row r="28" spans="1:23" ht="15.75" x14ac:dyDescent="0.5">
      <c r="A28" s="5" t="s">
        <v>51</v>
      </c>
      <c r="B28" s="49">
        <v>12</v>
      </c>
      <c r="C28" s="200"/>
      <c r="D28" s="5" t="s">
        <v>51</v>
      </c>
      <c r="E28" s="5">
        <v>13</v>
      </c>
      <c r="F28" s="200"/>
      <c r="G28" s="200"/>
      <c r="H28" s="200"/>
      <c r="I28" s="200"/>
      <c r="J28" s="200"/>
      <c r="K28" s="200"/>
      <c r="L28" s="200"/>
      <c r="M28" s="200"/>
      <c r="N28" s="200"/>
      <c r="O28" s="200"/>
      <c r="P28" s="200"/>
      <c r="Q28" s="200"/>
      <c r="R28" s="200"/>
      <c r="S28" s="200"/>
      <c r="T28" s="200"/>
      <c r="U28" s="200"/>
      <c r="V28" s="200"/>
      <c r="W28" s="200"/>
    </row>
    <row r="29" spans="1:23" ht="15.75" x14ac:dyDescent="0.5">
      <c r="A29" s="5" t="s">
        <v>122</v>
      </c>
      <c r="B29" s="49">
        <v>19</v>
      </c>
      <c r="C29" s="200"/>
      <c r="D29" s="5" t="s">
        <v>121</v>
      </c>
      <c r="E29" s="5">
        <v>2</v>
      </c>
      <c r="F29" s="200"/>
      <c r="G29" s="200"/>
      <c r="H29" s="200"/>
      <c r="I29" s="200"/>
      <c r="J29" s="200"/>
      <c r="K29" s="200"/>
      <c r="L29" s="200"/>
      <c r="M29" s="200"/>
      <c r="N29" s="200"/>
      <c r="O29" s="200"/>
      <c r="P29" s="200"/>
      <c r="Q29" s="200"/>
      <c r="R29" s="200"/>
      <c r="S29" s="200"/>
      <c r="T29" s="200"/>
      <c r="U29" s="200"/>
      <c r="V29" s="200"/>
      <c r="W29" s="200"/>
    </row>
    <row r="30" spans="1:23" ht="15.75" x14ac:dyDescent="0.5">
      <c r="A30" s="5" t="s">
        <v>120</v>
      </c>
      <c r="B30" s="49">
        <v>4</v>
      </c>
      <c r="C30" s="200"/>
      <c r="D30" s="5" t="s">
        <v>120</v>
      </c>
      <c r="E30" s="5">
        <v>4</v>
      </c>
      <c r="F30" s="200"/>
      <c r="G30" s="200"/>
      <c r="H30" s="200"/>
      <c r="I30" s="200"/>
      <c r="J30" s="200"/>
      <c r="K30" s="200"/>
      <c r="L30" s="200"/>
      <c r="M30" s="200"/>
      <c r="N30" s="200"/>
      <c r="O30" s="200"/>
      <c r="P30" s="200"/>
      <c r="Q30" s="200"/>
      <c r="R30" s="200"/>
      <c r="S30" s="200"/>
      <c r="T30" s="200"/>
      <c r="U30" s="200"/>
      <c r="V30" s="200"/>
      <c r="W30" s="200"/>
    </row>
    <row r="31" spans="1:23" ht="15.75" x14ac:dyDescent="0.5">
      <c r="A31" s="5" t="s">
        <v>72</v>
      </c>
      <c r="B31" s="49">
        <v>2</v>
      </c>
      <c r="C31" s="200"/>
      <c r="D31" s="5" t="s">
        <v>72</v>
      </c>
      <c r="E31" s="5">
        <v>1</v>
      </c>
      <c r="F31" s="200"/>
      <c r="G31" s="200"/>
      <c r="H31" s="200"/>
      <c r="I31" s="200"/>
      <c r="J31" s="200"/>
      <c r="K31" s="200"/>
      <c r="L31" s="200"/>
      <c r="M31" s="200"/>
      <c r="N31" s="200"/>
      <c r="O31" s="200"/>
      <c r="P31" s="200"/>
      <c r="Q31" s="200"/>
      <c r="R31" s="200"/>
      <c r="S31" s="200"/>
      <c r="T31" s="200"/>
      <c r="U31" s="200"/>
      <c r="V31" s="200"/>
      <c r="W31" s="200"/>
    </row>
    <row r="32" spans="1:23" ht="15.75" x14ac:dyDescent="0.5">
      <c r="A32" s="5" t="s">
        <v>52</v>
      </c>
      <c r="B32" s="49">
        <v>3</v>
      </c>
      <c r="C32" s="200"/>
      <c r="D32" s="5" t="s">
        <v>52</v>
      </c>
      <c r="E32" s="5">
        <v>5</v>
      </c>
      <c r="F32" s="200"/>
      <c r="G32" s="200"/>
      <c r="H32" s="200"/>
      <c r="I32" s="200"/>
      <c r="J32" s="200"/>
      <c r="K32" s="200"/>
      <c r="L32" s="200"/>
      <c r="M32" s="200"/>
      <c r="N32" s="200"/>
      <c r="O32" s="200"/>
      <c r="P32" s="200"/>
      <c r="Q32" s="200"/>
      <c r="R32" s="200"/>
      <c r="S32" s="200"/>
      <c r="T32" s="200"/>
      <c r="U32" s="200"/>
      <c r="V32" s="200"/>
      <c r="W32" s="200"/>
    </row>
    <row r="33" spans="1:23" ht="15.75" x14ac:dyDescent="0.5">
      <c r="A33" s="5" t="s">
        <v>118</v>
      </c>
      <c r="B33" s="49">
        <v>2</v>
      </c>
      <c r="C33" s="200"/>
      <c r="D33" s="5" t="s">
        <v>118</v>
      </c>
      <c r="E33" s="5">
        <v>3</v>
      </c>
      <c r="F33" s="200"/>
      <c r="G33" s="200"/>
      <c r="H33" s="200"/>
      <c r="I33" s="200"/>
      <c r="J33" s="200"/>
      <c r="K33" s="200"/>
      <c r="L33" s="200"/>
      <c r="M33" s="200"/>
      <c r="N33" s="200"/>
      <c r="O33" s="200"/>
      <c r="P33" s="200"/>
      <c r="Q33" s="200"/>
      <c r="R33" s="200"/>
      <c r="S33" s="200"/>
      <c r="T33" s="200"/>
      <c r="U33" s="200"/>
      <c r="V33" s="200"/>
      <c r="W33" s="200"/>
    </row>
    <row r="34" spans="1:23" ht="15.75" x14ac:dyDescent="0.5">
      <c r="A34" s="5" t="s">
        <v>53</v>
      </c>
      <c r="B34" s="49">
        <v>7</v>
      </c>
      <c r="C34" s="200"/>
      <c r="D34" s="5" t="s">
        <v>53</v>
      </c>
      <c r="E34" s="5">
        <v>12</v>
      </c>
      <c r="F34" s="200"/>
      <c r="G34" s="200"/>
      <c r="H34" s="200"/>
      <c r="I34" s="200"/>
      <c r="J34" s="200"/>
      <c r="K34" s="200"/>
      <c r="L34" s="200"/>
      <c r="M34" s="200"/>
      <c r="N34" s="200"/>
      <c r="O34" s="200"/>
      <c r="P34" s="200"/>
      <c r="Q34" s="200"/>
      <c r="R34" s="200"/>
      <c r="S34" s="200"/>
      <c r="T34" s="200"/>
      <c r="U34" s="200"/>
      <c r="V34" s="200"/>
      <c r="W34" s="200"/>
    </row>
    <row r="35" spans="1:23" ht="15.75" x14ac:dyDescent="0.5">
      <c r="A35" s="5" t="s">
        <v>54</v>
      </c>
      <c r="B35" s="49">
        <v>1</v>
      </c>
      <c r="C35" s="200"/>
      <c r="D35" s="5" t="s">
        <v>54</v>
      </c>
      <c r="E35" s="5">
        <v>1</v>
      </c>
      <c r="F35" s="200"/>
      <c r="G35" s="200"/>
      <c r="H35" s="200"/>
      <c r="I35" s="200"/>
      <c r="J35" s="200"/>
      <c r="K35" s="200"/>
      <c r="L35" s="200"/>
      <c r="M35" s="200"/>
      <c r="N35" s="200"/>
      <c r="O35" s="200"/>
      <c r="P35" s="200"/>
      <c r="Q35" s="200"/>
      <c r="R35" s="200"/>
      <c r="S35" s="200"/>
      <c r="T35" s="200"/>
      <c r="U35" s="200"/>
      <c r="V35" s="200"/>
      <c r="W35" s="200"/>
    </row>
    <row r="36" spans="1:23" ht="15.75" x14ac:dyDescent="0.5">
      <c r="A36" s="5" t="s">
        <v>55</v>
      </c>
      <c r="B36" s="49">
        <v>13</v>
      </c>
      <c r="C36" s="200"/>
      <c r="D36" s="5" t="s">
        <v>55</v>
      </c>
      <c r="E36" s="5">
        <v>15</v>
      </c>
      <c r="F36" s="200"/>
      <c r="G36" s="200"/>
      <c r="H36" s="200"/>
      <c r="I36" s="200"/>
      <c r="J36" s="200"/>
      <c r="K36" s="200"/>
      <c r="L36" s="200"/>
      <c r="M36" s="200"/>
      <c r="N36" s="200"/>
      <c r="O36" s="200"/>
      <c r="P36" s="200"/>
      <c r="Q36" s="200"/>
      <c r="R36" s="200"/>
      <c r="S36" s="200"/>
      <c r="T36" s="200"/>
      <c r="U36" s="200"/>
      <c r="V36" s="200"/>
      <c r="W36" s="200"/>
    </row>
    <row r="37" spans="1:23" ht="15.75" x14ac:dyDescent="0.5">
      <c r="A37" s="5" t="s">
        <v>56</v>
      </c>
      <c r="B37" s="49">
        <v>451</v>
      </c>
      <c r="C37" s="200"/>
      <c r="D37" s="5" t="s">
        <v>56</v>
      </c>
      <c r="E37" s="5">
        <v>502</v>
      </c>
      <c r="F37" s="200"/>
      <c r="G37" s="200"/>
      <c r="H37" s="200"/>
      <c r="I37" s="200"/>
      <c r="J37" s="200"/>
      <c r="K37" s="200"/>
      <c r="L37" s="200"/>
      <c r="M37" s="200"/>
      <c r="N37" s="200"/>
      <c r="O37" s="200"/>
      <c r="P37" s="200"/>
      <c r="Q37" s="200"/>
      <c r="R37" s="200"/>
      <c r="S37" s="200"/>
      <c r="T37" s="200"/>
      <c r="U37" s="200"/>
      <c r="V37" s="200"/>
      <c r="W37" s="200"/>
    </row>
    <row r="38" spans="1:23" ht="15.75" x14ac:dyDescent="0.5">
      <c r="A38" s="5" t="s">
        <v>57</v>
      </c>
      <c r="B38" s="49">
        <v>44</v>
      </c>
      <c r="C38" s="200"/>
      <c r="D38" s="5" t="s">
        <v>57</v>
      </c>
      <c r="E38" s="5">
        <v>40</v>
      </c>
      <c r="F38" s="200"/>
      <c r="G38" s="200"/>
      <c r="H38" s="200"/>
      <c r="I38" s="200"/>
      <c r="J38" s="200"/>
      <c r="K38" s="200"/>
      <c r="L38" s="200"/>
      <c r="M38" s="200"/>
      <c r="N38" s="200"/>
      <c r="O38" s="200"/>
      <c r="P38" s="200"/>
      <c r="Q38" s="200"/>
      <c r="R38" s="200"/>
      <c r="S38" s="200"/>
      <c r="T38" s="200"/>
      <c r="U38" s="200"/>
      <c r="V38" s="200"/>
      <c r="W38" s="200"/>
    </row>
    <row r="39" spans="1:23" ht="15.75" x14ac:dyDescent="0.5">
      <c r="A39" s="5" t="s">
        <v>58</v>
      </c>
      <c r="B39" s="49">
        <v>921</v>
      </c>
      <c r="C39" s="200"/>
      <c r="D39" s="5" t="s">
        <v>58</v>
      </c>
      <c r="E39" s="5">
        <v>991</v>
      </c>
      <c r="F39" s="200"/>
      <c r="G39" s="200"/>
      <c r="H39" s="200"/>
      <c r="I39" s="200"/>
      <c r="J39" s="200"/>
      <c r="K39" s="200"/>
      <c r="L39" s="200"/>
      <c r="M39" s="200"/>
      <c r="N39" s="200"/>
      <c r="O39" s="200"/>
      <c r="P39" s="200"/>
      <c r="Q39" s="200"/>
      <c r="R39" s="200"/>
      <c r="S39" s="200"/>
      <c r="T39" s="200"/>
      <c r="U39" s="200"/>
      <c r="V39" s="200"/>
      <c r="W39" s="200"/>
    </row>
    <row r="40" spans="1:23" ht="15.75" x14ac:dyDescent="0.5">
      <c r="A40" s="5" t="s">
        <v>59</v>
      </c>
      <c r="B40" s="49">
        <v>3</v>
      </c>
      <c r="C40" s="200"/>
      <c r="D40" s="5" t="s">
        <v>59</v>
      </c>
      <c r="E40" s="5">
        <v>1</v>
      </c>
      <c r="F40" s="200"/>
      <c r="G40" s="200"/>
      <c r="H40" s="200"/>
      <c r="I40" s="200"/>
      <c r="J40" s="200"/>
      <c r="K40" s="200"/>
      <c r="L40" s="200"/>
      <c r="M40" s="200"/>
      <c r="N40" s="200"/>
      <c r="O40" s="200"/>
      <c r="P40" s="200"/>
      <c r="Q40" s="200"/>
      <c r="R40" s="200"/>
      <c r="S40" s="200"/>
      <c r="T40" s="200"/>
      <c r="U40" s="200"/>
      <c r="V40" s="200"/>
      <c r="W40" s="200"/>
    </row>
    <row r="41" spans="1:23" ht="15.75" x14ac:dyDescent="0.5">
      <c r="A41" s="5" t="s">
        <v>60</v>
      </c>
      <c r="B41" s="49">
        <v>16</v>
      </c>
      <c r="C41" s="200"/>
      <c r="D41" s="5" t="s">
        <v>60</v>
      </c>
      <c r="E41" s="5">
        <v>20</v>
      </c>
      <c r="F41" s="200"/>
      <c r="G41" s="200"/>
      <c r="H41" s="200"/>
      <c r="I41" s="200"/>
      <c r="J41" s="200"/>
      <c r="K41" s="200"/>
      <c r="L41" s="200"/>
      <c r="M41" s="200"/>
      <c r="N41" s="200"/>
      <c r="O41" s="200"/>
      <c r="P41" s="200"/>
      <c r="Q41" s="200"/>
      <c r="R41" s="200"/>
      <c r="S41" s="200"/>
      <c r="T41" s="200"/>
      <c r="U41" s="200"/>
      <c r="V41" s="200"/>
      <c r="W41" s="200"/>
    </row>
    <row r="42" spans="1:23" ht="15.75" x14ac:dyDescent="0.5">
      <c r="A42" s="5" t="s">
        <v>61</v>
      </c>
      <c r="B42" s="49">
        <v>2525</v>
      </c>
      <c r="C42" s="200"/>
      <c r="D42" s="5" t="s">
        <v>61</v>
      </c>
      <c r="E42" s="5">
        <v>2605</v>
      </c>
      <c r="F42" s="200"/>
      <c r="G42" s="200"/>
      <c r="H42" s="200"/>
      <c r="I42" s="200"/>
      <c r="J42" s="200"/>
      <c r="K42" s="200"/>
      <c r="L42" s="200"/>
      <c r="M42" s="200"/>
      <c r="N42" s="200"/>
      <c r="O42" s="200"/>
      <c r="P42" s="200"/>
      <c r="Q42" s="200"/>
      <c r="R42" s="200"/>
      <c r="S42" s="200"/>
      <c r="T42" s="200"/>
      <c r="U42" s="200"/>
      <c r="V42" s="200"/>
      <c r="W42" s="200"/>
    </row>
    <row r="43" spans="1:23" ht="15.75" x14ac:dyDescent="0.5">
      <c r="A43" s="5" t="s">
        <v>62</v>
      </c>
      <c r="B43" s="49">
        <v>8</v>
      </c>
      <c r="C43" s="200"/>
      <c r="D43" s="5" t="s">
        <v>62</v>
      </c>
      <c r="E43" s="5">
        <v>9</v>
      </c>
      <c r="F43" s="200"/>
      <c r="G43" s="200"/>
      <c r="H43" s="200"/>
      <c r="I43" s="200"/>
      <c r="J43" s="200"/>
      <c r="K43" s="200"/>
      <c r="L43" s="200"/>
      <c r="M43" s="200"/>
      <c r="N43" s="200"/>
      <c r="O43" s="200"/>
      <c r="P43" s="200"/>
      <c r="Q43" s="200"/>
      <c r="R43" s="200"/>
      <c r="S43" s="200"/>
      <c r="T43" s="200"/>
      <c r="U43" s="200"/>
      <c r="V43" s="200"/>
      <c r="W43" s="200"/>
    </row>
    <row r="44" spans="1:23" ht="15.75" x14ac:dyDescent="0.5">
      <c r="A44" s="5" t="s">
        <v>63</v>
      </c>
      <c r="B44" s="49">
        <v>39</v>
      </c>
      <c r="C44" s="200"/>
      <c r="D44" s="5" t="s">
        <v>63</v>
      </c>
      <c r="E44" s="49">
        <v>45</v>
      </c>
      <c r="F44" s="200"/>
      <c r="G44" s="200"/>
      <c r="H44" s="200"/>
      <c r="I44" s="200"/>
      <c r="J44" s="200"/>
      <c r="K44" s="200"/>
      <c r="L44" s="200"/>
      <c r="M44" s="200"/>
      <c r="N44" s="200"/>
      <c r="O44" s="200"/>
      <c r="P44" s="200"/>
      <c r="Q44" s="200"/>
      <c r="R44" s="200"/>
      <c r="S44" s="200"/>
      <c r="T44" s="200"/>
      <c r="U44" s="200"/>
      <c r="V44" s="200"/>
      <c r="W44" s="200"/>
    </row>
    <row r="45" spans="1:23" ht="15.75" x14ac:dyDescent="0.5">
      <c r="A45" s="5" t="s">
        <v>64</v>
      </c>
      <c r="B45" s="49">
        <v>3</v>
      </c>
      <c r="C45" s="200"/>
      <c r="D45" s="5" t="s">
        <v>64</v>
      </c>
      <c r="E45" s="49">
        <v>5</v>
      </c>
      <c r="F45" s="200"/>
      <c r="G45" s="200"/>
      <c r="H45" s="200"/>
      <c r="I45" s="200"/>
      <c r="J45" s="200"/>
      <c r="K45" s="200"/>
      <c r="L45" s="200"/>
      <c r="M45" s="200"/>
      <c r="N45" s="200"/>
      <c r="O45" s="200"/>
      <c r="P45" s="200"/>
      <c r="Q45" s="200"/>
      <c r="R45" s="200"/>
      <c r="S45" s="200"/>
      <c r="T45" s="200"/>
      <c r="U45" s="200"/>
      <c r="V45" s="200"/>
      <c r="W45" s="200"/>
    </row>
    <row r="46" spans="1:23" ht="15.75" x14ac:dyDescent="0.5">
      <c r="A46" s="5" t="s">
        <v>65</v>
      </c>
      <c r="B46" s="49">
        <v>40</v>
      </c>
      <c r="C46" s="200"/>
      <c r="D46" s="5" t="s">
        <v>65</v>
      </c>
      <c r="E46" s="49">
        <v>47</v>
      </c>
      <c r="F46" s="200"/>
      <c r="G46" s="200"/>
      <c r="H46" s="200"/>
      <c r="I46" s="200"/>
      <c r="J46" s="200"/>
      <c r="K46" s="200"/>
      <c r="L46" s="200"/>
      <c r="M46" s="200"/>
      <c r="N46" s="200"/>
      <c r="O46" s="200"/>
      <c r="P46" s="200"/>
      <c r="Q46" s="200"/>
      <c r="R46" s="200"/>
      <c r="S46" s="200"/>
      <c r="T46" s="200"/>
      <c r="U46" s="200"/>
      <c r="V46" s="200"/>
      <c r="W46" s="200"/>
    </row>
    <row r="47" spans="1:23" ht="15.75" x14ac:dyDescent="0.5">
      <c r="A47" s="5" t="s">
        <v>66</v>
      </c>
      <c r="B47" s="49">
        <v>30</v>
      </c>
      <c r="C47" s="200"/>
      <c r="D47" s="5" t="s">
        <v>66</v>
      </c>
      <c r="E47" s="49">
        <v>35</v>
      </c>
      <c r="F47" s="200"/>
      <c r="G47" s="200"/>
      <c r="H47" s="200"/>
      <c r="I47" s="200"/>
      <c r="J47" s="200"/>
      <c r="K47" s="200"/>
      <c r="L47" s="200"/>
      <c r="M47" s="200"/>
      <c r="N47" s="200"/>
      <c r="O47" s="200"/>
      <c r="P47" s="200"/>
      <c r="Q47" s="200"/>
      <c r="R47" s="200"/>
      <c r="S47" s="200"/>
      <c r="T47" s="200"/>
      <c r="U47" s="200"/>
      <c r="V47" s="200"/>
      <c r="W47" s="200"/>
    </row>
    <row r="48" spans="1:23" ht="15.75" x14ac:dyDescent="0.5">
      <c r="A48" s="5" t="s">
        <v>67</v>
      </c>
      <c r="B48" s="49">
        <v>31</v>
      </c>
      <c r="C48" s="200"/>
      <c r="D48" s="5" t="s">
        <v>67</v>
      </c>
      <c r="E48" s="49">
        <v>29</v>
      </c>
      <c r="F48" s="200"/>
      <c r="G48" s="200"/>
      <c r="H48" s="200"/>
      <c r="I48" s="200"/>
      <c r="J48" s="200"/>
      <c r="K48" s="200"/>
      <c r="L48" s="200"/>
      <c r="M48" s="200"/>
      <c r="N48" s="200"/>
      <c r="O48" s="200"/>
      <c r="P48" s="200"/>
      <c r="Q48" s="200"/>
      <c r="R48" s="200"/>
      <c r="S48" s="200"/>
      <c r="T48" s="200"/>
      <c r="U48" s="200"/>
      <c r="V48" s="200"/>
      <c r="W48" s="200"/>
    </row>
    <row r="49" spans="1:23" ht="15.75" x14ac:dyDescent="0.5">
      <c r="A49" s="5" t="s">
        <v>68</v>
      </c>
      <c r="B49" s="49">
        <v>13</v>
      </c>
      <c r="C49" s="200"/>
      <c r="D49" s="5" t="s">
        <v>68</v>
      </c>
      <c r="E49" s="49">
        <v>15</v>
      </c>
      <c r="F49" s="200"/>
      <c r="G49" s="200"/>
      <c r="H49" s="200"/>
      <c r="I49" s="200"/>
      <c r="J49" s="200"/>
      <c r="K49" s="200"/>
      <c r="L49" s="200"/>
      <c r="M49" s="200"/>
      <c r="N49" s="200"/>
      <c r="O49" s="200"/>
      <c r="P49" s="200"/>
      <c r="Q49" s="200"/>
      <c r="R49" s="200"/>
      <c r="S49" s="200"/>
      <c r="T49" s="200"/>
      <c r="U49" s="200"/>
      <c r="V49" s="200"/>
      <c r="W49" s="200"/>
    </row>
    <row r="50" spans="1:23" ht="15.75" x14ac:dyDescent="0.5">
      <c r="A50" s="5" t="s">
        <v>69</v>
      </c>
      <c r="B50" s="49">
        <v>57</v>
      </c>
      <c r="C50" s="200"/>
      <c r="D50" s="5" t="s">
        <v>69</v>
      </c>
      <c r="E50" s="49">
        <v>78</v>
      </c>
      <c r="F50" s="200"/>
      <c r="G50" s="200"/>
      <c r="H50" s="200"/>
      <c r="I50" s="200"/>
      <c r="J50" s="200"/>
      <c r="K50" s="200"/>
      <c r="L50" s="200"/>
      <c r="M50" s="200"/>
      <c r="N50" s="200"/>
      <c r="O50" s="200"/>
      <c r="P50" s="200"/>
      <c r="Q50" s="200"/>
      <c r="R50" s="200"/>
      <c r="S50" s="200"/>
      <c r="T50" s="200"/>
      <c r="U50" s="200"/>
      <c r="V50" s="200"/>
      <c r="W50" s="200"/>
    </row>
    <row r="51" spans="1:23" ht="15.75" x14ac:dyDescent="0.5">
      <c r="A51" s="5" t="s">
        <v>70</v>
      </c>
      <c r="B51" s="49">
        <v>8</v>
      </c>
      <c r="C51" s="200"/>
      <c r="D51" s="5" t="s">
        <v>70</v>
      </c>
      <c r="E51" s="49">
        <v>14</v>
      </c>
      <c r="F51" s="200"/>
      <c r="G51" s="200"/>
      <c r="H51" s="200"/>
      <c r="I51" s="200"/>
      <c r="J51" s="200"/>
      <c r="K51" s="200"/>
      <c r="L51" s="200"/>
      <c r="M51" s="200"/>
      <c r="N51" s="200"/>
      <c r="O51" s="200"/>
      <c r="P51" s="200"/>
      <c r="Q51" s="200"/>
      <c r="R51" s="200"/>
      <c r="S51" s="200"/>
      <c r="T51" s="200"/>
      <c r="U51" s="200"/>
      <c r="V51" s="200"/>
      <c r="W51" s="200"/>
    </row>
    <row r="52" spans="1:23" ht="15.75" x14ac:dyDescent="0.5">
      <c r="A52" s="5" t="s">
        <v>71</v>
      </c>
      <c r="B52" s="49">
        <v>2690</v>
      </c>
      <c r="C52" s="200"/>
      <c r="D52" s="5" t="s">
        <v>71</v>
      </c>
      <c r="E52" s="49">
        <v>2818</v>
      </c>
      <c r="F52" s="200"/>
      <c r="G52" s="200"/>
      <c r="H52" s="200"/>
      <c r="I52" s="200"/>
      <c r="J52" s="200"/>
      <c r="K52" s="200"/>
      <c r="L52" s="200"/>
      <c r="M52" s="200"/>
      <c r="N52" s="200"/>
      <c r="O52" s="200"/>
      <c r="P52" s="200"/>
      <c r="Q52" s="200"/>
      <c r="R52" s="200"/>
      <c r="S52" s="200"/>
      <c r="T52" s="200"/>
      <c r="U52" s="200"/>
      <c r="V52" s="200"/>
      <c r="W52" s="200"/>
    </row>
    <row r="53" spans="1:23" s="27" customFormat="1" ht="15.75" x14ac:dyDescent="0.5">
      <c r="A53" s="5" t="s">
        <v>77</v>
      </c>
      <c r="B53" s="49"/>
      <c r="C53" s="200"/>
      <c r="D53" s="5" t="s">
        <v>77</v>
      </c>
      <c r="E53" s="49">
        <v>5</v>
      </c>
      <c r="F53" s="200"/>
      <c r="G53" s="200"/>
      <c r="H53" s="200"/>
      <c r="I53" s="200"/>
      <c r="J53" s="200"/>
      <c r="K53" s="200"/>
      <c r="L53" s="200"/>
      <c r="M53" s="200"/>
      <c r="N53" s="200"/>
      <c r="O53" s="200"/>
      <c r="P53" s="200"/>
      <c r="Q53" s="200"/>
      <c r="R53" s="200"/>
      <c r="S53" s="200"/>
      <c r="T53" s="200"/>
      <c r="U53" s="200"/>
      <c r="V53" s="200"/>
      <c r="W53" s="200"/>
    </row>
    <row r="54" spans="1:23" ht="15.75" x14ac:dyDescent="0.5">
      <c r="A54" s="5" t="s">
        <v>137</v>
      </c>
      <c r="B54" s="49">
        <v>169368</v>
      </c>
      <c r="C54" s="200"/>
      <c r="D54" s="5" t="s">
        <v>137</v>
      </c>
      <c r="E54" s="49">
        <v>168588</v>
      </c>
      <c r="F54" s="200"/>
      <c r="G54" s="200"/>
      <c r="H54" s="200"/>
      <c r="I54" s="200"/>
      <c r="J54" s="200"/>
      <c r="K54" s="200"/>
      <c r="L54" s="200"/>
      <c r="M54" s="200"/>
      <c r="N54" s="200"/>
      <c r="O54" s="200"/>
      <c r="P54" s="200"/>
      <c r="Q54" s="200"/>
      <c r="R54" s="200"/>
      <c r="S54" s="200"/>
      <c r="T54" s="200"/>
      <c r="U54" s="200"/>
      <c r="V54" s="200"/>
      <c r="W54" s="200"/>
    </row>
    <row r="55" spans="1:23" ht="15.75" x14ac:dyDescent="0.5">
      <c r="A55" s="5" t="s">
        <v>94</v>
      </c>
      <c r="B55" s="49">
        <v>106</v>
      </c>
      <c r="C55" s="200"/>
      <c r="D55" s="5" t="s">
        <v>94</v>
      </c>
      <c r="E55" s="5">
        <v>129</v>
      </c>
      <c r="F55" s="200"/>
      <c r="G55" s="200"/>
      <c r="H55" s="200"/>
      <c r="I55" s="200"/>
      <c r="J55" s="200"/>
      <c r="K55" s="200"/>
      <c r="L55" s="200"/>
      <c r="M55" s="200"/>
      <c r="N55" s="200"/>
      <c r="O55" s="200"/>
      <c r="P55" s="200"/>
      <c r="Q55" s="200"/>
      <c r="R55" s="200"/>
      <c r="S55" s="200"/>
      <c r="T55" s="200"/>
      <c r="U55" s="200"/>
      <c r="V55" s="200"/>
      <c r="W55" s="200"/>
    </row>
    <row r="56" spans="1:23" ht="15.75" x14ac:dyDescent="0.5">
      <c r="A56" s="203" t="s">
        <v>157</v>
      </c>
      <c r="B56" s="204">
        <f>SUM(B3:B55)</f>
        <v>181094</v>
      </c>
      <c r="C56" s="200"/>
      <c r="D56" s="111" t="s">
        <v>157</v>
      </c>
      <c r="E56" s="117">
        <f>SUM(E3:E55)</f>
        <v>181094</v>
      </c>
      <c r="F56" s="200"/>
      <c r="G56" s="200"/>
      <c r="H56" s="200"/>
      <c r="I56" s="200"/>
      <c r="J56" s="200"/>
      <c r="K56" s="200"/>
      <c r="L56" s="200"/>
      <c r="M56" s="200"/>
      <c r="N56" s="200"/>
      <c r="O56" s="200"/>
      <c r="P56" s="200"/>
      <c r="Q56" s="200"/>
      <c r="R56" s="200"/>
      <c r="S56" s="200"/>
      <c r="T56" s="200"/>
      <c r="U56" s="200"/>
      <c r="V56" s="200"/>
      <c r="W56" s="200"/>
    </row>
    <row r="57" spans="1:23" x14ac:dyDescent="0.45">
      <c r="A57" s="37" t="s">
        <v>353</v>
      </c>
      <c r="C57" s="200"/>
      <c r="D57" s="37" t="s">
        <v>353</v>
      </c>
      <c r="F57" s="200"/>
      <c r="G57" s="200"/>
      <c r="H57" s="200"/>
      <c r="I57" s="200"/>
      <c r="J57" s="200"/>
      <c r="K57" s="200"/>
      <c r="L57" s="200"/>
      <c r="M57" s="200"/>
      <c r="N57" s="200"/>
      <c r="O57" s="200"/>
      <c r="P57" s="200"/>
      <c r="Q57" s="200"/>
      <c r="R57" s="200"/>
      <c r="S57" s="200"/>
      <c r="T57" s="200"/>
      <c r="U57" s="200"/>
      <c r="V57" s="200"/>
      <c r="W57" s="200"/>
    </row>
    <row r="58" spans="1:23" x14ac:dyDescent="0.45">
      <c r="C58" s="200"/>
      <c r="F58" s="200"/>
      <c r="G58" s="200"/>
      <c r="H58" s="200"/>
      <c r="I58" s="200"/>
      <c r="J58" s="200"/>
      <c r="K58" s="200"/>
      <c r="L58" s="200"/>
      <c r="M58" s="200"/>
      <c r="N58" s="200"/>
      <c r="O58" s="200"/>
      <c r="P58" s="200"/>
      <c r="Q58" s="200"/>
      <c r="R58" s="200"/>
      <c r="S58" s="200"/>
      <c r="T58" s="200"/>
      <c r="U58" s="200"/>
      <c r="V58" s="200"/>
      <c r="W58" s="200"/>
    </row>
    <row r="59" spans="1:23" x14ac:dyDescent="0.45">
      <c r="A59" s="200"/>
      <c r="B59" s="200"/>
      <c r="C59" s="200"/>
      <c r="D59" s="200"/>
      <c r="E59" s="200"/>
      <c r="F59" s="200"/>
      <c r="G59" s="200"/>
      <c r="H59" s="200"/>
      <c r="I59" s="200"/>
      <c r="J59" s="200"/>
      <c r="K59" s="200"/>
      <c r="L59" s="200"/>
      <c r="M59" s="200"/>
      <c r="N59" s="200"/>
      <c r="O59" s="200"/>
      <c r="P59" s="200"/>
      <c r="Q59" s="200"/>
      <c r="R59" s="200"/>
      <c r="S59" s="200"/>
      <c r="T59" s="200"/>
      <c r="U59" s="200"/>
      <c r="V59" s="200"/>
      <c r="W59" s="200"/>
    </row>
    <row r="60" spans="1:23" x14ac:dyDescent="0.45">
      <c r="A60" s="200"/>
      <c r="B60" s="200"/>
      <c r="C60" s="200"/>
      <c r="D60" s="200"/>
      <c r="E60" s="200"/>
      <c r="F60" s="200"/>
      <c r="G60" s="200"/>
      <c r="H60" s="200"/>
      <c r="I60" s="200"/>
      <c r="J60" s="200"/>
      <c r="K60" s="200"/>
      <c r="L60" s="200"/>
      <c r="M60" s="200"/>
      <c r="N60" s="200"/>
      <c r="O60" s="200"/>
      <c r="P60" s="200"/>
      <c r="Q60" s="200"/>
      <c r="R60" s="200"/>
      <c r="S60" s="200"/>
      <c r="T60" s="200"/>
      <c r="U60" s="200"/>
      <c r="V60" s="200"/>
      <c r="W60" s="200"/>
    </row>
    <row r="61" spans="1:23" x14ac:dyDescent="0.45">
      <c r="A61" s="200"/>
      <c r="B61" s="200"/>
      <c r="C61" s="200"/>
      <c r="D61" s="200"/>
      <c r="E61" s="200"/>
      <c r="F61" s="200"/>
      <c r="G61" s="200"/>
      <c r="H61" s="200"/>
      <c r="I61" s="200"/>
      <c r="J61" s="200"/>
      <c r="K61" s="200"/>
      <c r="L61" s="200"/>
      <c r="M61" s="200"/>
      <c r="N61" s="200"/>
      <c r="O61" s="200"/>
      <c r="P61" s="200"/>
      <c r="Q61" s="200"/>
      <c r="R61" s="200"/>
      <c r="S61" s="200"/>
      <c r="T61" s="200"/>
      <c r="U61" s="200"/>
      <c r="V61" s="200"/>
      <c r="W61" s="200"/>
    </row>
    <row r="62" spans="1:23" x14ac:dyDescent="0.45">
      <c r="A62" s="200"/>
      <c r="B62" s="200"/>
      <c r="C62" s="200"/>
      <c r="D62" s="200"/>
      <c r="E62" s="200"/>
      <c r="F62" s="200"/>
      <c r="G62" s="200"/>
      <c r="H62" s="200"/>
      <c r="I62" s="200"/>
      <c r="J62" s="200"/>
      <c r="K62" s="200"/>
      <c r="L62" s="200"/>
      <c r="M62" s="200"/>
      <c r="N62" s="200"/>
      <c r="O62" s="200"/>
      <c r="P62" s="200"/>
      <c r="Q62" s="200"/>
      <c r="R62" s="200"/>
      <c r="S62" s="200"/>
      <c r="T62" s="200"/>
      <c r="U62" s="200"/>
      <c r="V62" s="200"/>
      <c r="W62" s="200"/>
    </row>
    <row r="63" spans="1:23" x14ac:dyDescent="0.45">
      <c r="A63" s="200"/>
      <c r="B63" s="200"/>
      <c r="C63" s="200"/>
      <c r="D63" s="200"/>
      <c r="E63" s="200"/>
      <c r="F63" s="200"/>
      <c r="G63" s="200"/>
      <c r="H63" s="200"/>
      <c r="I63" s="200"/>
      <c r="J63" s="200"/>
      <c r="K63" s="200"/>
      <c r="L63" s="200"/>
      <c r="M63" s="200"/>
      <c r="N63" s="200"/>
      <c r="O63" s="200"/>
      <c r="P63" s="200"/>
      <c r="Q63" s="200"/>
      <c r="R63" s="200"/>
      <c r="S63" s="200"/>
      <c r="T63" s="200"/>
      <c r="U63" s="200"/>
      <c r="V63" s="200"/>
      <c r="W63" s="200"/>
    </row>
    <row r="64" spans="1:23" x14ac:dyDescent="0.45">
      <c r="A64" s="200"/>
      <c r="B64" s="200"/>
      <c r="C64" s="200"/>
      <c r="D64" s="200"/>
      <c r="E64" s="200"/>
      <c r="F64" s="200"/>
      <c r="G64" s="200"/>
      <c r="H64" s="200"/>
      <c r="I64" s="200"/>
      <c r="J64" s="200"/>
      <c r="K64" s="200"/>
      <c r="L64" s="200"/>
      <c r="M64" s="200"/>
      <c r="N64" s="200"/>
      <c r="O64" s="200"/>
      <c r="P64" s="200"/>
      <c r="Q64" s="200"/>
      <c r="R64" s="200"/>
      <c r="S64" s="200"/>
      <c r="T64" s="200"/>
      <c r="U64" s="200"/>
      <c r="V64" s="200"/>
      <c r="W64" s="200"/>
    </row>
    <row r="65" spans="1:23" x14ac:dyDescent="0.45">
      <c r="A65" s="200"/>
      <c r="B65" s="200"/>
      <c r="C65" s="200"/>
      <c r="D65" s="200"/>
      <c r="E65" s="200"/>
      <c r="F65" s="200"/>
      <c r="G65" s="200"/>
      <c r="H65" s="200"/>
      <c r="I65" s="200"/>
      <c r="J65" s="200"/>
      <c r="K65" s="200"/>
      <c r="L65" s="200"/>
      <c r="M65" s="200"/>
      <c r="N65" s="200"/>
      <c r="O65" s="200"/>
      <c r="P65" s="200"/>
      <c r="Q65" s="200"/>
      <c r="R65" s="200"/>
      <c r="S65" s="200"/>
      <c r="T65" s="200"/>
      <c r="U65" s="200"/>
      <c r="V65" s="200"/>
      <c r="W65" s="200"/>
    </row>
    <row r="66" spans="1:23" x14ac:dyDescent="0.45">
      <c r="A66" s="200"/>
      <c r="B66" s="200"/>
      <c r="C66" s="200"/>
      <c r="D66" s="200"/>
      <c r="E66" s="200"/>
      <c r="F66" s="200"/>
      <c r="G66" s="200"/>
      <c r="H66" s="200"/>
      <c r="I66" s="200"/>
      <c r="J66" s="200"/>
      <c r="K66" s="200"/>
      <c r="L66" s="200"/>
      <c r="M66" s="200"/>
      <c r="N66" s="200"/>
      <c r="O66" s="200"/>
      <c r="P66" s="200"/>
      <c r="Q66" s="200"/>
      <c r="R66" s="200"/>
      <c r="S66" s="200"/>
      <c r="T66" s="200"/>
      <c r="U66" s="200"/>
      <c r="V66" s="200"/>
      <c r="W66" s="200"/>
    </row>
    <row r="67" spans="1:23" x14ac:dyDescent="0.45">
      <c r="A67" s="200"/>
      <c r="B67" s="200"/>
      <c r="C67" s="200"/>
      <c r="D67" s="200"/>
      <c r="E67" s="200"/>
      <c r="F67" s="200"/>
      <c r="G67" s="200"/>
      <c r="H67" s="200"/>
      <c r="I67" s="200"/>
      <c r="J67" s="200"/>
      <c r="K67" s="200"/>
      <c r="L67" s="200"/>
      <c r="M67" s="200"/>
      <c r="N67" s="200"/>
      <c r="O67" s="200"/>
      <c r="P67" s="200"/>
      <c r="Q67" s="200"/>
      <c r="R67" s="200"/>
      <c r="S67" s="200"/>
      <c r="T67" s="200"/>
      <c r="U67" s="200"/>
      <c r="V67" s="200"/>
      <c r="W67" s="200"/>
    </row>
    <row r="68" spans="1:23" x14ac:dyDescent="0.45">
      <c r="A68" s="200"/>
      <c r="B68" s="200"/>
      <c r="C68" s="200"/>
      <c r="D68" s="200"/>
      <c r="E68" s="200"/>
      <c r="F68" s="200"/>
      <c r="G68" s="200"/>
      <c r="H68" s="200"/>
      <c r="I68" s="200"/>
      <c r="J68" s="200"/>
      <c r="K68" s="200"/>
      <c r="L68" s="200"/>
      <c r="M68" s="200"/>
      <c r="N68" s="200"/>
      <c r="O68" s="200"/>
      <c r="P68" s="200"/>
      <c r="Q68" s="200"/>
      <c r="R68" s="200"/>
      <c r="S68" s="200"/>
      <c r="T68" s="200"/>
      <c r="U68" s="200"/>
      <c r="V68" s="200"/>
      <c r="W68" s="200"/>
    </row>
    <row r="69" spans="1:23" x14ac:dyDescent="0.45">
      <c r="A69" s="200"/>
      <c r="B69" s="200"/>
      <c r="C69" s="200"/>
      <c r="D69" s="200"/>
      <c r="E69" s="200"/>
      <c r="F69" s="200"/>
      <c r="G69" s="200"/>
      <c r="H69" s="200"/>
      <c r="I69" s="200"/>
      <c r="J69" s="200"/>
      <c r="K69" s="200"/>
      <c r="L69" s="200"/>
      <c r="M69" s="200"/>
      <c r="N69" s="200"/>
      <c r="O69" s="200"/>
      <c r="P69" s="200"/>
      <c r="Q69" s="200"/>
      <c r="R69" s="200"/>
      <c r="S69" s="200"/>
      <c r="T69" s="200"/>
      <c r="U69" s="200"/>
      <c r="V69" s="200"/>
      <c r="W69" s="200"/>
    </row>
  </sheetData>
  <mergeCells count="1">
    <mergeCell ref="G2:J2"/>
  </mergeCells>
  <conditionalFormatting sqref="A3:B55">
    <cfRule type="top10" dxfId="6" priority="4" rank="10"/>
  </conditionalFormatting>
  <conditionalFormatting sqref="D3:E55">
    <cfRule type="top10" dxfId="5" priority="3" rank="10"/>
  </conditionalFormatting>
  <conditionalFormatting sqref="B3:B55">
    <cfRule type="top10" dxfId="4" priority="2" rank="10"/>
  </conditionalFormatting>
  <conditionalFormatting sqref="E3:E55">
    <cfRule type="top10" dxfId="3" priority="1" rank="10"/>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D0A75-2484-457B-B2C2-87C0D2083DCF}">
  <sheetPr>
    <tabColor theme="8" tint="0.39997558519241921"/>
  </sheetPr>
  <dimension ref="A1:U91"/>
  <sheetViews>
    <sheetView zoomScaleNormal="100" workbookViewId="0">
      <selection activeCell="F15" sqref="F15"/>
    </sheetView>
  </sheetViews>
  <sheetFormatPr defaultRowHeight="14.25" x14ac:dyDescent="0.45"/>
  <cols>
    <col min="1" max="1" width="16.33203125" customWidth="1"/>
    <col min="2" max="2" width="9.19921875" bestFit="1" customWidth="1"/>
    <col min="3" max="3" width="10" customWidth="1"/>
    <col min="4" max="4" width="13.46484375" customWidth="1"/>
    <col min="5" max="5" width="8.796875" bestFit="1" customWidth="1"/>
    <col min="6" max="7" width="9.19921875" bestFit="1" customWidth="1"/>
    <col min="8" max="8" width="8.796875" bestFit="1" customWidth="1"/>
    <col min="9" max="9" width="11.19921875" customWidth="1"/>
  </cols>
  <sheetData>
    <row r="1" spans="1:6" s="153" customFormat="1" ht="15.75" x14ac:dyDescent="0.5">
      <c r="A1" s="298" t="s">
        <v>350</v>
      </c>
      <c r="B1" s="298"/>
      <c r="C1" s="298"/>
      <c r="D1" s="298"/>
      <c r="E1" s="298"/>
      <c r="F1" s="298"/>
    </row>
    <row r="2" spans="1:6" s="153" customFormat="1" ht="15.75" x14ac:dyDescent="0.45">
      <c r="A2" s="301" t="s">
        <v>403</v>
      </c>
      <c r="B2" s="301"/>
      <c r="C2" s="301"/>
      <c r="D2" s="301"/>
      <c r="E2" s="301"/>
      <c r="F2" s="301"/>
    </row>
    <row r="3" spans="1:6" s="153" customFormat="1" ht="65.55" customHeight="1" x14ac:dyDescent="0.45">
      <c r="A3" s="236" t="s">
        <v>305</v>
      </c>
      <c r="B3" s="236" t="s">
        <v>306</v>
      </c>
      <c r="C3" s="236" t="s">
        <v>307</v>
      </c>
      <c r="D3" s="236" t="s">
        <v>308</v>
      </c>
      <c r="E3" s="237" t="s">
        <v>309</v>
      </c>
      <c r="F3" s="237" t="s">
        <v>310</v>
      </c>
    </row>
    <row r="4" spans="1:6" s="153" customFormat="1" ht="15.75" x14ac:dyDescent="0.45">
      <c r="A4" s="166" t="s">
        <v>311</v>
      </c>
      <c r="B4" s="271">
        <v>1520</v>
      </c>
      <c r="C4" s="271">
        <v>1520</v>
      </c>
      <c r="D4" s="271">
        <v>0</v>
      </c>
      <c r="E4" s="272">
        <v>802.19210526315806</v>
      </c>
      <c r="F4" s="272">
        <v>9.3414473684210524</v>
      </c>
    </row>
    <row r="5" spans="1:6" s="153" customFormat="1" ht="15.75" x14ac:dyDescent="0.45">
      <c r="A5" s="166" t="s">
        <v>50</v>
      </c>
      <c r="B5" s="271">
        <v>184</v>
      </c>
      <c r="C5" s="271">
        <v>177</v>
      </c>
      <c r="D5" s="271">
        <v>7</v>
      </c>
      <c r="E5" s="272">
        <v>588.0282485875706</v>
      </c>
      <c r="F5" s="272">
        <v>150.54237288135593</v>
      </c>
    </row>
    <row r="6" spans="1:6" s="153" customFormat="1" ht="15.75" x14ac:dyDescent="0.45">
      <c r="A6" s="166" t="s">
        <v>312</v>
      </c>
      <c r="B6" s="271">
        <v>741</v>
      </c>
      <c r="C6" s="271">
        <v>735</v>
      </c>
      <c r="D6" s="271">
        <v>6</v>
      </c>
      <c r="E6" s="272">
        <v>311.06802721088434</v>
      </c>
      <c r="F6" s="272">
        <v>56.914285714285704</v>
      </c>
    </row>
    <row r="7" spans="1:6" s="153" customFormat="1" ht="15.75" x14ac:dyDescent="0.45">
      <c r="A7" s="166" t="s">
        <v>58</v>
      </c>
      <c r="B7" s="271">
        <v>4206</v>
      </c>
      <c r="C7" s="271">
        <v>4132</v>
      </c>
      <c r="D7" s="271">
        <v>74</v>
      </c>
      <c r="E7" s="272">
        <v>892.44022265246849</v>
      </c>
      <c r="F7" s="272">
        <v>149.07792836398838</v>
      </c>
    </row>
    <row r="8" spans="1:6" s="153" customFormat="1" ht="15.75" x14ac:dyDescent="0.45">
      <c r="A8" s="166" t="s">
        <v>61</v>
      </c>
      <c r="B8" s="271">
        <v>25382</v>
      </c>
      <c r="C8" s="271">
        <v>25261</v>
      </c>
      <c r="D8" s="271">
        <v>121</v>
      </c>
      <c r="E8" s="272">
        <v>762.14655001781398</v>
      </c>
      <c r="F8" s="272">
        <v>48.519496456989039</v>
      </c>
    </row>
    <row r="9" spans="1:6" s="153" customFormat="1" ht="15.75" x14ac:dyDescent="0.45">
      <c r="A9" s="166" t="s">
        <v>71</v>
      </c>
      <c r="B9" s="271">
        <v>3719</v>
      </c>
      <c r="C9" s="271">
        <v>3649</v>
      </c>
      <c r="D9" s="271">
        <v>70</v>
      </c>
      <c r="E9" s="272">
        <v>792.72732255412438</v>
      </c>
      <c r="F9" s="272">
        <v>112.18607837763771</v>
      </c>
    </row>
    <row r="10" spans="1:6" s="153" customFormat="1" ht="18.5" customHeight="1" x14ac:dyDescent="0.45">
      <c r="A10" s="213" t="s">
        <v>313</v>
      </c>
      <c r="B10" s="214">
        <v>35752</v>
      </c>
      <c r="C10" s="214">
        <v>35474</v>
      </c>
      <c r="D10" s="214">
        <v>278</v>
      </c>
      <c r="E10" s="214">
        <v>691.43374604766996</v>
      </c>
      <c r="F10" s="214">
        <v>87.763601527112982</v>
      </c>
    </row>
    <row r="11" spans="1:6" s="153" customFormat="1" ht="28.5" customHeight="1" x14ac:dyDescent="0.45">
      <c r="A11" s="299" t="s">
        <v>314</v>
      </c>
      <c r="B11" s="299"/>
      <c r="C11" s="299"/>
      <c r="D11" s="299"/>
      <c r="E11" s="299"/>
      <c r="F11" s="299"/>
    </row>
    <row r="12" spans="1:6" s="153" customFormat="1" ht="28.5" customHeight="1" x14ac:dyDescent="0.45">
      <c r="A12" s="300"/>
      <c r="B12" s="300"/>
      <c r="C12" s="300"/>
      <c r="D12" s="300"/>
      <c r="E12" s="300"/>
      <c r="F12" s="300"/>
    </row>
    <row r="13" spans="1:6" s="153" customFormat="1" x14ac:dyDescent="0.45"/>
    <row r="14" spans="1:6" s="154" customFormat="1" x14ac:dyDescent="0.45"/>
    <row r="15" spans="1:6" s="154" customFormat="1" ht="47.25" customHeight="1" x14ac:dyDescent="0.5">
      <c r="A15" s="302" t="s">
        <v>360</v>
      </c>
      <c r="B15" s="302"/>
      <c r="C15" s="208"/>
      <c r="D15" s="10"/>
    </row>
    <row r="16" spans="1:6" ht="17" customHeight="1" x14ac:dyDescent="0.5">
      <c r="A16" s="298" t="s">
        <v>361</v>
      </c>
      <c r="B16" s="298"/>
      <c r="C16" s="209"/>
      <c r="D16" s="10"/>
    </row>
    <row r="17" spans="1:21" ht="17" customHeight="1" x14ac:dyDescent="0.5">
      <c r="A17" s="238" t="s">
        <v>315</v>
      </c>
      <c r="B17" s="239" t="s">
        <v>157</v>
      </c>
      <c r="C17" s="167"/>
      <c r="D17" s="10"/>
      <c r="E17" s="182"/>
      <c r="F17" s="182"/>
      <c r="G17" s="182"/>
      <c r="H17" s="182"/>
      <c r="I17" s="182"/>
    </row>
    <row r="18" spans="1:21" ht="15.75" x14ac:dyDescent="0.5">
      <c r="A18" s="205" t="s">
        <v>362</v>
      </c>
      <c r="B18" s="49">
        <v>3</v>
      </c>
      <c r="C18" s="167"/>
      <c r="D18" s="10"/>
    </row>
    <row r="19" spans="1:21" ht="15.75" x14ac:dyDescent="0.5">
      <c r="A19" s="205" t="s">
        <v>32</v>
      </c>
      <c r="B19" s="49">
        <v>8</v>
      </c>
      <c r="C19" s="10"/>
      <c r="D19" s="10"/>
    </row>
    <row r="20" spans="1:21" ht="15.75" x14ac:dyDescent="0.5">
      <c r="A20" s="205" t="s">
        <v>33</v>
      </c>
      <c r="B20" s="49">
        <v>242</v>
      </c>
      <c r="C20" s="10"/>
      <c r="D20" s="10"/>
    </row>
    <row r="21" spans="1:21" ht="15.75" x14ac:dyDescent="0.5">
      <c r="A21" s="205" t="s">
        <v>35</v>
      </c>
      <c r="B21" s="49">
        <v>445</v>
      </c>
      <c r="C21" s="10"/>
      <c r="D21" s="10"/>
    </row>
    <row r="22" spans="1:21" ht="15.75" x14ac:dyDescent="0.5">
      <c r="A22" s="205" t="s">
        <v>74</v>
      </c>
      <c r="B22" s="49">
        <v>5</v>
      </c>
      <c r="C22" s="10"/>
      <c r="D22" s="10"/>
    </row>
    <row r="23" spans="1:21" ht="16.899999999999999" x14ac:dyDescent="0.5">
      <c r="A23" s="205" t="s">
        <v>363</v>
      </c>
      <c r="B23" s="49">
        <v>1</v>
      </c>
      <c r="C23" s="10"/>
      <c r="D23" s="10"/>
      <c r="K23" s="196"/>
      <c r="L23" s="196"/>
      <c r="M23" s="196"/>
      <c r="N23" s="196"/>
      <c r="O23" s="196"/>
      <c r="P23" s="196"/>
      <c r="Q23" s="196"/>
      <c r="R23" s="196"/>
      <c r="S23" s="144"/>
      <c r="T23" s="144"/>
      <c r="U23" s="144"/>
    </row>
    <row r="24" spans="1:21" ht="15.75" x14ac:dyDescent="0.5">
      <c r="A24" s="205" t="s">
        <v>36</v>
      </c>
      <c r="B24" s="49">
        <v>11</v>
      </c>
      <c r="C24" s="10"/>
      <c r="D24" s="10"/>
      <c r="K24" s="144"/>
      <c r="L24" s="144"/>
      <c r="M24" s="144"/>
      <c r="N24" s="144"/>
      <c r="O24" s="144"/>
      <c r="P24" s="144"/>
      <c r="Q24" s="144"/>
      <c r="R24" s="144"/>
      <c r="S24" s="144"/>
      <c r="T24" s="144"/>
      <c r="U24" s="144"/>
    </row>
    <row r="25" spans="1:21" ht="16.899999999999999" x14ac:dyDescent="0.5">
      <c r="A25" s="205" t="s">
        <v>364</v>
      </c>
      <c r="B25" s="49">
        <v>6</v>
      </c>
      <c r="C25" s="10"/>
      <c r="D25" s="10"/>
      <c r="K25" s="144"/>
      <c r="L25" s="144"/>
      <c r="M25" s="144"/>
      <c r="N25" s="144"/>
      <c r="O25" s="144"/>
      <c r="P25" s="144"/>
      <c r="Q25" s="144"/>
      <c r="R25" s="144"/>
      <c r="S25" s="196"/>
      <c r="T25" s="144"/>
      <c r="U25" s="144"/>
    </row>
    <row r="26" spans="1:21" ht="15.75" x14ac:dyDescent="0.5">
      <c r="A26" s="205" t="s">
        <v>37</v>
      </c>
      <c r="B26" s="49">
        <v>2</v>
      </c>
      <c r="C26" s="10"/>
      <c r="D26" s="10"/>
    </row>
    <row r="27" spans="1:21" ht="15.75" x14ac:dyDescent="0.5">
      <c r="A27" s="205" t="s">
        <v>38</v>
      </c>
      <c r="B27" s="49">
        <v>81</v>
      </c>
      <c r="C27" s="10"/>
      <c r="D27" s="10"/>
    </row>
    <row r="28" spans="1:21" ht="15.75" x14ac:dyDescent="0.5">
      <c r="A28" s="205" t="s">
        <v>365</v>
      </c>
      <c r="B28" s="49">
        <v>110</v>
      </c>
      <c r="C28" s="10"/>
      <c r="D28" s="10"/>
    </row>
    <row r="29" spans="1:21" ht="15.75" x14ac:dyDescent="0.5">
      <c r="A29" s="205" t="s">
        <v>311</v>
      </c>
      <c r="B29" s="49">
        <v>149</v>
      </c>
      <c r="C29" s="10"/>
      <c r="D29" s="10"/>
    </row>
    <row r="30" spans="1:21" ht="15.75" x14ac:dyDescent="0.5">
      <c r="A30" s="205" t="s">
        <v>366</v>
      </c>
      <c r="B30" s="49">
        <v>27</v>
      </c>
      <c r="C30" s="10"/>
      <c r="D30" s="10"/>
    </row>
    <row r="31" spans="1:21" ht="15.75" x14ac:dyDescent="0.5">
      <c r="A31" s="205" t="s">
        <v>367</v>
      </c>
      <c r="B31" s="49">
        <v>3</v>
      </c>
      <c r="C31" s="10"/>
      <c r="D31" s="10"/>
    </row>
    <row r="32" spans="1:21" ht="15.75" x14ac:dyDescent="0.5">
      <c r="A32" s="205" t="s">
        <v>117</v>
      </c>
      <c r="B32" s="49">
        <v>45</v>
      </c>
      <c r="C32" s="10"/>
      <c r="D32" s="10"/>
    </row>
    <row r="33" spans="1:4" ht="15.75" x14ac:dyDescent="0.5">
      <c r="A33" s="205" t="s">
        <v>368</v>
      </c>
      <c r="B33" s="49">
        <v>2</v>
      </c>
      <c r="C33" s="10"/>
      <c r="D33" s="10"/>
    </row>
    <row r="34" spans="1:4" ht="15.75" x14ac:dyDescent="0.5">
      <c r="A34" s="205" t="s">
        <v>42</v>
      </c>
      <c r="B34" s="49">
        <v>197</v>
      </c>
      <c r="C34" s="10"/>
      <c r="D34" s="10"/>
    </row>
    <row r="35" spans="1:4" ht="15.75" x14ac:dyDescent="0.5">
      <c r="A35" s="205" t="s">
        <v>43</v>
      </c>
      <c r="B35" s="49">
        <v>83</v>
      </c>
      <c r="C35" s="10"/>
      <c r="D35" s="10"/>
    </row>
    <row r="36" spans="1:4" ht="15.75" x14ac:dyDescent="0.5">
      <c r="A36" s="205" t="s">
        <v>369</v>
      </c>
      <c r="B36" s="49">
        <v>5</v>
      </c>
      <c r="C36" s="10"/>
      <c r="D36" s="10"/>
    </row>
    <row r="37" spans="1:4" ht="15.75" x14ac:dyDescent="0.5">
      <c r="A37" s="205" t="s">
        <v>370</v>
      </c>
      <c r="B37" s="49">
        <v>1</v>
      </c>
      <c r="C37" s="10"/>
      <c r="D37" s="10"/>
    </row>
    <row r="38" spans="1:4" ht="15.75" x14ac:dyDescent="0.5">
      <c r="A38" s="205" t="s">
        <v>44</v>
      </c>
      <c r="B38" s="49">
        <v>2</v>
      </c>
      <c r="C38" s="10"/>
      <c r="D38" s="10"/>
    </row>
    <row r="39" spans="1:4" ht="15.75" x14ac:dyDescent="0.5">
      <c r="A39" s="205" t="s">
        <v>371</v>
      </c>
      <c r="B39" s="49">
        <v>5</v>
      </c>
      <c r="C39" s="10"/>
      <c r="D39" s="10"/>
    </row>
    <row r="40" spans="1:4" ht="15.75" x14ac:dyDescent="0.5">
      <c r="A40" s="205" t="s">
        <v>45</v>
      </c>
      <c r="B40" s="49">
        <v>43</v>
      </c>
      <c r="C40" s="10"/>
      <c r="D40" s="10"/>
    </row>
    <row r="41" spans="1:4" ht="15.75" x14ac:dyDescent="0.5">
      <c r="A41" s="205" t="s">
        <v>47</v>
      </c>
      <c r="B41" s="49">
        <v>10</v>
      </c>
      <c r="C41" s="10"/>
      <c r="D41" s="10"/>
    </row>
    <row r="42" spans="1:4" ht="15.75" x14ac:dyDescent="0.5">
      <c r="A42" s="205" t="s">
        <v>48</v>
      </c>
      <c r="B42" s="49">
        <v>4</v>
      </c>
      <c r="C42" s="10"/>
      <c r="D42" s="10"/>
    </row>
    <row r="43" spans="1:4" ht="15.75" x14ac:dyDescent="0.5">
      <c r="A43" s="205" t="s">
        <v>49</v>
      </c>
      <c r="B43" s="49">
        <v>42</v>
      </c>
      <c r="C43" s="10"/>
      <c r="D43" s="10"/>
    </row>
    <row r="44" spans="1:4" ht="15.75" x14ac:dyDescent="0.5">
      <c r="A44" s="205" t="s">
        <v>372</v>
      </c>
      <c r="B44" s="49">
        <v>39</v>
      </c>
      <c r="C44" s="10"/>
      <c r="D44" s="10"/>
    </row>
    <row r="45" spans="1:4" ht="15.75" x14ac:dyDescent="0.5">
      <c r="A45" s="205" t="s">
        <v>373</v>
      </c>
      <c r="B45" s="49">
        <v>5</v>
      </c>
      <c r="C45" s="10"/>
      <c r="D45" s="10"/>
    </row>
    <row r="46" spans="1:4" ht="15.75" x14ac:dyDescent="0.5">
      <c r="A46" s="205" t="s">
        <v>374</v>
      </c>
      <c r="B46" s="49">
        <v>6</v>
      </c>
      <c r="C46" s="10"/>
      <c r="D46" s="10"/>
    </row>
    <row r="47" spans="1:4" ht="15.75" x14ac:dyDescent="0.5">
      <c r="A47" s="205" t="s">
        <v>50</v>
      </c>
      <c r="B47" s="49">
        <v>324</v>
      </c>
      <c r="C47" s="10"/>
      <c r="D47" s="10"/>
    </row>
    <row r="48" spans="1:4" ht="15.75" x14ac:dyDescent="0.5">
      <c r="A48" s="205" t="s">
        <v>51</v>
      </c>
      <c r="B48" s="49">
        <v>27</v>
      </c>
      <c r="C48" s="10"/>
      <c r="D48" s="10"/>
    </row>
    <row r="49" spans="1:4" ht="15.75" x14ac:dyDescent="0.5">
      <c r="A49" s="205" t="s">
        <v>375</v>
      </c>
      <c r="B49" s="49">
        <v>8</v>
      </c>
      <c r="C49" s="10"/>
      <c r="D49" s="10"/>
    </row>
    <row r="50" spans="1:4" ht="15.75" x14ac:dyDescent="0.5">
      <c r="A50" s="205" t="s">
        <v>376</v>
      </c>
      <c r="B50" s="49">
        <v>1</v>
      </c>
      <c r="C50" s="10"/>
      <c r="D50" s="10"/>
    </row>
    <row r="51" spans="1:4" ht="15.75" x14ac:dyDescent="0.5">
      <c r="A51" s="205" t="s">
        <v>121</v>
      </c>
      <c r="B51" s="49">
        <v>2</v>
      </c>
      <c r="C51" s="10"/>
      <c r="D51" s="10"/>
    </row>
    <row r="52" spans="1:4" ht="15.75" x14ac:dyDescent="0.5">
      <c r="A52" s="205" t="s">
        <v>377</v>
      </c>
      <c r="B52" s="49">
        <v>1</v>
      </c>
      <c r="C52" s="10"/>
      <c r="D52" s="10"/>
    </row>
    <row r="53" spans="1:4" ht="15.75" x14ac:dyDescent="0.5">
      <c r="A53" s="205" t="s">
        <v>378</v>
      </c>
      <c r="B53" s="49">
        <v>539</v>
      </c>
      <c r="C53" s="10"/>
      <c r="D53" s="10"/>
    </row>
    <row r="54" spans="1:4" ht="15.75" x14ac:dyDescent="0.5">
      <c r="A54" s="205" t="s">
        <v>379</v>
      </c>
      <c r="B54" s="49">
        <v>2</v>
      </c>
      <c r="C54" s="10"/>
      <c r="D54" s="10"/>
    </row>
    <row r="55" spans="1:4" ht="15.75" x14ac:dyDescent="0.5">
      <c r="A55" s="205" t="s">
        <v>380</v>
      </c>
      <c r="B55" s="49">
        <v>49</v>
      </c>
      <c r="C55" s="10"/>
      <c r="D55" s="10"/>
    </row>
    <row r="56" spans="1:4" ht="15.75" x14ac:dyDescent="0.5">
      <c r="A56" s="205" t="s">
        <v>381</v>
      </c>
      <c r="B56" s="49">
        <v>1</v>
      </c>
      <c r="C56" s="10"/>
      <c r="D56" s="10"/>
    </row>
    <row r="57" spans="1:4" ht="15.75" x14ac:dyDescent="0.5">
      <c r="A57" s="205" t="s">
        <v>382</v>
      </c>
      <c r="B57" s="49">
        <v>16</v>
      </c>
      <c r="C57" s="10"/>
      <c r="D57" s="10"/>
    </row>
    <row r="58" spans="1:4" ht="15.75" x14ac:dyDescent="0.5">
      <c r="A58" s="205" t="s">
        <v>383</v>
      </c>
      <c r="B58" s="49">
        <v>56</v>
      </c>
      <c r="C58" s="10"/>
      <c r="D58" s="10"/>
    </row>
    <row r="59" spans="1:4" ht="15.75" x14ac:dyDescent="0.5">
      <c r="A59" s="205" t="s">
        <v>384</v>
      </c>
      <c r="B59" s="49">
        <v>2</v>
      </c>
      <c r="C59" s="10"/>
      <c r="D59" s="10"/>
    </row>
    <row r="60" spans="1:4" ht="15.75" x14ac:dyDescent="0.5">
      <c r="A60" s="205" t="s">
        <v>52</v>
      </c>
      <c r="B60" s="49">
        <v>21</v>
      </c>
      <c r="C60" s="10"/>
      <c r="D60" s="10"/>
    </row>
    <row r="61" spans="1:4" ht="15.75" x14ac:dyDescent="0.5">
      <c r="A61" s="205" t="s">
        <v>118</v>
      </c>
      <c r="B61" s="49">
        <v>15</v>
      </c>
      <c r="C61" s="10"/>
      <c r="D61" s="10"/>
    </row>
    <row r="62" spans="1:4" ht="15.75" x14ac:dyDescent="0.5">
      <c r="A62" s="205" t="s">
        <v>55</v>
      </c>
      <c r="B62" s="49">
        <v>34</v>
      </c>
      <c r="C62" s="10"/>
      <c r="D62" s="10"/>
    </row>
    <row r="63" spans="1:4" ht="15.75" x14ac:dyDescent="0.5">
      <c r="A63" s="205" t="s">
        <v>304</v>
      </c>
      <c r="B63" s="49">
        <v>2</v>
      </c>
      <c r="C63" s="10"/>
      <c r="D63" s="10"/>
    </row>
    <row r="64" spans="1:4" ht="15.75" x14ac:dyDescent="0.5">
      <c r="A64" s="205" t="s">
        <v>56</v>
      </c>
      <c r="B64" s="49">
        <v>272</v>
      </c>
      <c r="C64" s="10"/>
      <c r="D64" s="10"/>
    </row>
    <row r="65" spans="1:4" ht="15.75" x14ac:dyDescent="0.5">
      <c r="A65" s="205" t="s">
        <v>385</v>
      </c>
      <c r="B65" s="49">
        <v>2</v>
      </c>
      <c r="C65" s="10"/>
      <c r="D65" s="10"/>
    </row>
    <row r="66" spans="1:4" ht="15.75" x14ac:dyDescent="0.5">
      <c r="A66" s="205" t="s">
        <v>57</v>
      </c>
      <c r="B66" s="49">
        <v>22</v>
      </c>
      <c r="C66" s="10"/>
      <c r="D66" s="10"/>
    </row>
    <row r="67" spans="1:4" ht="15.75" x14ac:dyDescent="0.5">
      <c r="A67" s="205" t="s">
        <v>386</v>
      </c>
      <c r="B67" s="49">
        <v>4</v>
      </c>
      <c r="C67" s="10"/>
      <c r="D67" s="10"/>
    </row>
    <row r="68" spans="1:4" ht="15.75" x14ac:dyDescent="0.5">
      <c r="A68" s="205" t="s">
        <v>58</v>
      </c>
      <c r="B68" s="49">
        <v>736</v>
      </c>
      <c r="C68" s="10"/>
      <c r="D68" s="10"/>
    </row>
    <row r="69" spans="1:4" ht="15.75" x14ac:dyDescent="0.5">
      <c r="A69" s="205" t="s">
        <v>59</v>
      </c>
      <c r="B69" s="49">
        <v>14</v>
      </c>
      <c r="C69" s="10"/>
      <c r="D69" s="10"/>
    </row>
    <row r="70" spans="1:4" ht="15.75" x14ac:dyDescent="0.5">
      <c r="A70" s="205" t="s">
        <v>60</v>
      </c>
      <c r="B70" s="49">
        <v>250</v>
      </c>
      <c r="C70" s="10"/>
      <c r="D70" s="10"/>
    </row>
    <row r="71" spans="1:4" ht="15.75" x14ac:dyDescent="0.5">
      <c r="A71" s="205" t="s">
        <v>387</v>
      </c>
      <c r="B71" s="49">
        <v>4</v>
      </c>
      <c r="C71" s="10"/>
      <c r="D71" s="10"/>
    </row>
    <row r="72" spans="1:4" ht="15.75" x14ac:dyDescent="0.5">
      <c r="A72" s="205" t="s">
        <v>61</v>
      </c>
      <c r="B72" s="206">
        <v>1907</v>
      </c>
      <c r="C72" s="10"/>
      <c r="D72" s="10"/>
    </row>
    <row r="73" spans="1:4" ht="15.75" x14ac:dyDescent="0.5">
      <c r="A73" s="205" t="s">
        <v>388</v>
      </c>
      <c r="B73" s="49">
        <v>3</v>
      </c>
      <c r="C73" s="10"/>
      <c r="D73" s="10"/>
    </row>
    <row r="74" spans="1:4" ht="15.75" x14ac:dyDescent="0.5">
      <c r="A74" s="205" t="s">
        <v>62</v>
      </c>
      <c r="B74" s="49">
        <v>36</v>
      </c>
      <c r="C74" s="10"/>
      <c r="D74" s="10"/>
    </row>
    <row r="75" spans="1:4" ht="15.75" x14ac:dyDescent="0.5">
      <c r="A75" s="205" t="s">
        <v>63</v>
      </c>
      <c r="B75" s="49">
        <v>78</v>
      </c>
      <c r="C75" s="10"/>
      <c r="D75" s="10"/>
    </row>
    <row r="76" spans="1:4" ht="15.75" x14ac:dyDescent="0.5">
      <c r="A76" s="205" t="s">
        <v>389</v>
      </c>
      <c r="B76" s="49">
        <v>1</v>
      </c>
      <c r="C76" s="10"/>
      <c r="D76" s="10"/>
    </row>
    <row r="77" spans="1:4" ht="15.75" x14ac:dyDescent="0.5">
      <c r="A77" s="205" t="s">
        <v>64</v>
      </c>
      <c r="B77" s="49">
        <v>10</v>
      </c>
      <c r="C77" s="10"/>
      <c r="D77" s="10"/>
    </row>
    <row r="78" spans="1:4" ht="15.75" x14ac:dyDescent="0.5">
      <c r="A78" s="205" t="s">
        <v>390</v>
      </c>
      <c r="B78" s="49">
        <v>4</v>
      </c>
      <c r="C78" s="10"/>
      <c r="D78" s="10"/>
    </row>
    <row r="79" spans="1:4" ht="15.75" x14ac:dyDescent="0.5">
      <c r="A79" s="205" t="s">
        <v>65</v>
      </c>
      <c r="B79" s="49">
        <v>25</v>
      </c>
      <c r="C79" s="10"/>
      <c r="D79" s="10"/>
    </row>
    <row r="80" spans="1:4" ht="15.75" x14ac:dyDescent="0.5">
      <c r="A80" s="205" t="s">
        <v>391</v>
      </c>
      <c r="B80" s="49">
        <v>95</v>
      </c>
      <c r="C80" s="10"/>
      <c r="D80" s="10"/>
    </row>
    <row r="81" spans="1:4" ht="15.75" x14ac:dyDescent="0.5">
      <c r="A81" s="205" t="s">
        <v>392</v>
      </c>
      <c r="B81" s="49">
        <v>1</v>
      </c>
      <c r="C81" s="205"/>
      <c r="D81" s="10"/>
    </row>
    <row r="82" spans="1:4" ht="15.75" x14ac:dyDescent="0.5">
      <c r="A82" s="205" t="s">
        <v>68</v>
      </c>
      <c r="B82" s="49">
        <v>15</v>
      </c>
      <c r="C82" s="10"/>
      <c r="D82" s="10"/>
    </row>
    <row r="83" spans="1:4" ht="15.75" x14ac:dyDescent="0.5">
      <c r="A83" s="205" t="s">
        <v>69</v>
      </c>
      <c r="B83" s="49">
        <v>64</v>
      </c>
      <c r="C83" s="10"/>
      <c r="D83" s="10"/>
    </row>
    <row r="84" spans="1:4" ht="15.75" x14ac:dyDescent="0.5">
      <c r="A84" s="205" t="s">
        <v>70</v>
      </c>
      <c r="B84" s="49">
        <v>15</v>
      </c>
      <c r="C84" s="10"/>
      <c r="D84" s="10"/>
    </row>
    <row r="85" spans="1:4" ht="15.75" x14ac:dyDescent="0.5">
      <c r="A85" s="205" t="s">
        <v>393</v>
      </c>
      <c r="B85" s="49">
        <v>2</v>
      </c>
      <c r="C85" s="10"/>
      <c r="D85" s="10"/>
    </row>
    <row r="86" spans="1:4" ht="15.75" x14ac:dyDescent="0.5">
      <c r="A86" s="205" t="s">
        <v>71</v>
      </c>
      <c r="B86" s="49">
        <v>1217</v>
      </c>
      <c r="C86" s="10"/>
      <c r="D86" s="10"/>
    </row>
    <row r="87" spans="1:4" ht="15.75" x14ac:dyDescent="0.5">
      <c r="A87" s="205" t="s">
        <v>77</v>
      </c>
      <c r="B87" s="49">
        <v>1</v>
      </c>
      <c r="C87" s="10"/>
      <c r="D87" s="10"/>
    </row>
    <row r="88" spans="1:4" ht="15.75" x14ac:dyDescent="0.5">
      <c r="A88" s="205" t="s">
        <v>394</v>
      </c>
      <c r="B88" s="49">
        <v>3</v>
      </c>
      <c r="C88" s="10"/>
      <c r="D88" s="10"/>
    </row>
    <row r="89" spans="1:4" ht="15.75" x14ac:dyDescent="0.5">
      <c r="A89" s="205" t="s">
        <v>395</v>
      </c>
      <c r="B89" s="49">
        <v>1</v>
      </c>
      <c r="C89" s="10"/>
      <c r="D89" s="10"/>
    </row>
    <row r="90" spans="1:4" ht="15.75" x14ac:dyDescent="0.5">
      <c r="A90" s="207" t="s">
        <v>157</v>
      </c>
      <c r="B90" s="204">
        <v>7464</v>
      </c>
      <c r="C90" s="10"/>
      <c r="D90" s="10"/>
    </row>
    <row r="91" spans="1:4" ht="15.75" x14ac:dyDescent="0.5">
      <c r="A91" s="201" t="s">
        <v>353</v>
      </c>
      <c r="B91" s="10"/>
      <c r="C91" s="10"/>
      <c r="D91" s="10"/>
    </row>
  </sheetData>
  <mergeCells count="5">
    <mergeCell ref="A16:B16"/>
    <mergeCell ref="A11:F12"/>
    <mergeCell ref="A1:F1"/>
    <mergeCell ref="A2:F2"/>
    <mergeCell ref="A15:B15"/>
  </mergeCells>
  <conditionalFormatting sqref="A17:B89">
    <cfRule type="top10" dxfId="2" priority="3" rank="10"/>
  </conditionalFormatting>
  <conditionalFormatting sqref="C81">
    <cfRule type="top10" dxfId="1" priority="2" rank="10"/>
  </conditionalFormatting>
  <conditionalFormatting sqref="B18:B89">
    <cfRule type="top10" dxfId="0" priority="1" rank="10"/>
  </conditionalFormatting>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M48"/>
  <sheetViews>
    <sheetView workbookViewId="0">
      <selection activeCell="B47" sqref="B47"/>
    </sheetView>
  </sheetViews>
  <sheetFormatPr defaultColWidth="9" defaultRowHeight="14.25" x14ac:dyDescent="0.45"/>
  <cols>
    <col min="1" max="1" width="19.86328125" style="1" customWidth="1"/>
    <col min="2" max="2" width="14.86328125" style="1" bestFit="1" customWidth="1"/>
    <col min="3" max="3" width="14.1328125" style="1" bestFit="1" customWidth="1"/>
    <col min="4" max="4" width="14.86328125" style="1" bestFit="1" customWidth="1"/>
    <col min="5" max="5" width="14.1328125" style="1" bestFit="1" customWidth="1"/>
    <col min="6" max="6" width="14.86328125" style="1" bestFit="1" customWidth="1"/>
    <col min="7" max="7" width="14.1328125" style="1" bestFit="1" customWidth="1"/>
    <col min="8" max="8" width="14.86328125" style="1" bestFit="1" customWidth="1"/>
    <col min="9" max="9" width="14.1328125" style="1" bestFit="1" customWidth="1"/>
    <col min="10" max="10" width="14.86328125" style="1" bestFit="1" customWidth="1"/>
    <col min="11" max="11" width="14.1328125" style="1" bestFit="1" customWidth="1"/>
    <col min="12" max="12" width="14.86328125" style="1" bestFit="1" customWidth="1"/>
    <col min="13" max="13" width="14.1328125" style="1" bestFit="1" customWidth="1"/>
    <col min="14" max="14" width="14.86328125" style="1" bestFit="1" customWidth="1"/>
    <col min="15" max="15" width="14.1328125" style="1" bestFit="1" customWidth="1"/>
    <col min="16" max="16" width="14.86328125" style="1" bestFit="1" customWidth="1"/>
    <col min="17" max="17" width="14.1328125" style="1" bestFit="1" customWidth="1"/>
    <col min="18" max="18" width="14.86328125" style="1" bestFit="1" customWidth="1"/>
    <col min="19" max="19" width="14.1328125" style="1" bestFit="1" customWidth="1"/>
    <col min="20" max="20" width="14.86328125" style="1" bestFit="1" customWidth="1"/>
    <col min="21" max="21" width="14.1328125" style="1" bestFit="1" customWidth="1"/>
    <col min="22" max="22" width="14.86328125" style="1" bestFit="1" customWidth="1"/>
    <col min="23" max="23" width="14.1328125" style="1" bestFit="1" customWidth="1"/>
    <col min="24" max="24" width="14.86328125" style="1" bestFit="1" customWidth="1"/>
    <col min="25" max="25" width="14.1328125" style="1" bestFit="1" customWidth="1"/>
    <col min="26" max="26" width="19.796875" style="1" bestFit="1" customWidth="1"/>
    <col min="27" max="27" width="18.86328125" style="1" bestFit="1" customWidth="1"/>
    <col min="28" max="28" width="10.33203125" style="1" bestFit="1" customWidth="1"/>
    <col min="29" max="29" width="14.86328125" style="1" bestFit="1" customWidth="1"/>
    <col min="30" max="30" width="14.1328125" style="1" bestFit="1" customWidth="1"/>
    <col min="31" max="31" width="10.33203125" style="1" bestFit="1" customWidth="1"/>
    <col min="32" max="32" width="14.86328125" style="1" bestFit="1" customWidth="1"/>
    <col min="33" max="33" width="14.1328125" style="1" bestFit="1" customWidth="1"/>
    <col min="34" max="34" width="10.33203125" style="1" bestFit="1" customWidth="1"/>
    <col min="35" max="35" width="14.86328125" style="1" bestFit="1" customWidth="1"/>
    <col min="36" max="36" width="14.1328125" style="1" bestFit="1" customWidth="1"/>
    <col min="37" max="37" width="10.33203125" style="1" bestFit="1" customWidth="1"/>
    <col min="38" max="38" width="19.796875" style="1" bestFit="1" customWidth="1"/>
    <col min="39" max="39" width="18.86328125" style="1" bestFit="1" customWidth="1"/>
    <col min="40" max="48" width="15.19921875" style="1" bestFit="1" customWidth="1"/>
    <col min="49" max="49" width="19.796875" style="1" bestFit="1" customWidth="1"/>
    <col min="50" max="50" width="18.86328125" style="1" bestFit="1" customWidth="1"/>
    <col min="51" max="52" width="15.19921875" style="1" bestFit="1" customWidth="1"/>
    <col min="53" max="16384" width="9" style="1"/>
  </cols>
  <sheetData>
    <row r="2" spans="1:13" ht="16.899999999999999" x14ac:dyDescent="0.5">
      <c r="A2" s="3" t="s">
        <v>1</v>
      </c>
      <c r="B2" s="4" t="s">
        <v>101</v>
      </c>
      <c r="C2" s="13"/>
      <c r="D2" s="13"/>
      <c r="E2" s="13"/>
      <c r="F2" s="13"/>
      <c r="G2" s="13"/>
      <c r="H2" s="13"/>
      <c r="I2" s="13"/>
      <c r="J2" s="13"/>
      <c r="K2" s="13"/>
      <c r="L2" s="13"/>
      <c r="M2" s="13"/>
    </row>
    <row r="3" spans="1:13" ht="16.899999999999999" x14ac:dyDescent="0.5">
      <c r="A3" s="3" t="s">
        <v>2</v>
      </c>
      <c r="B3" s="18" t="s">
        <v>220</v>
      </c>
      <c r="C3" s="13"/>
      <c r="D3" s="13"/>
      <c r="E3" s="13"/>
      <c r="F3" s="13"/>
      <c r="G3" s="13"/>
      <c r="H3" s="13"/>
      <c r="I3" s="13"/>
      <c r="J3" s="13"/>
      <c r="K3" s="13"/>
      <c r="L3" s="13"/>
      <c r="M3" s="13"/>
    </row>
    <row r="4" spans="1:13" ht="15.75" x14ac:dyDescent="0.45">
      <c r="A4" s="23" t="s">
        <v>5</v>
      </c>
      <c r="B4" s="26">
        <v>43160</v>
      </c>
      <c r="C4" s="26">
        <v>43191</v>
      </c>
      <c r="D4" s="26">
        <v>43221</v>
      </c>
      <c r="E4" s="26">
        <v>43252</v>
      </c>
      <c r="F4" s="26">
        <v>43282</v>
      </c>
      <c r="G4" s="26">
        <v>43313</v>
      </c>
      <c r="H4" s="26">
        <v>43344</v>
      </c>
      <c r="I4" s="26">
        <v>43374</v>
      </c>
      <c r="J4" s="26">
        <v>43405</v>
      </c>
      <c r="K4" s="26">
        <v>43435</v>
      </c>
      <c r="L4" s="26">
        <v>43466</v>
      </c>
      <c r="M4" s="26">
        <v>43497</v>
      </c>
    </row>
    <row r="5" spans="1:13" ht="15.75" x14ac:dyDescent="0.45">
      <c r="A5" s="24" t="s">
        <v>102</v>
      </c>
      <c r="B5" s="15">
        <v>1697</v>
      </c>
      <c r="C5" s="15">
        <v>1837</v>
      </c>
      <c r="D5" s="15">
        <v>1790</v>
      </c>
      <c r="E5" s="15">
        <v>1437</v>
      </c>
      <c r="F5" s="15">
        <v>1266</v>
      </c>
      <c r="G5" s="32">
        <v>1239</v>
      </c>
      <c r="H5" s="15">
        <v>1277</v>
      </c>
      <c r="I5" s="15">
        <v>1468</v>
      </c>
      <c r="J5" s="15">
        <v>3469</v>
      </c>
      <c r="K5" s="15">
        <v>5232</v>
      </c>
      <c r="L5" s="15">
        <v>3463</v>
      </c>
      <c r="M5" s="15">
        <v>1752</v>
      </c>
    </row>
    <row r="6" spans="1:13" ht="15.75" x14ac:dyDescent="0.45">
      <c r="A6" s="24" t="s">
        <v>103</v>
      </c>
      <c r="B6" s="15">
        <v>271</v>
      </c>
      <c r="C6" s="15">
        <v>885</v>
      </c>
      <c r="D6" s="15">
        <v>814</v>
      </c>
      <c r="E6" s="15">
        <v>892</v>
      </c>
      <c r="F6" s="15">
        <v>560</v>
      </c>
      <c r="G6" s="32">
        <v>522</v>
      </c>
      <c r="H6" s="15">
        <v>648</v>
      </c>
      <c r="I6" s="15">
        <v>524</v>
      </c>
      <c r="J6" s="15">
        <v>436</v>
      </c>
      <c r="K6" s="15">
        <v>696</v>
      </c>
      <c r="L6" s="15">
        <v>2887</v>
      </c>
      <c r="M6" s="15">
        <v>1018</v>
      </c>
    </row>
    <row r="8" spans="1:13" ht="15.75" x14ac:dyDescent="0.5">
      <c r="A8" s="28" t="s">
        <v>5</v>
      </c>
      <c r="B8" s="29">
        <v>43160</v>
      </c>
      <c r="C8" s="29">
        <v>43191</v>
      </c>
      <c r="D8" s="29">
        <v>43221</v>
      </c>
      <c r="E8" s="29">
        <v>43252</v>
      </c>
      <c r="F8" s="29">
        <v>43282</v>
      </c>
      <c r="G8" s="29">
        <v>43313</v>
      </c>
      <c r="H8" s="29">
        <v>43344</v>
      </c>
      <c r="I8" s="29">
        <v>43374</v>
      </c>
      <c r="J8" s="29">
        <v>43405</v>
      </c>
      <c r="K8" s="29">
        <v>43435</v>
      </c>
      <c r="L8" s="29">
        <v>43466</v>
      </c>
      <c r="M8" s="29">
        <v>43497</v>
      </c>
    </row>
    <row r="9" spans="1:13" ht="15.75" x14ac:dyDescent="0.45">
      <c r="A9" s="24" t="s">
        <v>4</v>
      </c>
      <c r="B9" s="15">
        <v>208182</v>
      </c>
      <c r="C9" s="30">
        <v>204505</v>
      </c>
      <c r="D9" s="30">
        <v>201410</v>
      </c>
      <c r="E9" s="30">
        <v>199110</v>
      </c>
      <c r="F9" s="30">
        <v>196733</v>
      </c>
      <c r="G9" s="30">
        <v>194573</v>
      </c>
      <c r="H9" s="31">
        <v>192241</v>
      </c>
      <c r="I9" s="15">
        <v>189591</v>
      </c>
      <c r="J9" s="15">
        <v>185835</v>
      </c>
      <c r="K9" s="15">
        <v>178215</v>
      </c>
      <c r="L9" s="15">
        <v>198821</v>
      </c>
      <c r="M9" s="15">
        <v>196328</v>
      </c>
    </row>
    <row r="10" spans="1:13" ht="15.75" x14ac:dyDescent="0.45">
      <c r="A10" s="24" t="s">
        <v>104</v>
      </c>
      <c r="B10" s="15">
        <v>1369042</v>
      </c>
      <c r="C10" s="15">
        <v>1378114</v>
      </c>
      <c r="D10" s="15">
        <v>1393970</v>
      </c>
      <c r="E10" s="15">
        <v>1380841</v>
      </c>
      <c r="F10" s="15">
        <v>1395766</v>
      </c>
      <c r="G10" s="15">
        <v>1409651</v>
      </c>
      <c r="H10" s="31">
        <v>1421541</v>
      </c>
      <c r="I10" s="15">
        <v>1436941</v>
      </c>
      <c r="J10" s="15">
        <v>1457584</v>
      </c>
      <c r="K10" s="15">
        <v>1477503</v>
      </c>
      <c r="L10" s="15">
        <v>1484318</v>
      </c>
      <c r="M10" s="15">
        <v>1486554</v>
      </c>
    </row>
    <row r="12" spans="1:13" ht="15.75" x14ac:dyDescent="0.5">
      <c r="A12" s="28" t="s">
        <v>5</v>
      </c>
      <c r="B12" s="29">
        <v>43160</v>
      </c>
      <c r="C12" s="29">
        <v>43191</v>
      </c>
      <c r="D12" s="29">
        <v>43221</v>
      </c>
      <c r="E12" s="29">
        <v>43252</v>
      </c>
      <c r="F12" s="29">
        <v>43282</v>
      </c>
      <c r="G12" s="29">
        <v>43313</v>
      </c>
      <c r="H12" s="29">
        <v>43344</v>
      </c>
      <c r="I12" s="29">
        <v>43374</v>
      </c>
      <c r="J12" s="29">
        <v>43405</v>
      </c>
      <c r="K12" s="29">
        <v>43435</v>
      </c>
      <c r="L12" s="29">
        <v>43466</v>
      </c>
      <c r="M12" s="29">
        <v>43497</v>
      </c>
    </row>
    <row r="13" spans="1:13" ht="15.75" x14ac:dyDescent="0.45">
      <c r="A13" s="24" t="s">
        <v>105</v>
      </c>
      <c r="B13" s="25">
        <f t="shared" ref="B13:L13" si="0">B5/B9</f>
        <v>8.1515212650469307E-3</v>
      </c>
      <c r="C13" s="25">
        <f t="shared" si="0"/>
        <v>8.9826654605021875E-3</v>
      </c>
      <c r="D13" s="25">
        <f t="shared" si="0"/>
        <v>8.8873442232262553E-3</v>
      </c>
      <c r="E13" s="25">
        <f t="shared" si="0"/>
        <v>7.2171161669428961E-3</v>
      </c>
      <c r="F13" s="25">
        <f t="shared" si="0"/>
        <v>6.4351176467598217E-3</v>
      </c>
      <c r="G13" s="25">
        <f t="shared" si="0"/>
        <v>6.367789981138185E-3</v>
      </c>
      <c r="H13" s="25">
        <f t="shared" si="0"/>
        <v>6.6427036896395666E-3</v>
      </c>
      <c r="I13" s="25">
        <f t="shared" si="0"/>
        <v>7.7429835804442198E-3</v>
      </c>
      <c r="J13" s="25">
        <f t="shared" si="0"/>
        <v>1.8667097156079317E-2</v>
      </c>
      <c r="K13" s="25">
        <f t="shared" si="0"/>
        <v>2.9357798165137616E-2</v>
      </c>
      <c r="L13" s="25">
        <f t="shared" si="0"/>
        <v>1.7417677207136068E-2</v>
      </c>
      <c r="M13" s="25">
        <f>M5/M9</f>
        <v>8.9238417342406579E-3</v>
      </c>
    </row>
    <row r="14" spans="1:13" ht="15.75" x14ac:dyDescent="0.45">
      <c r="A14" s="24" t="s">
        <v>103</v>
      </c>
      <c r="B14" s="25">
        <f t="shared" ref="B14:L14" si="1">B6/B10</f>
        <v>1.9794863853702077E-4</v>
      </c>
      <c r="C14" s="25">
        <f t="shared" si="1"/>
        <v>6.4218199655471171E-4</v>
      </c>
      <c r="D14" s="25">
        <f t="shared" si="1"/>
        <v>5.8394370036657893E-4</v>
      </c>
      <c r="E14" s="25">
        <f t="shared" si="1"/>
        <v>6.4598313636399847E-4</v>
      </c>
      <c r="F14" s="25">
        <f t="shared" si="1"/>
        <v>4.012133839053251E-4</v>
      </c>
      <c r="G14" s="25">
        <f t="shared" si="1"/>
        <v>3.7030442286778783E-4</v>
      </c>
      <c r="H14" s="25">
        <f t="shared" si="1"/>
        <v>4.5584334183818828E-4</v>
      </c>
      <c r="I14" s="25">
        <f t="shared" si="1"/>
        <v>3.6466354568489591E-4</v>
      </c>
      <c r="J14" s="25">
        <f t="shared" si="1"/>
        <v>2.9912512760842602E-4</v>
      </c>
      <c r="K14" s="25">
        <f t="shared" si="1"/>
        <v>4.7106503337049062E-4</v>
      </c>
      <c r="L14" s="25">
        <f t="shared" si="1"/>
        <v>1.9450010038280206E-3</v>
      </c>
      <c r="M14" s="25">
        <f>M6/M10</f>
        <v>6.8480526102650827E-4</v>
      </c>
    </row>
    <row r="18" spans="1:3" x14ac:dyDescent="0.45">
      <c r="B18" s="73" t="s">
        <v>256</v>
      </c>
      <c r="C18" s="73" t="s">
        <v>257</v>
      </c>
    </row>
    <row r="19" spans="1:3" x14ac:dyDescent="0.45">
      <c r="A19" s="93">
        <v>43132</v>
      </c>
      <c r="B19" s="15">
        <v>1557</v>
      </c>
      <c r="C19" s="12">
        <v>249</v>
      </c>
    </row>
    <row r="20" spans="1:3" x14ac:dyDescent="0.45">
      <c r="A20" s="93">
        <v>43160</v>
      </c>
      <c r="B20" s="15">
        <v>1697</v>
      </c>
      <c r="C20" s="12">
        <v>271</v>
      </c>
    </row>
    <row r="21" spans="1:3" x14ac:dyDescent="0.45">
      <c r="A21" s="93">
        <v>43191</v>
      </c>
      <c r="B21" s="15">
        <v>1837</v>
      </c>
      <c r="C21" s="12">
        <v>885</v>
      </c>
    </row>
    <row r="22" spans="1:3" x14ac:dyDescent="0.45">
      <c r="A22" s="93">
        <v>43221</v>
      </c>
      <c r="B22" s="15">
        <v>1790</v>
      </c>
      <c r="C22" s="12">
        <v>814</v>
      </c>
    </row>
    <row r="23" spans="1:3" x14ac:dyDescent="0.45">
      <c r="A23" s="93">
        <v>43252</v>
      </c>
      <c r="B23" s="15">
        <v>1437</v>
      </c>
      <c r="C23" s="12">
        <v>892</v>
      </c>
    </row>
    <row r="24" spans="1:3" x14ac:dyDescent="0.45">
      <c r="A24" s="93">
        <v>43282</v>
      </c>
      <c r="B24" s="15">
        <v>1266</v>
      </c>
      <c r="C24" s="12">
        <v>560</v>
      </c>
    </row>
    <row r="25" spans="1:3" x14ac:dyDescent="0.45">
      <c r="A25" s="93">
        <v>43313</v>
      </c>
      <c r="B25" s="15">
        <v>1239</v>
      </c>
      <c r="C25" s="12">
        <v>522</v>
      </c>
    </row>
    <row r="26" spans="1:3" x14ac:dyDescent="0.45">
      <c r="A26" s="93">
        <v>43344</v>
      </c>
      <c r="B26" s="15">
        <v>1277</v>
      </c>
      <c r="C26" s="12">
        <v>648</v>
      </c>
    </row>
    <row r="27" spans="1:3" x14ac:dyDescent="0.45">
      <c r="A27" s="93">
        <v>43374</v>
      </c>
      <c r="B27" s="15">
        <v>1468</v>
      </c>
      <c r="C27" s="12">
        <v>524</v>
      </c>
    </row>
    <row r="28" spans="1:3" x14ac:dyDescent="0.45">
      <c r="A28" s="93">
        <v>43405</v>
      </c>
      <c r="B28" s="15">
        <v>3469</v>
      </c>
      <c r="C28" s="12">
        <v>436</v>
      </c>
    </row>
    <row r="29" spans="1:3" x14ac:dyDescent="0.45">
      <c r="A29" s="93">
        <v>43435</v>
      </c>
      <c r="B29" s="15">
        <v>5232</v>
      </c>
      <c r="C29" s="12">
        <v>696</v>
      </c>
    </row>
    <row r="30" spans="1:3" x14ac:dyDescent="0.45">
      <c r="A30" s="73" t="s">
        <v>255</v>
      </c>
      <c r="B30" s="34">
        <f>SUM(B19:B29)</f>
        <v>22269</v>
      </c>
      <c r="C30" s="34">
        <f>SUM(C19:C29)</f>
        <v>6497</v>
      </c>
    </row>
    <row r="32" spans="1:3" x14ac:dyDescent="0.45">
      <c r="A32" s="27" t="s">
        <v>254</v>
      </c>
      <c r="B32" s="94">
        <v>13486</v>
      </c>
      <c r="C32" s="95">
        <v>5398</v>
      </c>
    </row>
    <row r="35" spans="1:8" x14ac:dyDescent="0.45">
      <c r="A35" s="1" t="s">
        <v>15</v>
      </c>
      <c r="B35" s="1" t="s">
        <v>261</v>
      </c>
      <c r="C35" s="1" t="s">
        <v>262</v>
      </c>
      <c r="D35" s="1" t="s">
        <v>263</v>
      </c>
      <c r="E35" s="1" t="s">
        <v>264</v>
      </c>
    </row>
    <row r="36" spans="1:8" x14ac:dyDescent="0.45">
      <c r="A36" s="1">
        <v>201810</v>
      </c>
      <c r="B36" s="34">
        <v>866</v>
      </c>
      <c r="C36" s="34">
        <v>12</v>
      </c>
      <c r="D36" s="34">
        <v>189677</v>
      </c>
      <c r="E36" s="34">
        <v>1129828</v>
      </c>
      <c r="H36" s="100"/>
    </row>
    <row r="37" spans="1:8" x14ac:dyDescent="0.45">
      <c r="A37" s="1">
        <v>201811</v>
      </c>
      <c r="B37" s="34">
        <v>2222</v>
      </c>
      <c r="C37" s="34">
        <v>19</v>
      </c>
      <c r="D37" s="34">
        <v>185929</v>
      </c>
      <c r="E37" s="34">
        <v>1161851</v>
      </c>
      <c r="H37" s="100"/>
    </row>
    <row r="38" spans="1:8" x14ac:dyDescent="0.45">
      <c r="A38" s="1">
        <v>201812</v>
      </c>
      <c r="B38" s="34">
        <v>3348</v>
      </c>
      <c r="C38" s="34">
        <v>51</v>
      </c>
      <c r="D38" s="34">
        <v>178345</v>
      </c>
      <c r="E38" s="34">
        <v>1195168</v>
      </c>
      <c r="H38" s="100"/>
    </row>
    <row r="39" spans="1:8" x14ac:dyDescent="0.45">
      <c r="A39" s="1">
        <v>201901</v>
      </c>
      <c r="B39" s="34">
        <v>2250</v>
      </c>
      <c r="C39" s="34">
        <v>22</v>
      </c>
      <c r="D39" s="34">
        <v>200558</v>
      </c>
      <c r="E39" s="34">
        <v>1224194</v>
      </c>
      <c r="H39" s="100"/>
    </row>
    <row r="40" spans="1:8" x14ac:dyDescent="0.45">
      <c r="A40" s="1">
        <v>201902</v>
      </c>
      <c r="B40" s="34">
        <v>1039</v>
      </c>
      <c r="C40" s="34">
        <v>29</v>
      </c>
      <c r="D40" s="34">
        <v>198176</v>
      </c>
      <c r="E40" s="34">
        <v>1247981</v>
      </c>
      <c r="H40" s="100"/>
    </row>
    <row r="41" spans="1:8" x14ac:dyDescent="0.45">
      <c r="A41" s="1">
        <v>201903</v>
      </c>
      <c r="B41" s="34">
        <v>1146</v>
      </c>
      <c r="C41" s="34">
        <v>27</v>
      </c>
      <c r="D41" s="34">
        <v>196215</v>
      </c>
      <c r="E41" s="34">
        <v>1276662</v>
      </c>
      <c r="H41" s="100"/>
    </row>
    <row r="42" spans="1:8" x14ac:dyDescent="0.45">
      <c r="A42" s="1">
        <v>201904</v>
      </c>
      <c r="B42" s="34">
        <v>1314</v>
      </c>
      <c r="C42" s="34">
        <v>34</v>
      </c>
      <c r="D42" s="34">
        <v>193702</v>
      </c>
      <c r="E42" s="34">
        <v>1306976</v>
      </c>
      <c r="H42" s="100"/>
    </row>
    <row r="43" spans="1:8" x14ac:dyDescent="0.45">
      <c r="A43" s="1">
        <v>201905</v>
      </c>
      <c r="B43" s="34">
        <v>1309</v>
      </c>
      <c r="C43" s="34">
        <v>36</v>
      </c>
      <c r="D43" s="34">
        <v>190523</v>
      </c>
      <c r="E43" s="34">
        <v>1337855</v>
      </c>
      <c r="H43" s="100"/>
    </row>
    <row r="44" spans="1:8" x14ac:dyDescent="0.45">
      <c r="A44" s="1">
        <v>201906</v>
      </c>
      <c r="B44" s="34">
        <v>1256</v>
      </c>
      <c r="C44" s="34">
        <v>36</v>
      </c>
      <c r="D44" s="34">
        <v>187666</v>
      </c>
      <c r="E44" s="34">
        <v>1366655</v>
      </c>
      <c r="H44" s="100"/>
    </row>
    <row r="45" spans="1:8" x14ac:dyDescent="0.45">
      <c r="A45" s="1">
        <v>201907</v>
      </c>
      <c r="B45" s="34">
        <v>1399</v>
      </c>
      <c r="C45" s="34">
        <v>46</v>
      </c>
      <c r="D45" s="34">
        <v>184528</v>
      </c>
      <c r="E45" s="34">
        <v>1401454</v>
      </c>
      <c r="H45" s="100"/>
    </row>
    <row r="46" spans="1:8" x14ac:dyDescent="0.45">
      <c r="A46" s="1">
        <v>201908</v>
      </c>
      <c r="B46" s="34">
        <v>1537</v>
      </c>
      <c r="C46" s="34">
        <v>42</v>
      </c>
      <c r="D46" s="34">
        <v>182667</v>
      </c>
      <c r="E46" s="34">
        <v>1438664</v>
      </c>
      <c r="H46" s="100"/>
    </row>
    <row r="47" spans="1:8" x14ac:dyDescent="0.45">
      <c r="A47" s="1">
        <v>201909</v>
      </c>
      <c r="B47" s="34">
        <v>1173</v>
      </c>
      <c r="C47" s="34">
        <v>43</v>
      </c>
      <c r="D47" s="34">
        <v>181094</v>
      </c>
      <c r="E47" s="34">
        <v>1459598</v>
      </c>
      <c r="H47" s="100"/>
    </row>
    <row r="48" spans="1:8" x14ac:dyDescent="0.45">
      <c r="A48" s="34"/>
      <c r="B48" s="34"/>
      <c r="C48" s="34"/>
      <c r="D48" s="34"/>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B83E8-BBA5-4BA4-AB29-23304AED54DA}">
  <dimension ref="A1:P11"/>
  <sheetViews>
    <sheetView workbookViewId="0"/>
  </sheetViews>
  <sheetFormatPr defaultRowHeight="14.25" x14ac:dyDescent="0.45"/>
  <cols>
    <col min="16" max="16" width="11.19921875" bestFit="1" customWidth="1"/>
  </cols>
  <sheetData>
    <row r="1" spans="1:16" x14ac:dyDescent="0.45">
      <c r="A1" t="s">
        <v>247</v>
      </c>
    </row>
    <row r="2" spans="1:16" x14ac:dyDescent="0.45">
      <c r="A2" t="s">
        <v>248</v>
      </c>
    </row>
    <row r="4" spans="1:16" x14ac:dyDescent="0.45">
      <c r="A4" s="89" t="s">
        <v>227</v>
      </c>
      <c r="B4" s="89" t="s">
        <v>228</v>
      </c>
      <c r="C4" s="89" t="s">
        <v>229</v>
      </c>
      <c r="D4" s="89" t="s">
        <v>230</v>
      </c>
      <c r="E4" s="89" t="s">
        <v>231</v>
      </c>
      <c r="F4" s="89" t="s">
        <v>232</v>
      </c>
      <c r="G4" s="89" t="s">
        <v>233</v>
      </c>
      <c r="H4" s="89" t="s">
        <v>234</v>
      </c>
      <c r="I4" s="89" t="s">
        <v>235</v>
      </c>
      <c r="J4" s="89" t="s">
        <v>236</v>
      </c>
      <c r="K4" s="89" t="s">
        <v>237</v>
      </c>
      <c r="L4" s="89" t="s">
        <v>238</v>
      </c>
      <c r="M4" s="89" t="s">
        <v>239</v>
      </c>
      <c r="N4" s="89" t="s">
        <v>240</v>
      </c>
      <c r="O4" s="89" t="s">
        <v>241</v>
      </c>
      <c r="P4" s="89" t="s">
        <v>111</v>
      </c>
    </row>
    <row r="5" spans="1:16" x14ac:dyDescent="0.45">
      <c r="A5" s="6" t="s">
        <v>242</v>
      </c>
      <c r="B5" s="2">
        <v>32689</v>
      </c>
      <c r="C5" s="2">
        <v>33268</v>
      </c>
      <c r="D5" s="2">
        <v>32360</v>
      </c>
      <c r="E5" s="2">
        <v>32546</v>
      </c>
      <c r="F5" s="2">
        <v>32752</v>
      </c>
      <c r="G5" s="2">
        <v>32799</v>
      </c>
      <c r="H5" s="2">
        <v>33132</v>
      </c>
      <c r="I5" s="2">
        <v>32856</v>
      </c>
      <c r="J5" s="2">
        <v>33336</v>
      </c>
      <c r="K5" s="2">
        <v>33698</v>
      </c>
      <c r="L5" s="2">
        <v>34512</v>
      </c>
      <c r="M5" s="2">
        <v>35567</v>
      </c>
      <c r="N5" s="2">
        <v>16579</v>
      </c>
      <c r="O5" s="2">
        <v>17989</v>
      </c>
      <c r="P5" s="90">
        <v>434083</v>
      </c>
    </row>
    <row r="6" spans="1:16" x14ac:dyDescent="0.45">
      <c r="A6" s="6" t="s">
        <v>243</v>
      </c>
      <c r="B6" s="2">
        <v>56199</v>
      </c>
      <c r="C6" s="2">
        <v>56680</v>
      </c>
      <c r="D6" s="2">
        <v>55737</v>
      </c>
      <c r="E6" s="2">
        <v>56021</v>
      </c>
      <c r="F6" s="2">
        <v>56460</v>
      </c>
      <c r="G6" s="2">
        <v>56713</v>
      </c>
      <c r="H6" s="2">
        <v>57210</v>
      </c>
      <c r="I6" s="2">
        <v>56897</v>
      </c>
      <c r="J6" s="2">
        <v>57575</v>
      </c>
      <c r="K6" s="2">
        <v>57642</v>
      </c>
      <c r="L6" s="2">
        <v>57620</v>
      </c>
      <c r="M6" s="2">
        <v>57487</v>
      </c>
      <c r="N6" s="2">
        <v>28276</v>
      </c>
      <c r="O6" s="2">
        <v>29490</v>
      </c>
      <c r="P6" s="90">
        <v>740007</v>
      </c>
    </row>
    <row r="7" spans="1:16" x14ac:dyDescent="0.45">
      <c r="A7" s="6" t="s">
        <v>244</v>
      </c>
      <c r="B7" s="2">
        <v>31487</v>
      </c>
      <c r="C7" s="2">
        <v>32261</v>
      </c>
      <c r="D7" s="2">
        <v>32018</v>
      </c>
      <c r="E7" s="2">
        <v>32534</v>
      </c>
      <c r="F7" s="2">
        <v>32910</v>
      </c>
      <c r="G7" s="2">
        <v>33161</v>
      </c>
      <c r="H7" s="2">
        <v>33403</v>
      </c>
      <c r="I7" s="2">
        <v>33222</v>
      </c>
      <c r="J7" s="2">
        <v>32930</v>
      </c>
      <c r="K7" s="2">
        <v>32860</v>
      </c>
      <c r="L7" s="2">
        <v>33071</v>
      </c>
      <c r="M7" s="2">
        <v>33108</v>
      </c>
      <c r="N7" s="2">
        <v>10945</v>
      </c>
      <c r="O7" s="2">
        <v>12059</v>
      </c>
      <c r="P7" s="90">
        <v>415969</v>
      </c>
    </row>
    <row r="8" spans="1:16" x14ac:dyDescent="0.45">
      <c r="A8" s="6" t="s">
        <v>245</v>
      </c>
      <c r="B8" s="2">
        <v>170169</v>
      </c>
      <c r="C8" s="2">
        <v>174611</v>
      </c>
      <c r="D8" s="2">
        <v>172194</v>
      </c>
      <c r="E8" s="2">
        <v>174067</v>
      </c>
      <c r="F8" s="2">
        <v>175879</v>
      </c>
      <c r="G8" s="2">
        <v>176819</v>
      </c>
      <c r="H8" s="2">
        <v>179557</v>
      </c>
      <c r="I8" s="2">
        <v>179501</v>
      </c>
      <c r="J8" s="2">
        <v>182397</v>
      </c>
      <c r="K8" s="2">
        <v>184690</v>
      </c>
      <c r="L8" s="2">
        <v>187792</v>
      </c>
      <c r="M8" s="2">
        <v>190532</v>
      </c>
      <c r="N8" s="2">
        <v>93962</v>
      </c>
      <c r="O8" s="2">
        <v>99297</v>
      </c>
      <c r="P8" s="90">
        <v>2341467</v>
      </c>
    </row>
    <row r="9" spans="1:16" x14ac:dyDescent="0.45">
      <c r="A9" s="6" t="s">
        <v>246</v>
      </c>
      <c r="B9" s="2">
        <v>60919</v>
      </c>
      <c r="C9" s="2">
        <v>61931</v>
      </c>
      <c r="D9" s="2">
        <v>60758</v>
      </c>
      <c r="E9" s="2">
        <v>60631</v>
      </c>
      <c r="F9" s="2">
        <v>60645</v>
      </c>
      <c r="G9" s="2">
        <v>60347</v>
      </c>
      <c r="H9" s="2">
        <v>61098</v>
      </c>
      <c r="I9" s="2">
        <v>60530</v>
      </c>
      <c r="J9" s="2">
        <v>60723</v>
      </c>
      <c r="K9" s="2">
        <v>60762</v>
      </c>
      <c r="L9" s="2">
        <v>60644</v>
      </c>
      <c r="M9" s="2">
        <v>60333</v>
      </c>
      <c r="N9" s="2">
        <v>25343</v>
      </c>
      <c r="O9" s="2">
        <v>26352</v>
      </c>
      <c r="P9" s="90">
        <v>781016</v>
      </c>
    </row>
    <row r="10" spans="1:16" x14ac:dyDescent="0.45">
      <c r="A10" s="6"/>
      <c r="B10" s="2"/>
      <c r="C10" s="2"/>
      <c r="D10" s="2"/>
      <c r="E10" s="2"/>
      <c r="F10" s="2"/>
      <c r="G10" s="2"/>
      <c r="H10" s="2"/>
      <c r="I10" s="2"/>
      <c r="J10" s="2"/>
      <c r="K10" s="2"/>
      <c r="L10" s="2"/>
      <c r="M10" s="2"/>
      <c r="N10" s="2"/>
      <c r="O10" s="2"/>
      <c r="P10" s="90"/>
    </row>
    <row r="11" spans="1:16" x14ac:dyDescent="0.45">
      <c r="A11" s="6" t="s">
        <v>111</v>
      </c>
      <c r="B11" s="90">
        <v>351463</v>
      </c>
      <c r="C11" s="90">
        <v>358751</v>
      </c>
      <c r="D11" s="90">
        <v>353067</v>
      </c>
      <c r="E11" s="90">
        <v>355799</v>
      </c>
      <c r="F11" s="90">
        <v>358646</v>
      </c>
      <c r="G11" s="90">
        <v>359839</v>
      </c>
      <c r="H11" s="90">
        <v>364400</v>
      </c>
      <c r="I11" s="90">
        <v>363006</v>
      </c>
      <c r="J11" s="90">
        <v>366961</v>
      </c>
      <c r="K11" s="90">
        <v>369652</v>
      </c>
      <c r="L11" s="90">
        <v>373639</v>
      </c>
      <c r="M11" s="90">
        <v>377028</v>
      </c>
      <c r="N11" s="90">
        <v>175108</v>
      </c>
      <c r="O11" s="90">
        <v>185192</v>
      </c>
      <c r="P11" s="90">
        <v>4712551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127"/>
  <sheetViews>
    <sheetView topLeftCell="J91" workbookViewId="0">
      <selection activeCell="O129" sqref="O129"/>
    </sheetView>
  </sheetViews>
  <sheetFormatPr defaultRowHeight="14.25" x14ac:dyDescent="0.45"/>
  <cols>
    <col min="1" max="1" width="28.796875" bestFit="1" customWidth="1"/>
    <col min="2" max="2" width="19.19921875" bestFit="1" customWidth="1"/>
    <col min="3" max="3" width="26" bestFit="1" customWidth="1"/>
    <col min="5" max="5" width="28.796875" bestFit="1" customWidth="1"/>
    <col min="6" max="6" width="21" bestFit="1" customWidth="1"/>
    <col min="7" max="7" width="26" bestFit="1" customWidth="1"/>
    <col min="9" max="9" width="28.796875" bestFit="1" customWidth="1"/>
    <col min="10" max="10" width="21" bestFit="1" customWidth="1"/>
    <col min="11" max="11" width="26" bestFit="1" customWidth="1"/>
    <col min="13" max="13" width="28.796875" bestFit="1" customWidth="1"/>
    <col min="14" max="14" width="21" bestFit="1" customWidth="1"/>
    <col min="15" max="15" width="26" bestFit="1" customWidth="1"/>
    <col min="17" max="17" width="28.796875" bestFit="1" customWidth="1"/>
    <col min="18" max="18" width="21" bestFit="1" customWidth="1"/>
    <col min="19" max="19" width="26" bestFit="1" customWidth="1"/>
    <col min="21" max="21" width="28.796875" bestFit="1" customWidth="1"/>
    <col min="22" max="22" width="21" bestFit="1" customWidth="1"/>
    <col min="23" max="23" width="26" bestFit="1" customWidth="1"/>
  </cols>
  <sheetData>
    <row r="1" spans="1:23" ht="16.899999999999999" x14ac:dyDescent="0.5">
      <c r="A1" s="3" t="s">
        <v>1</v>
      </c>
      <c r="B1" s="307" t="s">
        <v>139</v>
      </c>
      <c r="C1" s="307"/>
      <c r="E1" s="51" t="s">
        <v>1</v>
      </c>
      <c r="F1" s="303" t="s">
        <v>139</v>
      </c>
      <c r="G1" s="304"/>
      <c r="I1" s="51" t="s">
        <v>1</v>
      </c>
      <c r="J1" s="303" t="s">
        <v>139</v>
      </c>
      <c r="K1" s="304"/>
      <c r="M1" s="51" t="s">
        <v>1</v>
      </c>
      <c r="N1" s="303" t="s">
        <v>139</v>
      </c>
      <c r="O1" s="304"/>
      <c r="Q1" s="51" t="s">
        <v>1</v>
      </c>
      <c r="R1" s="303" t="s">
        <v>139</v>
      </c>
      <c r="S1" s="304"/>
      <c r="U1" s="51" t="s">
        <v>1</v>
      </c>
      <c r="V1" s="303" t="s">
        <v>139</v>
      </c>
      <c r="W1" s="304"/>
    </row>
    <row r="2" spans="1:23" ht="16.899999999999999" x14ac:dyDescent="0.5">
      <c r="A2" s="3" t="s">
        <v>2</v>
      </c>
      <c r="B2" s="305">
        <v>43143</v>
      </c>
      <c r="C2" s="305"/>
      <c r="E2" s="52" t="s">
        <v>2</v>
      </c>
      <c r="F2" s="305">
        <v>43143</v>
      </c>
      <c r="G2" s="306"/>
      <c r="I2" s="52" t="s">
        <v>2</v>
      </c>
      <c r="J2" s="305">
        <v>43143</v>
      </c>
      <c r="K2" s="306"/>
      <c r="M2" s="52" t="s">
        <v>2</v>
      </c>
      <c r="N2" s="305">
        <v>43143</v>
      </c>
      <c r="O2" s="306"/>
      <c r="Q2" s="52" t="s">
        <v>2</v>
      </c>
      <c r="R2" s="305">
        <v>43143</v>
      </c>
      <c r="S2" s="306"/>
      <c r="U2" s="52" t="s">
        <v>2</v>
      </c>
      <c r="V2" s="305">
        <v>43143</v>
      </c>
      <c r="W2" s="306"/>
    </row>
    <row r="3" spans="1:23" ht="15.75" x14ac:dyDescent="0.45">
      <c r="A3" s="9" t="s">
        <v>17</v>
      </c>
      <c r="B3" s="9" t="s">
        <v>0</v>
      </c>
      <c r="C3" s="9" t="s">
        <v>31</v>
      </c>
      <c r="E3" s="9" t="s">
        <v>17</v>
      </c>
      <c r="F3" s="9" t="s">
        <v>0</v>
      </c>
      <c r="G3" s="9" t="s">
        <v>31</v>
      </c>
      <c r="I3" s="9" t="s">
        <v>17</v>
      </c>
      <c r="J3" s="9" t="s">
        <v>0</v>
      </c>
      <c r="K3" s="9" t="s">
        <v>31</v>
      </c>
      <c r="M3" s="9" t="s">
        <v>17</v>
      </c>
      <c r="N3" s="9" t="s">
        <v>0</v>
      </c>
      <c r="O3" s="9" t="s">
        <v>31</v>
      </c>
      <c r="Q3" s="9" t="s">
        <v>17</v>
      </c>
      <c r="R3" s="9" t="s">
        <v>0</v>
      </c>
      <c r="S3" s="9" t="s">
        <v>31</v>
      </c>
      <c r="U3" s="9" t="s">
        <v>17</v>
      </c>
      <c r="V3" s="9" t="s">
        <v>0</v>
      </c>
      <c r="W3" s="9" t="s">
        <v>31</v>
      </c>
    </row>
    <row r="4" spans="1:23" ht="15.75" x14ac:dyDescent="0.5">
      <c r="A4" s="38" t="s">
        <v>19</v>
      </c>
      <c r="B4" s="48">
        <v>12666</v>
      </c>
      <c r="C4" s="22"/>
      <c r="E4" s="38" t="s">
        <v>133</v>
      </c>
      <c r="F4" s="47">
        <v>21122</v>
      </c>
      <c r="G4" s="22"/>
      <c r="I4" s="38" t="s">
        <v>136</v>
      </c>
      <c r="J4" s="47">
        <v>3243</v>
      </c>
      <c r="K4" s="22"/>
      <c r="M4" s="38" t="s">
        <v>131</v>
      </c>
      <c r="N4" s="47">
        <v>7173</v>
      </c>
      <c r="O4" s="22"/>
      <c r="Q4" s="38" t="s">
        <v>21</v>
      </c>
      <c r="R4" s="47">
        <v>1257</v>
      </c>
      <c r="S4" s="22"/>
      <c r="U4" s="38" t="s">
        <v>20</v>
      </c>
      <c r="V4" s="47">
        <v>2325</v>
      </c>
      <c r="W4" s="22"/>
    </row>
    <row r="5" spans="1:23" ht="14.65" thickBot="1" x14ac:dyDescent="0.5">
      <c r="E5" s="53"/>
      <c r="G5" s="54"/>
      <c r="I5" s="53"/>
      <c r="K5" s="54"/>
      <c r="M5" s="53"/>
      <c r="O5" s="54"/>
      <c r="Q5" s="53"/>
      <c r="S5" s="54"/>
      <c r="U5" s="53"/>
      <c r="W5" s="54"/>
    </row>
    <row r="6" spans="1:23" ht="16.149999999999999" thickBot="1" x14ac:dyDescent="0.55000000000000004">
      <c r="A6" s="39" t="s">
        <v>141</v>
      </c>
      <c r="B6" s="39" t="s">
        <v>3</v>
      </c>
      <c r="C6" s="39" t="s">
        <v>6</v>
      </c>
      <c r="E6" s="55" t="s">
        <v>145</v>
      </c>
      <c r="F6" s="39" t="s">
        <v>3</v>
      </c>
      <c r="G6" s="56" t="s">
        <v>6</v>
      </c>
      <c r="I6" s="55" t="s">
        <v>146</v>
      </c>
      <c r="J6" s="39" t="s">
        <v>3</v>
      </c>
      <c r="K6" s="56" t="s">
        <v>6</v>
      </c>
      <c r="M6" s="55" t="s">
        <v>147</v>
      </c>
      <c r="N6" s="39" t="s">
        <v>3</v>
      </c>
      <c r="O6" s="56" t="s">
        <v>6</v>
      </c>
      <c r="Q6" s="55" t="s">
        <v>149</v>
      </c>
      <c r="R6" s="39" t="s">
        <v>3</v>
      </c>
      <c r="S6" s="56" t="s">
        <v>6</v>
      </c>
      <c r="U6" s="55" t="s">
        <v>150</v>
      </c>
      <c r="V6" s="39" t="s">
        <v>3</v>
      </c>
      <c r="W6" s="56" t="s">
        <v>6</v>
      </c>
    </row>
    <row r="7" spans="1:23" ht="14.65" thickBot="1" x14ac:dyDescent="0.5">
      <c r="A7" s="45">
        <f>SUM(B7+C7)</f>
        <v>12666</v>
      </c>
      <c r="B7" s="46">
        <v>10218</v>
      </c>
      <c r="C7" s="46">
        <v>2448</v>
      </c>
      <c r="E7" s="57">
        <f>SUM(F7+G7)</f>
        <v>21122</v>
      </c>
      <c r="F7" s="46">
        <v>13132</v>
      </c>
      <c r="G7" s="58">
        <v>7990</v>
      </c>
      <c r="I7" s="57">
        <f>SUM(J7+K7)</f>
        <v>3243</v>
      </c>
      <c r="J7" s="46">
        <v>2655</v>
      </c>
      <c r="K7" s="58">
        <v>588</v>
      </c>
      <c r="M7" s="57">
        <f>SUM(N7+O7)</f>
        <v>7173</v>
      </c>
      <c r="N7" s="46">
        <v>4338</v>
      </c>
      <c r="O7" s="58">
        <v>2835</v>
      </c>
      <c r="Q7" s="57">
        <f>SUM(R7+S7)</f>
        <v>1257</v>
      </c>
      <c r="R7" s="46">
        <v>967</v>
      </c>
      <c r="S7" s="58">
        <v>290</v>
      </c>
      <c r="U7" s="57">
        <f>SUM(V7+W7)</f>
        <v>2325</v>
      </c>
      <c r="V7" s="46">
        <v>1873</v>
      </c>
      <c r="W7" s="58">
        <v>452</v>
      </c>
    </row>
    <row r="8" spans="1:23" ht="14.65" thickBot="1" x14ac:dyDescent="0.5">
      <c r="E8" s="53"/>
      <c r="G8" s="54"/>
      <c r="I8" s="53"/>
      <c r="K8" s="54"/>
      <c r="M8" s="53"/>
      <c r="O8" s="54"/>
      <c r="Q8" s="53"/>
      <c r="S8" s="54"/>
      <c r="U8" s="53"/>
      <c r="W8" s="54"/>
    </row>
    <row r="9" spans="1:23" ht="16.149999999999999" thickBot="1" x14ac:dyDescent="0.55000000000000004">
      <c r="A9" s="39" t="s">
        <v>141</v>
      </c>
      <c r="B9" s="43" t="s">
        <v>7</v>
      </c>
      <c r="C9" s="43" t="s">
        <v>16</v>
      </c>
      <c r="E9" s="55" t="s">
        <v>145</v>
      </c>
      <c r="F9" s="43" t="s">
        <v>7</v>
      </c>
      <c r="G9" s="59" t="s">
        <v>16</v>
      </c>
      <c r="I9" s="55" t="s">
        <v>146</v>
      </c>
      <c r="J9" s="43" t="s">
        <v>7</v>
      </c>
      <c r="K9" s="59" t="s">
        <v>16</v>
      </c>
      <c r="M9" s="55" t="s">
        <v>147</v>
      </c>
      <c r="N9" s="43" t="s">
        <v>7</v>
      </c>
      <c r="O9" s="59" t="s">
        <v>16</v>
      </c>
      <c r="Q9" s="55" t="s">
        <v>149</v>
      </c>
      <c r="R9" s="43" t="s">
        <v>7</v>
      </c>
      <c r="S9" s="59" t="s">
        <v>16</v>
      </c>
      <c r="U9" s="55" t="s">
        <v>150</v>
      </c>
      <c r="V9" s="43" t="s">
        <v>7</v>
      </c>
      <c r="W9" s="59" t="s">
        <v>16</v>
      </c>
    </row>
    <row r="10" spans="1:23" ht="15.75" x14ac:dyDescent="0.5">
      <c r="B10" s="41" t="s">
        <v>9</v>
      </c>
      <c r="C10" s="42">
        <v>4371</v>
      </c>
      <c r="E10" s="53"/>
      <c r="F10" s="41" t="s">
        <v>9</v>
      </c>
      <c r="G10" s="42">
        <v>6903</v>
      </c>
      <c r="I10" s="53"/>
      <c r="J10" s="41" t="s">
        <v>9</v>
      </c>
      <c r="K10" s="42">
        <v>909</v>
      </c>
      <c r="M10" s="53"/>
      <c r="N10" s="41" t="s">
        <v>9</v>
      </c>
      <c r="O10" s="42">
        <v>3918</v>
      </c>
      <c r="Q10" s="53"/>
      <c r="R10" s="41" t="s">
        <v>9</v>
      </c>
      <c r="S10" s="42">
        <v>279</v>
      </c>
      <c r="U10" s="53"/>
      <c r="V10" s="41" t="s">
        <v>9</v>
      </c>
      <c r="W10" s="42">
        <v>947</v>
      </c>
    </row>
    <row r="11" spans="1:23" ht="15.75" x14ac:dyDescent="0.5">
      <c r="B11" s="5" t="s">
        <v>10</v>
      </c>
      <c r="C11" s="7">
        <v>35</v>
      </c>
      <c r="E11" s="53"/>
      <c r="F11" s="5" t="s">
        <v>10</v>
      </c>
      <c r="G11" s="7">
        <v>364</v>
      </c>
      <c r="I11" s="53"/>
      <c r="J11" s="5" t="s">
        <v>10</v>
      </c>
      <c r="K11" s="7">
        <v>53</v>
      </c>
      <c r="M11" s="53"/>
      <c r="N11" s="5" t="s">
        <v>10</v>
      </c>
      <c r="O11" s="7">
        <v>91</v>
      </c>
      <c r="Q11" s="53"/>
      <c r="R11" s="5" t="s">
        <v>10</v>
      </c>
      <c r="S11" s="7">
        <v>16</v>
      </c>
      <c r="U11" s="53"/>
      <c r="V11" s="5" t="s">
        <v>10</v>
      </c>
      <c r="W11" s="7">
        <v>3</v>
      </c>
    </row>
    <row r="12" spans="1:23" ht="15.75" x14ac:dyDescent="0.5">
      <c r="B12" s="5" t="s">
        <v>11</v>
      </c>
      <c r="C12" s="7">
        <v>2016</v>
      </c>
      <c r="E12" s="53"/>
      <c r="F12" s="5" t="s">
        <v>11</v>
      </c>
      <c r="G12" s="7">
        <v>2249</v>
      </c>
      <c r="I12" s="53"/>
      <c r="J12" s="5" t="s">
        <v>11</v>
      </c>
      <c r="K12" s="7">
        <v>273</v>
      </c>
      <c r="M12" s="53"/>
      <c r="N12" s="5" t="s">
        <v>11</v>
      </c>
      <c r="O12" s="7">
        <v>753</v>
      </c>
      <c r="Q12" s="53"/>
      <c r="R12" s="5" t="s">
        <v>11</v>
      </c>
      <c r="S12" s="7">
        <v>103</v>
      </c>
      <c r="U12" s="53"/>
      <c r="V12" s="5" t="s">
        <v>11</v>
      </c>
      <c r="W12" s="7">
        <v>347</v>
      </c>
    </row>
    <row r="13" spans="1:23" ht="15.75" x14ac:dyDescent="0.5">
      <c r="B13" s="5" t="s">
        <v>12</v>
      </c>
      <c r="C13" s="7">
        <v>6244</v>
      </c>
      <c r="E13" s="53"/>
      <c r="F13" s="5" t="s">
        <v>12</v>
      </c>
      <c r="G13" s="7">
        <v>11606</v>
      </c>
      <c r="I13" s="53"/>
      <c r="J13" s="5" t="s">
        <v>12</v>
      </c>
      <c r="K13" s="7">
        <v>2008</v>
      </c>
      <c r="M13" s="53"/>
      <c r="N13" s="5" t="s">
        <v>12</v>
      </c>
      <c r="O13" s="7">
        <v>2411</v>
      </c>
      <c r="Q13" s="53"/>
      <c r="R13" s="5" t="s">
        <v>12</v>
      </c>
      <c r="S13" s="7">
        <v>859</v>
      </c>
      <c r="U13" s="53"/>
      <c r="V13" s="5" t="s">
        <v>12</v>
      </c>
      <c r="W13" s="7">
        <v>1028</v>
      </c>
    </row>
    <row r="14" spans="1:23" x14ac:dyDescent="0.45">
      <c r="C14" s="40">
        <f>SUM(C10:C13)</f>
        <v>12666</v>
      </c>
      <c r="E14" s="53"/>
      <c r="G14" s="60">
        <f>SUM(G10:G13)</f>
        <v>21122</v>
      </c>
      <c r="I14" s="53"/>
      <c r="K14" s="60">
        <f>SUM(K10:K13)</f>
        <v>3243</v>
      </c>
      <c r="M14" s="53"/>
      <c r="O14" s="60">
        <f>SUM(O10:O13)</f>
        <v>7173</v>
      </c>
      <c r="Q14" s="53"/>
      <c r="S14" s="60">
        <f>SUM(S10:S13)</f>
        <v>1257</v>
      </c>
      <c r="U14" s="53"/>
      <c r="W14" s="60">
        <f>SUM(W10:W13)</f>
        <v>2325</v>
      </c>
    </row>
    <row r="15" spans="1:23" ht="14.65" thickBot="1" x14ac:dyDescent="0.5">
      <c r="E15" s="53"/>
      <c r="G15" s="54"/>
      <c r="I15" s="53"/>
      <c r="K15" s="54"/>
      <c r="M15" s="53"/>
      <c r="O15" s="54"/>
      <c r="Q15" s="53"/>
      <c r="S15" s="54"/>
      <c r="U15" s="53"/>
      <c r="W15" s="54"/>
    </row>
    <row r="16" spans="1:23" ht="16.149999999999999" thickBot="1" x14ac:dyDescent="0.55000000000000004">
      <c r="A16" s="39" t="s">
        <v>141</v>
      </c>
      <c r="B16" s="43" t="s">
        <v>28</v>
      </c>
      <c r="C16" s="43" t="s">
        <v>16</v>
      </c>
      <c r="E16" s="55" t="s">
        <v>145</v>
      </c>
      <c r="F16" s="43" t="s">
        <v>28</v>
      </c>
      <c r="G16" s="59" t="s">
        <v>16</v>
      </c>
      <c r="I16" s="55" t="s">
        <v>146</v>
      </c>
      <c r="J16" s="43" t="s">
        <v>28</v>
      </c>
      <c r="K16" s="59" t="s">
        <v>16</v>
      </c>
      <c r="M16" s="55" t="s">
        <v>147</v>
      </c>
      <c r="N16" s="43" t="s">
        <v>28</v>
      </c>
      <c r="O16" s="59" t="s">
        <v>16</v>
      </c>
      <c r="Q16" s="55" t="s">
        <v>149</v>
      </c>
      <c r="R16" s="43" t="s">
        <v>28</v>
      </c>
      <c r="S16" s="59" t="s">
        <v>16</v>
      </c>
      <c r="U16" s="55" t="s">
        <v>150</v>
      </c>
      <c r="V16" s="43" t="s">
        <v>28</v>
      </c>
      <c r="W16" s="59" t="s">
        <v>16</v>
      </c>
    </row>
    <row r="17" spans="1:23" ht="15.75" x14ac:dyDescent="0.5">
      <c r="B17" s="41" t="s">
        <v>30</v>
      </c>
      <c r="C17" s="44">
        <v>7078</v>
      </c>
      <c r="E17" s="53"/>
      <c r="F17" s="41" t="s">
        <v>30</v>
      </c>
      <c r="G17" s="44">
        <v>11725</v>
      </c>
      <c r="I17" s="53"/>
      <c r="J17" s="41" t="s">
        <v>30</v>
      </c>
      <c r="K17" s="44">
        <v>1822</v>
      </c>
      <c r="M17" s="53"/>
      <c r="N17" s="41" t="s">
        <v>30</v>
      </c>
      <c r="O17" s="44">
        <v>4000</v>
      </c>
      <c r="Q17" s="53"/>
      <c r="R17" s="41" t="s">
        <v>30</v>
      </c>
      <c r="S17" s="44">
        <v>704</v>
      </c>
      <c r="U17" s="53"/>
      <c r="V17" s="41" t="s">
        <v>30</v>
      </c>
      <c r="W17" s="44">
        <v>1346</v>
      </c>
    </row>
    <row r="18" spans="1:23" ht="15.75" x14ac:dyDescent="0.5">
      <c r="B18" s="5" t="s">
        <v>140</v>
      </c>
      <c r="C18" s="11">
        <v>5588</v>
      </c>
      <c r="E18" s="53"/>
      <c r="F18" s="5" t="s">
        <v>140</v>
      </c>
      <c r="G18" s="11">
        <v>9397</v>
      </c>
      <c r="I18" s="53"/>
      <c r="J18" s="5" t="s">
        <v>140</v>
      </c>
      <c r="K18" s="11">
        <v>1421</v>
      </c>
      <c r="M18" s="53"/>
      <c r="N18" s="5" t="s">
        <v>140</v>
      </c>
      <c r="O18" s="11">
        <v>3173</v>
      </c>
      <c r="Q18" s="53"/>
      <c r="R18" s="5" t="s">
        <v>140</v>
      </c>
      <c r="S18" s="11">
        <v>553</v>
      </c>
      <c r="U18" s="53"/>
      <c r="V18" s="5" t="s">
        <v>140</v>
      </c>
      <c r="W18" s="11">
        <v>979</v>
      </c>
    </row>
    <row r="19" spans="1:23" x14ac:dyDescent="0.45">
      <c r="C19" s="40">
        <f>SUM(C17:C18)</f>
        <v>12666</v>
      </c>
      <c r="E19" s="53"/>
      <c r="G19" s="60">
        <f>SUM(G17:G18)</f>
        <v>21122</v>
      </c>
      <c r="I19" s="53"/>
      <c r="K19" s="60">
        <f>SUM(K17:K18)</f>
        <v>3243</v>
      </c>
      <c r="M19" s="53"/>
      <c r="O19" s="60">
        <f>SUM(O17:O18)</f>
        <v>7173</v>
      </c>
      <c r="Q19" s="53"/>
      <c r="S19" s="60"/>
      <c r="U19" s="53"/>
      <c r="W19" s="60"/>
    </row>
    <row r="20" spans="1:23" ht="14.65" thickBot="1" x14ac:dyDescent="0.5">
      <c r="E20" s="53"/>
      <c r="G20" s="54"/>
      <c r="I20" s="53"/>
      <c r="K20" s="54"/>
      <c r="M20" s="53"/>
      <c r="O20" s="54"/>
      <c r="Q20" s="53"/>
      <c r="S20" s="54"/>
      <c r="U20" s="53"/>
      <c r="W20" s="54"/>
    </row>
    <row r="21" spans="1:23" ht="16.149999999999999" thickBot="1" x14ac:dyDescent="0.55000000000000004">
      <c r="A21" s="39" t="s">
        <v>141</v>
      </c>
      <c r="B21" s="43" t="s">
        <v>22</v>
      </c>
      <c r="C21" s="43" t="s">
        <v>16</v>
      </c>
      <c r="E21" s="55" t="s">
        <v>145</v>
      </c>
      <c r="F21" s="43" t="s">
        <v>22</v>
      </c>
      <c r="G21" s="59" t="s">
        <v>16</v>
      </c>
      <c r="I21" s="55" t="s">
        <v>146</v>
      </c>
      <c r="J21" s="43" t="s">
        <v>22</v>
      </c>
      <c r="K21" s="59" t="s">
        <v>16</v>
      </c>
      <c r="M21" s="55" t="s">
        <v>147</v>
      </c>
      <c r="N21" s="43" t="s">
        <v>22</v>
      </c>
      <c r="O21" s="59" t="s">
        <v>16</v>
      </c>
      <c r="Q21" s="55" t="s">
        <v>149</v>
      </c>
      <c r="R21" s="43" t="s">
        <v>22</v>
      </c>
      <c r="S21" s="59" t="s">
        <v>16</v>
      </c>
      <c r="U21" s="55" t="s">
        <v>150</v>
      </c>
      <c r="V21" s="43" t="s">
        <v>22</v>
      </c>
      <c r="W21" s="59" t="s">
        <v>16</v>
      </c>
    </row>
    <row r="22" spans="1:23" ht="15.75" x14ac:dyDescent="0.5">
      <c r="B22" s="41" t="s">
        <v>24</v>
      </c>
      <c r="C22" s="36">
        <v>611</v>
      </c>
      <c r="E22" s="53"/>
      <c r="F22" s="41" t="s">
        <v>24</v>
      </c>
      <c r="G22" s="36">
        <v>1750</v>
      </c>
      <c r="I22" s="53"/>
      <c r="J22" s="41" t="s">
        <v>24</v>
      </c>
      <c r="K22" s="36">
        <v>114</v>
      </c>
      <c r="M22" s="53"/>
      <c r="N22" s="41" t="s">
        <v>24</v>
      </c>
      <c r="O22" s="36">
        <v>622</v>
      </c>
      <c r="Q22" s="53"/>
      <c r="R22" s="41" t="s">
        <v>24</v>
      </c>
      <c r="S22" s="36">
        <v>61</v>
      </c>
      <c r="U22" s="53"/>
      <c r="V22" s="41" t="s">
        <v>24</v>
      </c>
      <c r="W22" s="36">
        <v>85</v>
      </c>
    </row>
    <row r="23" spans="1:23" ht="15.75" x14ac:dyDescent="0.5">
      <c r="B23" s="5" t="s">
        <v>25</v>
      </c>
      <c r="C23" s="2">
        <v>1058</v>
      </c>
      <c r="E23" s="53"/>
      <c r="F23" s="5" t="s">
        <v>25</v>
      </c>
      <c r="G23" s="2">
        <v>1688</v>
      </c>
      <c r="I23" s="53"/>
      <c r="J23" s="5" t="s">
        <v>25</v>
      </c>
      <c r="K23" s="2">
        <v>312</v>
      </c>
      <c r="M23" s="53"/>
      <c r="N23" s="5" t="s">
        <v>25</v>
      </c>
      <c r="O23" s="2">
        <v>506</v>
      </c>
      <c r="Q23" s="53"/>
      <c r="R23" s="5" t="s">
        <v>25</v>
      </c>
      <c r="S23" s="2">
        <v>109</v>
      </c>
      <c r="U23" s="53"/>
      <c r="V23" s="5" t="s">
        <v>25</v>
      </c>
      <c r="W23" s="2">
        <v>146</v>
      </c>
    </row>
    <row r="24" spans="1:23" ht="15.75" x14ac:dyDescent="0.5">
      <c r="B24" s="5" t="s">
        <v>142</v>
      </c>
      <c r="C24" s="2">
        <v>2050</v>
      </c>
      <c r="E24" s="53"/>
      <c r="F24" s="5" t="s">
        <v>142</v>
      </c>
      <c r="G24" s="2">
        <v>3368</v>
      </c>
      <c r="I24" s="53"/>
      <c r="J24" s="5" t="s">
        <v>142</v>
      </c>
      <c r="K24" s="2">
        <v>490</v>
      </c>
      <c r="M24" s="53"/>
      <c r="N24" s="5" t="s">
        <v>142</v>
      </c>
      <c r="O24" s="2">
        <v>989</v>
      </c>
      <c r="Q24" s="53"/>
      <c r="R24" s="5" t="s">
        <v>142</v>
      </c>
      <c r="S24" s="2">
        <v>232</v>
      </c>
      <c r="U24" s="53"/>
      <c r="V24" s="5" t="s">
        <v>142</v>
      </c>
      <c r="W24" s="2">
        <v>293</v>
      </c>
    </row>
    <row r="25" spans="1:23" ht="15.75" x14ac:dyDescent="0.5">
      <c r="B25" s="5" t="s">
        <v>143</v>
      </c>
      <c r="C25" s="2">
        <v>2253</v>
      </c>
      <c r="E25" s="53"/>
      <c r="F25" s="5" t="s">
        <v>143</v>
      </c>
      <c r="G25" s="2">
        <v>3599</v>
      </c>
      <c r="I25" s="53"/>
      <c r="J25" s="5" t="s">
        <v>143</v>
      </c>
      <c r="K25" s="2">
        <v>544</v>
      </c>
      <c r="M25" s="53"/>
      <c r="N25" s="5" t="s">
        <v>143</v>
      </c>
      <c r="O25" s="2">
        <v>1028</v>
      </c>
      <c r="Q25" s="53"/>
      <c r="R25" s="5" t="s">
        <v>143</v>
      </c>
      <c r="S25" s="2">
        <v>264</v>
      </c>
      <c r="U25" s="53"/>
      <c r="V25" s="5" t="s">
        <v>143</v>
      </c>
      <c r="W25" s="2">
        <v>302</v>
      </c>
    </row>
    <row r="26" spans="1:23" ht="15.75" x14ac:dyDescent="0.5">
      <c r="B26" s="5" t="s">
        <v>144</v>
      </c>
      <c r="C26" s="2">
        <v>2505</v>
      </c>
      <c r="E26" s="53"/>
      <c r="F26" s="5" t="s">
        <v>144</v>
      </c>
      <c r="G26" s="2">
        <v>4294</v>
      </c>
      <c r="I26" s="53"/>
      <c r="J26" s="5" t="s">
        <v>144</v>
      </c>
      <c r="K26" s="2">
        <v>682</v>
      </c>
      <c r="M26" s="53"/>
      <c r="N26" s="5" t="s">
        <v>144</v>
      </c>
      <c r="O26" s="2">
        <v>1376</v>
      </c>
      <c r="Q26" s="53"/>
      <c r="R26" s="5" t="s">
        <v>144</v>
      </c>
      <c r="S26" s="2">
        <v>238</v>
      </c>
      <c r="U26" s="53"/>
      <c r="V26" s="5" t="s">
        <v>144</v>
      </c>
      <c r="W26" s="2">
        <v>417</v>
      </c>
    </row>
    <row r="27" spans="1:23" ht="15.75" x14ac:dyDescent="0.5">
      <c r="B27" s="5" t="s">
        <v>26</v>
      </c>
      <c r="C27" s="2">
        <v>4079</v>
      </c>
      <c r="E27" s="53"/>
      <c r="F27" s="5" t="s">
        <v>26</v>
      </c>
      <c r="G27" s="2">
        <v>6174</v>
      </c>
      <c r="I27" s="53"/>
      <c r="J27" s="5" t="s">
        <v>26</v>
      </c>
      <c r="K27" s="2">
        <v>1083</v>
      </c>
      <c r="M27" s="53"/>
      <c r="N27" s="5" t="s">
        <v>26</v>
      </c>
      <c r="O27" s="2">
        <v>2610</v>
      </c>
      <c r="Q27" s="53"/>
      <c r="R27" s="5" t="s">
        <v>26</v>
      </c>
      <c r="S27" s="2">
        <v>348</v>
      </c>
      <c r="U27" s="53"/>
      <c r="V27" s="5" t="s">
        <v>26</v>
      </c>
      <c r="W27" s="2">
        <v>1063</v>
      </c>
    </row>
    <row r="28" spans="1:23" ht="15.75" x14ac:dyDescent="0.5">
      <c r="B28" s="5" t="s">
        <v>27</v>
      </c>
      <c r="C28" s="2">
        <v>110</v>
      </c>
      <c r="E28" s="53"/>
      <c r="F28" s="5" t="s">
        <v>27</v>
      </c>
      <c r="G28" s="2">
        <v>249</v>
      </c>
      <c r="I28" s="53"/>
      <c r="J28" s="5" t="s">
        <v>27</v>
      </c>
      <c r="K28" s="2">
        <v>18</v>
      </c>
      <c r="M28" s="53"/>
      <c r="N28" s="5" t="s">
        <v>27</v>
      </c>
      <c r="O28" s="2">
        <v>42</v>
      </c>
      <c r="Q28" s="53"/>
      <c r="R28" s="5" t="s">
        <v>27</v>
      </c>
      <c r="S28" s="2">
        <v>5</v>
      </c>
      <c r="U28" s="53"/>
      <c r="V28" s="5" t="s">
        <v>27</v>
      </c>
      <c r="W28" s="2">
        <v>19</v>
      </c>
    </row>
    <row r="29" spans="1:23" x14ac:dyDescent="0.45">
      <c r="C29" s="35">
        <f>SUM(C22:C28)</f>
        <v>12666</v>
      </c>
      <c r="E29" s="53"/>
      <c r="G29" s="61">
        <f>SUM(G22:G28)</f>
        <v>21122</v>
      </c>
      <c r="I29" s="53"/>
      <c r="K29" s="61">
        <f>SUM(K22:K28)</f>
        <v>3243</v>
      </c>
      <c r="M29" s="53"/>
      <c r="O29" s="61">
        <f>SUM(O22:O28)</f>
        <v>7173</v>
      </c>
      <c r="Q29" s="53"/>
      <c r="S29" s="61">
        <f>SUM(S22:S28)</f>
        <v>1257</v>
      </c>
      <c r="U29" s="53"/>
      <c r="W29" s="61">
        <f>SUM(W22:W28)</f>
        <v>2325</v>
      </c>
    </row>
    <row r="30" spans="1:23" ht="14.65" thickBot="1" x14ac:dyDescent="0.5">
      <c r="E30" s="53"/>
      <c r="G30" s="61"/>
      <c r="I30" s="53"/>
      <c r="K30" s="61"/>
      <c r="M30" s="53"/>
      <c r="O30" s="61"/>
      <c r="Q30" s="53"/>
      <c r="S30" s="61"/>
      <c r="U30" s="53"/>
      <c r="W30" s="61"/>
    </row>
    <row r="31" spans="1:23" ht="16.149999999999999" thickBot="1" x14ac:dyDescent="0.55000000000000004">
      <c r="A31" s="39" t="s">
        <v>141</v>
      </c>
      <c r="B31" s="50" t="s">
        <v>155</v>
      </c>
      <c r="C31" s="50" t="s">
        <v>156</v>
      </c>
      <c r="E31" s="55" t="s">
        <v>145</v>
      </c>
      <c r="F31" s="50" t="s">
        <v>155</v>
      </c>
      <c r="G31" s="62" t="s">
        <v>156</v>
      </c>
      <c r="I31" s="55" t="s">
        <v>146</v>
      </c>
      <c r="J31" s="50" t="s">
        <v>155</v>
      </c>
      <c r="K31" s="62" t="s">
        <v>156</v>
      </c>
      <c r="M31" s="55" t="s">
        <v>147</v>
      </c>
      <c r="N31" s="50" t="s">
        <v>155</v>
      </c>
      <c r="O31" s="62" t="s">
        <v>156</v>
      </c>
      <c r="Q31" s="55" t="s">
        <v>149</v>
      </c>
      <c r="R31" s="50" t="s">
        <v>155</v>
      </c>
      <c r="S31" s="62" t="s">
        <v>156</v>
      </c>
      <c r="U31" s="55" t="s">
        <v>150</v>
      </c>
      <c r="V31" s="50" t="s">
        <v>155</v>
      </c>
      <c r="W31" s="62" t="s">
        <v>156</v>
      </c>
    </row>
    <row r="32" spans="1:23" x14ac:dyDescent="0.45">
      <c r="B32" s="6">
        <v>554</v>
      </c>
      <c r="C32" s="2">
        <v>1999</v>
      </c>
      <c r="E32" s="53"/>
      <c r="F32" s="6">
        <v>948</v>
      </c>
      <c r="G32" s="2">
        <v>2319</v>
      </c>
      <c r="I32" s="53"/>
      <c r="J32" s="6">
        <v>810</v>
      </c>
      <c r="K32" s="2">
        <v>297</v>
      </c>
      <c r="M32" s="53"/>
      <c r="N32" s="6">
        <v>218</v>
      </c>
      <c r="O32" s="2">
        <v>647</v>
      </c>
      <c r="Q32" s="53"/>
      <c r="R32" s="6">
        <v>286</v>
      </c>
      <c r="S32" s="2">
        <v>134</v>
      </c>
      <c r="U32" s="53"/>
      <c r="V32" s="6">
        <v>113</v>
      </c>
      <c r="W32" s="2">
        <v>271</v>
      </c>
    </row>
    <row r="33" spans="1:23" x14ac:dyDescent="0.45">
      <c r="C33" s="35"/>
      <c r="E33" s="53"/>
      <c r="G33" s="61"/>
      <c r="I33" s="53"/>
      <c r="K33" s="61"/>
      <c r="M33" s="53"/>
      <c r="O33" s="61"/>
      <c r="Q33" s="53"/>
      <c r="S33" s="61"/>
      <c r="U33" s="53"/>
      <c r="W33" s="61"/>
    </row>
    <row r="34" spans="1:23" x14ac:dyDescent="0.45">
      <c r="E34" s="53"/>
      <c r="G34" s="54"/>
      <c r="I34" s="53"/>
      <c r="K34" s="54"/>
      <c r="M34" s="53"/>
      <c r="O34" s="54"/>
      <c r="Q34" s="53"/>
      <c r="S34" s="54"/>
      <c r="U34" s="53"/>
      <c r="W34" s="54"/>
    </row>
    <row r="35" spans="1:23" ht="15.75" x14ac:dyDescent="0.5">
      <c r="A35" s="14" t="s">
        <v>85</v>
      </c>
      <c r="B35" s="14" t="s">
        <v>86</v>
      </c>
      <c r="C35" s="14" t="s">
        <v>0</v>
      </c>
      <c r="E35" s="14" t="s">
        <v>85</v>
      </c>
      <c r="F35" s="14" t="s">
        <v>86</v>
      </c>
      <c r="G35" s="14" t="s">
        <v>0</v>
      </c>
      <c r="I35" s="14" t="s">
        <v>85</v>
      </c>
      <c r="J35" s="14" t="s">
        <v>86</v>
      </c>
      <c r="K35" s="14" t="s">
        <v>0</v>
      </c>
      <c r="M35" s="14" t="s">
        <v>85</v>
      </c>
      <c r="N35" s="14" t="s">
        <v>86</v>
      </c>
      <c r="O35" s="14" t="s">
        <v>0</v>
      </c>
      <c r="Q35" s="14" t="s">
        <v>85</v>
      </c>
      <c r="R35" s="14" t="s">
        <v>86</v>
      </c>
      <c r="S35" s="14" t="s">
        <v>0</v>
      </c>
      <c r="U35" s="14" t="s">
        <v>85</v>
      </c>
      <c r="V35" s="14" t="s">
        <v>86</v>
      </c>
      <c r="W35" s="14" t="s">
        <v>0</v>
      </c>
    </row>
    <row r="36" spans="1:23" x14ac:dyDescent="0.45">
      <c r="A36" s="6" t="s">
        <v>138</v>
      </c>
      <c r="B36" s="6" t="s">
        <v>87</v>
      </c>
      <c r="C36" s="7">
        <v>7</v>
      </c>
      <c r="E36" s="6" t="s">
        <v>138</v>
      </c>
      <c r="F36" s="6" t="s">
        <v>87</v>
      </c>
      <c r="G36" s="7">
        <v>3</v>
      </c>
      <c r="I36" s="6" t="s">
        <v>138</v>
      </c>
      <c r="J36" s="6" t="s">
        <v>87</v>
      </c>
      <c r="K36" s="7">
        <v>5</v>
      </c>
      <c r="M36" s="6" t="s">
        <v>138</v>
      </c>
      <c r="N36" s="6" t="s">
        <v>87</v>
      </c>
      <c r="O36" s="7">
        <v>2</v>
      </c>
      <c r="Q36" s="6" t="s">
        <v>138</v>
      </c>
      <c r="R36" s="6" t="s">
        <v>87</v>
      </c>
      <c r="S36" s="7"/>
      <c r="U36" s="6" t="s">
        <v>138</v>
      </c>
      <c r="V36" s="6" t="s">
        <v>87</v>
      </c>
      <c r="W36" s="7">
        <v>1</v>
      </c>
    </row>
    <row r="37" spans="1:23" x14ac:dyDescent="0.45">
      <c r="A37" s="6" t="s">
        <v>138</v>
      </c>
      <c r="B37" s="6" t="s">
        <v>88</v>
      </c>
      <c r="C37" s="7">
        <v>28</v>
      </c>
      <c r="E37" s="6" t="s">
        <v>138</v>
      </c>
      <c r="F37" s="6" t="s">
        <v>88</v>
      </c>
      <c r="G37" s="7">
        <v>70</v>
      </c>
      <c r="I37" s="6" t="s">
        <v>138</v>
      </c>
      <c r="J37" s="6" t="s">
        <v>88</v>
      </c>
      <c r="K37" s="7">
        <v>22</v>
      </c>
      <c r="M37" s="6" t="s">
        <v>138</v>
      </c>
      <c r="N37" s="6" t="s">
        <v>88</v>
      </c>
      <c r="O37" s="7">
        <v>29</v>
      </c>
      <c r="Q37" s="6" t="s">
        <v>138</v>
      </c>
      <c r="R37" s="6" t="s">
        <v>88</v>
      </c>
      <c r="S37" s="7">
        <v>2</v>
      </c>
      <c r="U37" s="6" t="s">
        <v>138</v>
      </c>
      <c r="V37" s="6" t="s">
        <v>88</v>
      </c>
      <c r="W37" s="7">
        <v>8</v>
      </c>
    </row>
    <row r="38" spans="1:23" x14ac:dyDescent="0.45">
      <c r="A38" s="6" t="s">
        <v>138</v>
      </c>
      <c r="B38" s="6" t="s">
        <v>89</v>
      </c>
      <c r="C38" s="7">
        <v>36</v>
      </c>
      <c r="E38" s="6" t="s">
        <v>138</v>
      </c>
      <c r="F38" s="6" t="s">
        <v>89</v>
      </c>
      <c r="G38" s="7">
        <v>36</v>
      </c>
      <c r="I38" s="6" t="s">
        <v>138</v>
      </c>
      <c r="J38" s="6" t="s">
        <v>89</v>
      </c>
      <c r="K38" s="7">
        <v>13</v>
      </c>
      <c r="M38" s="6" t="s">
        <v>138</v>
      </c>
      <c r="N38" s="6" t="s">
        <v>89</v>
      </c>
      <c r="O38" s="7">
        <v>21</v>
      </c>
      <c r="Q38" s="6" t="s">
        <v>138</v>
      </c>
      <c r="R38" s="6" t="s">
        <v>89</v>
      </c>
      <c r="S38" s="7">
        <v>1</v>
      </c>
      <c r="U38" s="6" t="s">
        <v>138</v>
      </c>
      <c r="V38" s="6" t="s">
        <v>89</v>
      </c>
      <c r="W38" s="7">
        <v>14</v>
      </c>
    </row>
    <row r="39" spans="1:23" x14ac:dyDescent="0.45">
      <c r="A39" s="6" t="s">
        <v>90</v>
      </c>
      <c r="B39" s="6" t="s">
        <v>87</v>
      </c>
      <c r="C39" s="7">
        <v>10</v>
      </c>
      <c r="E39" s="6" t="s">
        <v>90</v>
      </c>
      <c r="F39" s="6" t="s">
        <v>87</v>
      </c>
      <c r="G39" s="7">
        <v>15</v>
      </c>
      <c r="I39" s="6" t="s">
        <v>90</v>
      </c>
      <c r="J39" s="6" t="s">
        <v>87</v>
      </c>
      <c r="K39" s="7">
        <v>4</v>
      </c>
      <c r="M39" s="6" t="s">
        <v>90</v>
      </c>
      <c r="N39" s="6" t="s">
        <v>87</v>
      </c>
      <c r="O39" s="7">
        <v>4</v>
      </c>
      <c r="Q39" s="6" t="s">
        <v>90</v>
      </c>
      <c r="R39" s="6" t="s">
        <v>87</v>
      </c>
      <c r="S39" s="7">
        <v>1</v>
      </c>
      <c r="U39" s="6" t="s">
        <v>90</v>
      </c>
      <c r="V39" s="6" t="s">
        <v>87</v>
      </c>
      <c r="W39" s="7">
        <v>2</v>
      </c>
    </row>
    <row r="40" spans="1:23" x14ac:dyDescent="0.45">
      <c r="A40" s="6" t="s">
        <v>90</v>
      </c>
      <c r="B40" s="6" t="s">
        <v>88</v>
      </c>
      <c r="C40" s="7">
        <v>470</v>
      </c>
      <c r="E40" s="6" t="s">
        <v>90</v>
      </c>
      <c r="F40" s="6" t="s">
        <v>88</v>
      </c>
      <c r="G40" s="7">
        <v>1600</v>
      </c>
      <c r="I40" s="6" t="s">
        <v>90</v>
      </c>
      <c r="J40" s="6" t="s">
        <v>88</v>
      </c>
      <c r="K40" s="7">
        <v>59</v>
      </c>
      <c r="M40" s="6" t="s">
        <v>90</v>
      </c>
      <c r="N40" s="6" t="s">
        <v>88</v>
      </c>
      <c r="O40" s="7">
        <v>128</v>
      </c>
      <c r="Q40" s="6" t="s">
        <v>90</v>
      </c>
      <c r="R40" s="6" t="s">
        <v>88</v>
      </c>
      <c r="S40" s="7">
        <v>31</v>
      </c>
      <c r="U40" s="6" t="s">
        <v>90</v>
      </c>
      <c r="V40" s="6" t="s">
        <v>88</v>
      </c>
      <c r="W40" s="7">
        <v>30</v>
      </c>
    </row>
    <row r="41" spans="1:23" x14ac:dyDescent="0.45">
      <c r="A41" s="6" t="s">
        <v>90</v>
      </c>
      <c r="B41" s="6" t="s">
        <v>89</v>
      </c>
      <c r="C41" s="7">
        <v>305</v>
      </c>
      <c r="E41" s="6" t="s">
        <v>90</v>
      </c>
      <c r="F41" s="6" t="s">
        <v>89</v>
      </c>
      <c r="G41" s="7">
        <v>1400</v>
      </c>
      <c r="I41" s="6" t="s">
        <v>90</v>
      </c>
      <c r="J41" s="6" t="s">
        <v>89</v>
      </c>
      <c r="K41" s="7">
        <v>41</v>
      </c>
      <c r="M41" s="6" t="s">
        <v>90</v>
      </c>
      <c r="N41" s="6" t="s">
        <v>89</v>
      </c>
      <c r="O41" s="7">
        <v>98</v>
      </c>
      <c r="Q41" s="6" t="s">
        <v>90</v>
      </c>
      <c r="R41" s="6" t="s">
        <v>89</v>
      </c>
      <c r="S41" s="7">
        <v>19</v>
      </c>
      <c r="U41" s="6" t="s">
        <v>90</v>
      </c>
      <c r="V41" s="6" t="s">
        <v>89</v>
      </c>
      <c r="W41" s="7">
        <v>27</v>
      </c>
    </row>
    <row r="42" spans="1:23" x14ac:dyDescent="0.45">
      <c r="A42" s="6" t="s">
        <v>91</v>
      </c>
      <c r="B42" s="6" t="s">
        <v>87</v>
      </c>
      <c r="C42" s="7">
        <v>6</v>
      </c>
      <c r="E42" s="6" t="s">
        <v>91</v>
      </c>
      <c r="F42" s="6" t="s">
        <v>87</v>
      </c>
      <c r="G42" s="7">
        <v>5</v>
      </c>
      <c r="I42" s="6" t="s">
        <v>91</v>
      </c>
      <c r="J42" s="6" t="s">
        <v>87</v>
      </c>
      <c r="K42" s="7">
        <v>0</v>
      </c>
      <c r="M42" s="6" t="s">
        <v>91</v>
      </c>
      <c r="N42" s="6" t="s">
        <v>87</v>
      </c>
      <c r="O42" s="7">
        <v>7</v>
      </c>
      <c r="Q42" s="6" t="s">
        <v>91</v>
      </c>
      <c r="R42" s="6" t="s">
        <v>87</v>
      </c>
      <c r="S42" s="7"/>
      <c r="U42" s="6" t="s">
        <v>91</v>
      </c>
      <c r="V42" s="6" t="s">
        <v>87</v>
      </c>
      <c r="W42" s="7"/>
    </row>
    <row r="43" spans="1:23" x14ac:dyDescent="0.45">
      <c r="A43" s="6" t="s">
        <v>91</v>
      </c>
      <c r="B43" s="6" t="s">
        <v>88</v>
      </c>
      <c r="C43" s="7">
        <v>65</v>
      </c>
      <c r="E43" s="6" t="s">
        <v>91</v>
      </c>
      <c r="F43" s="6" t="s">
        <v>88</v>
      </c>
      <c r="G43" s="7">
        <v>185</v>
      </c>
      <c r="I43" s="6" t="s">
        <v>91</v>
      </c>
      <c r="J43" s="6" t="s">
        <v>88</v>
      </c>
      <c r="K43" s="7">
        <v>3</v>
      </c>
      <c r="M43" s="6" t="s">
        <v>91</v>
      </c>
      <c r="N43" s="6" t="s">
        <v>88</v>
      </c>
      <c r="O43" s="7">
        <v>29</v>
      </c>
      <c r="Q43" s="6" t="s">
        <v>91</v>
      </c>
      <c r="R43" s="6" t="s">
        <v>88</v>
      </c>
      <c r="S43" s="7">
        <v>2</v>
      </c>
      <c r="U43" s="6" t="s">
        <v>91</v>
      </c>
      <c r="V43" s="6" t="s">
        <v>88</v>
      </c>
      <c r="W43" s="7">
        <v>3</v>
      </c>
    </row>
    <row r="44" spans="1:23" x14ac:dyDescent="0.45">
      <c r="A44" s="6" t="s">
        <v>91</v>
      </c>
      <c r="B44" s="6" t="s">
        <v>89</v>
      </c>
      <c r="C44" s="7">
        <v>69</v>
      </c>
      <c r="E44" s="6" t="s">
        <v>91</v>
      </c>
      <c r="F44" s="6" t="s">
        <v>89</v>
      </c>
      <c r="G44" s="7">
        <v>170</v>
      </c>
      <c r="I44" s="6" t="s">
        <v>91</v>
      </c>
      <c r="J44" s="6" t="s">
        <v>89</v>
      </c>
      <c r="K44" s="7">
        <v>7</v>
      </c>
      <c r="M44" s="6" t="s">
        <v>91</v>
      </c>
      <c r="N44" s="6" t="s">
        <v>89</v>
      </c>
      <c r="O44" s="7">
        <v>24</v>
      </c>
      <c r="Q44" s="6" t="s">
        <v>91</v>
      </c>
      <c r="R44" s="6" t="s">
        <v>89</v>
      </c>
      <c r="S44" s="7">
        <v>2</v>
      </c>
      <c r="U44" s="6" t="s">
        <v>91</v>
      </c>
      <c r="V44" s="6" t="s">
        <v>89</v>
      </c>
      <c r="W44" s="7">
        <v>8</v>
      </c>
    </row>
    <row r="45" spans="1:23" x14ac:dyDescent="0.45">
      <c r="A45" s="6" t="s">
        <v>92</v>
      </c>
      <c r="B45" s="6" t="s">
        <v>87</v>
      </c>
      <c r="C45" s="7">
        <v>1</v>
      </c>
      <c r="E45" s="6" t="s">
        <v>92</v>
      </c>
      <c r="F45" s="6" t="s">
        <v>87</v>
      </c>
      <c r="G45" s="7">
        <v>0</v>
      </c>
      <c r="I45" s="6" t="s">
        <v>92</v>
      </c>
      <c r="J45" s="6" t="s">
        <v>87</v>
      </c>
      <c r="K45" s="7">
        <v>0</v>
      </c>
      <c r="M45" s="6" t="s">
        <v>92</v>
      </c>
      <c r="N45" s="6" t="s">
        <v>87</v>
      </c>
      <c r="O45" s="7">
        <v>1</v>
      </c>
      <c r="Q45" s="6" t="s">
        <v>93</v>
      </c>
      <c r="R45" s="6" t="s">
        <v>87</v>
      </c>
      <c r="S45" s="7">
        <v>98</v>
      </c>
      <c r="U45" s="6" t="s">
        <v>92</v>
      </c>
      <c r="V45" s="6" t="s">
        <v>87</v>
      </c>
      <c r="W45" s="7"/>
    </row>
    <row r="46" spans="1:23" x14ac:dyDescent="0.45">
      <c r="A46" s="6" t="s">
        <v>92</v>
      </c>
      <c r="B46" s="6" t="s">
        <v>88</v>
      </c>
      <c r="C46" s="7">
        <v>6</v>
      </c>
      <c r="E46" s="6" t="s">
        <v>92</v>
      </c>
      <c r="F46" s="6" t="s">
        <v>88</v>
      </c>
      <c r="G46" s="7">
        <v>5</v>
      </c>
      <c r="I46" s="6" t="s">
        <v>92</v>
      </c>
      <c r="J46" s="6" t="s">
        <v>88</v>
      </c>
      <c r="K46" s="7">
        <v>0</v>
      </c>
      <c r="M46" s="6" t="s">
        <v>92</v>
      </c>
      <c r="N46" s="6" t="s">
        <v>88</v>
      </c>
      <c r="O46" s="7">
        <v>2</v>
      </c>
      <c r="Q46" s="6" t="s">
        <v>93</v>
      </c>
      <c r="R46" s="6" t="s">
        <v>88</v>
      </c>
      <c r="S46" s="7">
        <v>250</v>
      </c>
      <c r="U46" s="6" t="s">
        <v>92</v>
      </c>
      <c r="V46" s="6" t="s">
        <v>88</v>
      </c>
      <c r="W46" s="7">
        <v>4</v>
      </c>
    </row>
    <row r="47" spans="1:23" x14ac:dyDescent="0.45">
      <c r="A47" s="6" t="s">
        <v>92</v>
      </c>
      <c r="B47" s="6" t="s">
        <v>89</v>
      </c>
      <c r="C47" s="7">
        <v>4</v>
      </c>
      <c r="E47" s="6" t="s">
        <v>92</v>
      </c>
      <c r="F47" s="6" t="s">
        <v>89</v>
      </c>
      <c r="G47" s="7">
        <v>7</v>
      </c>
      <c r="I47" s="6" t="s">
        <v>92</v>
      </c>
      <c r="J47" s="6" t="s">
        <v>89</v>
      </c>
      <c r="K47" s="7">
        <v>1</v>
      </c>
      <c r="M47" s="6" t="s">
        <v>92</v>
      </c>
      <c r="N47" s="6" t="s">
        <v>89</v>
      </c>
      <c r="O47" s="7">
        <v>4</v>
      </c>
      <c r="Q47" s="6" t="s">
        <v>93</v>
      </c>
      <c r="R47" s="6" t="s">
        <v>89</v>
      </c>
      <c r="S47" s="7">
        <v>8</v>
      </c>
      <c r="U47" s="6" t="s">
        <v>92</v>
      </c>
      <c r="V47" s="6" t="s">
        <v>89</v>
      </c>
      <c r="W47" s="7"/>
    </row>
    <row r="48" spans="1:23" x14ac:dyDescent="0.45">
      <c r="A48" s="6" t="s">
        <v>93</v>
      </c>
      <c r="B48" s="6" t="s">
        <v>87</v>
      </c>
      <c r="C48" s="7">
        <v>180</v>
      </c>
      <c r="E48" s="6" t="s">
        <v>93</v>
      </c>
      <c r="F48" s="6" t="s">
        <v>87</v>
      </c>
      <c r="G48" s="7">
        <v>337</v>
      </c>
      <c r="I48" s="6" t="s">
        <v>93</v>
      </c>
      <c r="J48" s="6" t="s">
        <v>87</v>
      </c>
      <c r="K48" s="7">
        <v>397</v>
      </c>
      <c r="M48" s="6" t="s">
        <v>93</v>
      </c>
      <c r="N48" s="6" t="s">
        <v>87</v>
      </c>
      <c r="O48" s="7">
        <v>63</v>
      </c>
      <c r="Q48" s="6" t="s">
        <v>94</v>
      </c>
      <c r="R48" s="6" t="s">
        <v>87</v>
      </c>
      <c r="S48" s="7">
        <v>111</v>
      </c>
      <c r="U48" s="6" t="s">
        <v>93</v>
      </c>
      <c r="V48" s="6" t="s">
        <v>87</v>
      </c>
      <c r="W48" s="7">
        <v>29</v>
      </c>
    </row>
    <row r="49" spans="1:23" x14ac:dyDescent="0.45">
      <c r="A49" s="6" t="s">
        <v>93</v>
      </c>
      <c r="B49" s="6" t="s">
        <v>88</v>
      </c>
      <c r="C49" s="7">
        <v>2975</v>
      </c>
      <c r="E49" s="6" t="s">
        <v>93</v>
      </c>
      <c r="F49" s="6" t="s">
        <v>88</v>
      </c>
      <c r="G49" s="7">
        <v>6875</v>
      </c>
      <c r="I49" s="6" t="s">
        <v>93</v>
      </c>
      <c r="J49" s="6" t="s">
        <v>88</v>
      </c>
      <c r="K49" s="7">
        <v>515</v>
      </c>
      <c r="M49" s="6" t="s">
        <v>93</v>
      </c>
      <c r="N49" s="6" t="s">
        <v>88</v>
      </c>
      <c r="O49" s="7">
        <v>2668</v>
      </c>
      <c r="Q49" s="6" t="s">
        <v>94</v>
      </c>
      <c r="R49" s="6" t="s">
        <v>88</v>
      </c>
      <c r="S49" s="7">
        <v>11</v>
      </c>
      <c r="U49" s="6" t="s">
        <v>93</v>
      </c>
      <c r="V49" s="6" t="s">
        <v>88</v>
      </c>
      <c r="W49" s="7">
        <v>564</v>
      </c>
    </row>
    <row r="50" spans="1:23" x14ac:dyDescent="0.45">
      <c r="A50" s="6" t="s">
        <v>93</v>
      </c>
      <c r="B50" s="6" t="s">
        <v>89</v>
      </c>
      <c r="C50" s="7">
        <v>123</v>
      </c>
      <c r="E50" s="6" t="s">
        <v>93</v>
      </c>
      <c r="F50" s="6" t="s">
        <v>89</v>
      </c>
      <c r="G50" s="7">
        <v>207</v>
      </c>
      <c r="I50" s="6" t="s">
        <v>93</v>
      </c>
      <c r="J50" s="6" t="s">
        <v>89</v>
      </c>
      <c r="K50" s="7">
        <v>65</v>
      </c>
      <c r="M50" s="6" t="s">
        <v>93</v>
      </c>
      <c r="N50" s="6" t="s">
        <v>89</v>
      </c>
      <c r="O50" s="7">
        <v>56</v>
      </c>
      <c r="Q50" s="6" t="s">
        <v>94</v>
      </c>
      <c r="R50" s="6" t="s">
        <v>89</v>
      </c>
      <c r="S50" s="7">
        <v>8</v>
      </c>
      <c r="U50" s="6" t="s">
        <v>93</v>
      </c>
      <c r="V50" s="6" t="s">
        <v>89</v>
      </c>
      <c r="W50" s="7">
        <v>21</v>
      </c>
    </row>
    <row r="51" spans="1:23" x14ac:dyDescent="0.45">
      <c r="A51" s="6" t="s">
        <v>94</v>
      </c>
      <c r="B51" s="6" t="s">
        <v>87</v>
      </c>
      <c r="C51" s="7">
        <v>145</v>
      </c>
      <c r="E51" s="6" t="s">
        <v>94</v>
      </c>
      <c r="F51" s="6" t="s">
        <v>87</v>
      </c>
      <c r="G51" s="7">
        <v>244</v>
      </c>
      <c r="I51" s="6" t="s">
        <v>94</v>
      </c>
      <c r="J51" s="6" t="s">
        <v>87</v>
      </c>
      <c r="K51" s="7">
        <v>501</v>
      </c>
      <c r="M51" s="6" t="s">
        <v>94</v>
      </c>
      <c r="N51" s="6" t="s">
        <v>87</v>
      </c>
      <c r="O51" s="7">
        <v>68</v>
      </c>
      <c r="Q51" s="6" t="s">
        <v>95</v>
      </c>
      <c r="R51" s="6" t="s">
        <v>87</v>
      </c>
      <c r="S51" s="7"/>
      <c r="U51" s="6" t="s">
        <v>94</v>
      </c>
      <c r="V51" s="6" t="s">
        <v>87</v>
      </c>
      <c r="W51" s="7">
        <v>30</v>
      </c>
    </row>
    <row r="52" spans="1:23" x14ac:dyDescent="0.45">
      <c r="A52" s="6" t="s">
        <v>94</v>
      </c>
      <c r="B52" s="6" t="s">
        <v>88</v>
      </c>
      <c r="C52" s="7">
        <v>95</v>
      </c>
      <c r="E52" s="6" t="s">
        <v>94</v>
      </c>
      <c r="F52" s="6" t="s">
        <v>88</v>
      </c>
      <c r="G52" s="7">
        <v>160</v>
      </c>
      <c r="I52" s="6" t="s">
        <v>94</v>
      </c>
      <c r="J52" s="6" t="s">
        <v>88</v>
      </c>
      <c r="K52" s="7">
        <v>33</v>
      </c>
      <c r="M52" s="6" t="s">
        <v>94</v>
      </c>
      <c r="N52" s="6" t="s">
        <v>88</v>
      </c>
      <c r="O52" s="7">
        <v>42</v>
      </c>
      <c r="Q52" s="6" t="s">
        <v>95</v>
      </c>
      <c r="R52" s="6" t="s">
        <v>88</v>
      </c>
      <c r="S52" s="7">
        <v>1</v>
      </c>
      <c r="U52" s="6" t="s">
        <v>94</v>
      </c>
      <c r="V52" s="6" t="s">
        <v>88</v>
      </c>
      <c r="W52" s="7">
        <v>13</v>
      </c>
    </row>
    <row r="53" spans="1:23" x14ac:dyDescent="0.45">
      <c r="A53" s="6" t="s">
        <v>94</v>
      </c>
      <c r="B53" s="6" t="s">
        <v>89</v>
      </c>
      <c r="C53" s="7">
        <v>72</v>
      </c>
      <c r="E53" s="6" t="s">
        <v>94</v>
      </c>
      <c r="F53" s="6" t="s">
        <v>89</v>
      </c>
      <c r="G53" s="7">
        <v>154</v>
      </c>
      <c r="I53" s="6" t="s">
        <v>94</v>
      </c>
      <c r="J53" s="6" t="s">
        <v>89</v>
      </c>
      <c r="K53" s="7">
        <v>27</v>
      </c>
      <c r="M53" s="6" t="s">
        <v>94</v>
      </c>
      <c r="N53" s="6" t="s">
        <v>89</v>
      </c>
      <c r="O53" s="7">
        <v>30</v>
      </c>
      <c r="Q53" s="6" t="s">
        <v>95</v>
      </c>
      <c r="R53" s="6" t="s">
        <v>89</v>
      </c>
      <c r="S53" s="7">
        <v>2</v>
      </c>
      <c r="U53" s="6" t="s">
        <v>94</v>
      </c>
      <c r="V53" s="6" t="s">
        <v>89</v>
      </c>
      <c r="W53" s="7">
        <v>10</v>
      </c>
    </row>
    <row r="54" spans="1:23" x14ac:dyDescent="0.45">
      <c r="A54" s="6" t="s">
        <v>95</v>
      </c>
      <c r="B54" s="6" t="s">
        <v>87</v>
      </c>
      <c r="C54" s="7">
        <v>3</v>
      </c>
      <c r="E54" s="6" t="s">
        <v>95</v>
      </c>
      <c r="F54" s="6" t="s">
        <v>87</v>
      </c>
      <c r="G54" s="7">
        <v>20</v>
      </c>
      <c r="I54" s="6" t="s">
        <v>95</v>
      </c>
      <c r="J54" s="6" t="s">
        <v>87</v>
      </c>
      <c r="K54" s="7">
        <v>3</v>
      </c>
      <c r="M54" s="6" t="s">
        <v>95</v>
      </c>
      <c r="N54" s="6" t="s">
        <v>87</v>
      </c>
      <c r="O54" s="7">
        <v>4</v>
      </c>
      <c r="Q54" s="6" t="s">
        <v>96</v>
      </c>
      <c r="R54" s="6" t="s">
        <v>87</v>
      </c>
      <c r="S54" s="7">
        <v>221</v>
      </c>
      <c r="U54" s="6" t="s">
        <v>95</v>
      </c>
      <c r="V54" s="6" t="s">
        <v>87</v>
      </c>
      <c r="W54" s="7">
        <v>1</v>
      </c>
    </row>
    <row r="55" spans="1:23" x14ac:dyDescent="0.45">
      <c r="A55" s="6" t="s">
        <v>95</v>
      </c>
      <c r="B55" s="6" t="s">
        <v>88</v>
      </c>
      <c r="C55" s="7">
        <v>104</v>
      </c>
      <c r="E55" s="6" t="s">
        <v>95</v>
      </c>
      <c r="F55" s="6" t="s">
        <v>88</v>
      </c>
      <c r="G55" s="7">
        <v>196</v>
      </c>
      <c r="I55" s="6" t="s">
        <v>95</v>
      </c>
      <c r="J55" s="6" t="s">
        <v>88</v>
      </c>
      <c r="K55" s="7">
        <v>21</v>
      </c>
      <c r="M55" s="6" t="s">
        <v>95</v>
      </c>
      <c r="N55" s="6" t="s">
        <v>88</v>
      </c>
      <c r="O55" s="7">
        <v>82</v>
      </c>
      <c r="Q55" s="6" t="s">
        <v>96</v>
      </c>
      <c r="R55" s="6" t="s">
        <v>88</v>
      </c>
      <c r="S55" s="7">
        <v>268</v>
      </c>
      <c r="U55" s="6" t="s">
        <v>95</v>
      </c>
      <c r="V55" s="6" t="s">
        <v>88</v>
      </c>
      <c r="W55" s="7">
        <v>11</v>
      </c>
    </row>
    <row r="56" spans="1:23" x14ac:dyDescent="0.45">
      <c r="A56" s="6" t="s">
        <v>95</v>
      </c>
      <c r="B56" s="6" t="s">
        <v>89</v>
      </c>
      <c r="C56" s="7">
        <v>94</v>
      </c>
      <c r="E56" s="6" t="s">
        <v>95</v>
      </c>
      <c r="F56" s="6" t="s">
        <v>89</v>
      </c>
      <c r="G56" s="7">
        <v>210</v>
      </c>
      <c r="I56" s="6" t="s">
        <v>95</v>
      </c>
      <c r="J56" s="6" t="s">
        <v>89</v>
      </c>
      <c r="K56" s="7">
        <v>41</v>
      </c>
      <c r="M56" s="6" t="s">
        <v>95</v>
      </c>
      <c r="N56" s="6" t="s">
        <v>89</v>
      </c>
      <c r="O56" s="7">
        <v>94</v>
      </c>
      <c r="Q56" s="6" t="s">
        <v>96</v>
      </c>
      <c r="R56" s="6" t="s">
        <v>89</v>
      </c>
      <c r="S56" s="7">
        <v>221</v>
      </c>
      <c r="U56" s="6" t="s">
        <v>95</v>
      </c>
      <c r="V56" s="6" t="s">
        <v>89</v>
      </c>
      <c r="W56" s="7">
        <v>6</v>
      </c>
    </row>
    <row r="57" spans="1:23" x14ac:dyDescent="0.45">
      <c r="A57" s="6" t="s">
        <v>96</v>
      </c>
      <c r="B57" s="6" t="s">
        <v>87</v>
      </c>
      <c r="C57" s="7">
        <v>164</v>
      </c>
      <c r="E57" s="6" t="s">
        <v>96</v>
      </c>
      <c r="F57" s="6" t="s">
        <v>87</v>
      </c>
      <c r="G57" s="7">
        <v>274</v>
      </c>
      <c r="I57" s="6" t="s">
        <v>96</v>
      </c>
      <c r="J57" s="6" t="s">
        <v>87</v>
      </c>
      <c r="K57" s="7">
        <v>227</v>
      </c>
      <c r="M57" s="6" t="s">
        <v>96</v>
      </c>
      <c r="N57" s="6" t="s">
        <v>87</v>
      </c>
      <c r="O57" s="7">
        <v>103</v>
      </c>
      <c r="Q57" s="12" t="s">
        <v>123</v>
      </c>
      <c r="R57" s="12"/>
      <c r="S57" s="12"/>
      <c r="U57" s="6" t="s">
        <v>96</v>
      </c>
      <c r="V57" s="6" t="s">
        <v>87</v>
      </c>
      <c r="W57" s="7">
        <v>27</v>
      </c>
    </row>
    <row r="58" spans="1:23" x14ac:dyDescent="0.45">
      <c r="A58" s="6" t="s">
        <v>96</v>
      </c>
      <c r="B58" s="6" t="s">
        <v>88</v>
      </c>
      <c r="C58" s="7">
        <v>4588</v>
      </c>
      <c r="E58" s="6" t="s">
        <v>96</v>
      </c>
      <c r="F58" s="6" t="s">
        <v>88</v>
      </c>
      <c r="G58" s="7">
        <v>5625</v>
      </c>
      <c r="I58" s="6" t="s">
        <v>96</v>
      </c>
      <c r="J58" s="6" t="s">
        <v>88</v>
      </c>
      <c r="K58" s="7">
        <v>719</v>
      </c>
      <c r="M58" s="6" t="s">
        <v>96</v>
      </c>
      <c r="N58" s="6" t="s">
        <v>88</v>
      </c>
      <c r="O58" s="7">
        <v>2298</v>
      </c>
      <c r="Q58" s="53"/>
      <c r="S58" s="60">
        <f>SUM(S36:S57)</f>
        <v>1257</v>
      </c>
      <c r="U58" s="6" t="s">
        <v>96</v>
      </c>
      <c r="V58" s="6" t="s">
        <v>88</v>
      </c>
      <c r="W58" s="7">
        <v>903</v>
      </c>
    </row>
    <row r="59" spans="1:23" x14ac:dyDescent="0.45">
      <c r="A59" s="6" t="s">
        <v>96</v>
      </c>
      <c r="B59" s="6" t="s">
        <v>89</v>
      </c>
      <c r="C59" s="7">
        <v>3116</v>
      </c>
      <c r="E59" s="6" t="s">
        <v>96</v>
      </c>
      <c r="F59" s="6" t="s">
        <v>89</v>
      </c>
      <c r="G59" s="7">
        <v>3324</v>
      </c>
      <c r="I59" s="6" t="s">
        <v>96</v>
      </c>
      <c r="J59" s="6" t="s">
        <v>89</v>
      </c>
      <c r="K59" s="7">
        <v>539</v>
      </c>
      <c r="M59" s="6" t="s">
        <v>96</v>
      </c>
      <c r="N59" s="6" t="s">
        <v>89</v>
      </c>
      <c r="O59" s="7">
        <v>1316</v>
      </c>
      <c r="Q59" s="63"/>
      <c r="R59" s="64"/>
      <c r="S59" s="66"/>
      <c r="U59" s="6" t="s">
        <v>96</v>
      </c>
      <c r="V59" s="6" t="s">
        <v>89</v>
      </c>
      <c r="W59" s="7">
        <v>613</v>
      </c>
    </row>
    <row r="60" spans="1:23" x14ac:dyDescent="0.45">
      <c r="A60" s="12" t="s">
        <v>123</v>
      </c>
      <c r="B60" s="12"/>
      <c r="C60" s="12"/>
      <c r="E60" s="12" t="s">
        <v>123</v>
      </c>
      <c r="F60" s="12"/>
      <c r="G60" s="12"/>
      <c r="I60" s="12" t="s">
        <v>123</v>
      </c>
      <c r="J60" s="12"/>
      <c r="K60" s="12"/>
      <c r="M60" s="12" t="s">
        <v>123</v>
      </c>
      <c r="N60" s="12"/>
      <c r="O60" s="12"/>
      <c r="S60" s="40"/>
      <c r="U60" s="12" t="s">
        <v>123</v>
      </c>
      <c r="V60" s="12"/>
      <c r="W60" s="12"/>
    </row>
    <row r="61" spans="1:23" x14ac:dyDescent="0.45">
      <c r="C61" s="40">
        <f>SUM(C36:C60)</f>
        <v>12666</v>
      </c>
      <c r="E61" s="53"/>
      <c r="G61" s="60">
        <f>SUM(G36:G60)</f>
        <v>21122</v>
      </c>
      <c r="I61" s="53"/>
      <c r="K61" s="60">
        <f>SUM(K36:K60)</f>
        <v>3243</v>
      </c>
      <c r="M61" s="53"/>
      <c r="O61" s="60">
        <f>SUM(O36:O60)</f>
        <v>7173</v>
      </c>
      <c r="S61" s="40"/>
      <c r="U61" s="53"/>
      <c r="W61" s="60">
        <f>SUM(W36:W60)</f>
        <v>2325</v>
      </c>
    </row>
    <row r="62" spans="1:23" x14ac:dyDescent="0.45">
      <c r="C62" s="40"/>
      <c r="E62" s="63"/>
      <c r="F62" s="64"/>
      <c r="G62" s="66"/>
      <c r="I62" s="63"/>
      <c r="J62" s="64"/>
      <c r="K62" s="66"/>
      <c r="M62" s="63"/>
      <c r="N62" s="64"/>
      <c r="O62" s="66"/>
      <c r="S62" s="40"/>
      <c r="U62" s="63"/>
      <c r="V62" s="64"/>
      <c r="W62" s="66"/>
    </row>
    <row r="63" spans="1:23" x14ac:dyDescent="0.45">
      <c r="C63" s="40"/>
      <c r="G63" s="40"/>
      <c r="K63" s="40"/>
      <c r="O63" s="40"/>
      <c r="S63" s="40"/>
      <c r="W63" s="40"/>
    </row>
    <row r="64" spans="1:23" x14ac:dyDescent="0.45">
      <c r="C64" s="40"/>
      <c r="G64" s="40"/>
      <c r="K64" s="40"/>
      <c r="O64" s="40"/>
      <c r="S64" s="40"/>
      <c r="W64" s="40"/>
    </row>
    <row r="66" spans="1:19" ht="16.899999999999999" x14ac:dyDescent="0.5">
      <c r="A66" s="51" t="s">
        <v>1</v>
      </c>
      <c r="B66" s="303" t="s">
        <v>139</v>
      </c>
      <c r="C66" s="304"/>
      <c r="E66" s="51" t="s">
        <v>1</v>
      </c>
      <c r="F66" s="303" t="s">
        <v>139</v>
      </c>
      <c r="G66" s="304"/>
      <c r="I66" s="51" t="s">
        <v>1</v>
      </c>
      <c r="J66" s="303" t="s">
        <v>139</v>
      </c>
      <c r="K66" s="304"/>
      <c r="M66" s="51" t="s">
        <v>1</v>
      </c>
      <c r="N66" s="303" t="s">
        <v>139</v>
      </c>
      <c r="O66" s="304"/>
      <c r="Q66" s="51" t="s">
        <v>1</v>
      </c>
      <c r="R66" s="303" t="s">
        <v>139</v>
      </c>
      <c r="S66" s="304"/>
    </row>
    <row r="67" spans="1:19" ht="16.899999999999999" x14ac:dyDescent="0.5">
      <c r="A67" s="52" t="s">
        <v>2</v>
      </c>
      <c r="B67" s="305">
        <v>43143</v>
      </c>
      <c r="C67" s="306"/>
      <c r="E67" s="52" t="s">
        <v>2</v>
      </c>
      <c r="F67" s="305">
        <v>43143</v>
      </c>
      <c r="G67" s="306"/>
      <c r="I67" s="52" t="s">
        <v>2</v>
      </c>
      <c r="J67" s="305">
        <v>43143</v>
      </c>
      <c r="K67" s="306"/>
      <c r="M67" s="52" t="s">
        <v>2</v>
      </c>
      <c r="N67" s="305">
        <v>43143</v>
      </c>
      <c r="O67" s="306"/>
      <c r="Q67" s="52" t="s">
        <v>2</v>
      </c>
      <c r="R67" s="305">
        <v>43143</v>
      </c>
      <c r="S67" s="306"/>
    </row>
    <row r="68" spans="1:19" ht="15.75" x14ac:dyDescent="0.45">
      <c r="A68" s="9" t="s">
        <v>17</v>
      </c>
      <c r="B68" s="9" t="s">
        <v>0</v>
      </c>
      <c r="C68" s="9" t="s">
        <v>31</v>
      </c>
      <c r="E68" s="9" t="s">
        <v>17</v>
      </c>
      <c r="F68" s="9" t="s">
        <v>0</v>
      </c>
      <c r="G68" s="9" t="s">
        <v>31</v>
      </c>
      <c r="I68" s="9" t="s">
        <v>17</v>
      </c>
      <c r="J68" s="9" t="s">
        <v>0</v>
      </c>
      <c r="K68" s="9" t="s">
        <v>31</v>
      </c>
      <c r="M68" s="9" t="s">
        <v>17</v>
      </c>
      <c r="N68" s="9" t="s">
        <v>0</v>
      </c>
      <c r="O68" s="9" t="s">
        <v>31</v>
      </c>
      <c r="Q68" s="9" t="s">
        <v>17</v>
      </c>
      <c r="R68" s="9" t="s">
        <v>0</v>
      </c>
      <c r="S68" s="9" t="s">
        <v>31</v>
      </c>
    </row>
    <row r="69" spans="1:19" ht="15.75" x14ac:dyDescent="0.5">
      <c r="A69" s="38" t="s">
        <v>18</v>
      </c>
      <c r="B69" s="47">
        <v>3458</v>
      </c>
      <c r="C69" s="22"/>
      <c r="E69" s="38" t="s">
        <v>112</v>
      </c>
      <c r="F69" s="47">
        <v>12457</v>
      </c>
      <c r="G69" s="22"/>
      <c r="I69" s="38" t="s">
        <v>134</v>
      </c>
      <c r="J69" s="47">
        <v>6263</v>
      </c>
      <c r="K69" s="22"/>
      <c r="M69" s="38" t="s">
        <v>132</v>
      </c>
      <c r="N69" s="47">
        <v>18257</v>
      </c>
      <c r="O69" s="22"/>
      <c r="Q69" s="38" t="s">
        <v>135</v>
      </c>
      <c r="R69" s="47">
        <v>8790</v>
      </c>
      <c r="S69" s="22"/>
    </row>
    <row r="70" spans="1:19" ht="14.65" thickBot="1" x14ac:dyDescent="0.5">
      <c r="A70" s="53"/>
      <c r="C70" s="54"/>
      <c r="E70" s="53"/>
      <c r="G70" s="54"/>
      <c r="I70" s="53"/>
      <c r="K70" s="54"/>
      <c r="M70" s="53"/>
      <c r="O70" s="54"/>
      <c r="Q70" s="53"/>
      <c r="S70" s="54"/>
    </row>
    <row r="71" spans="1:19" ht="16.149999999999999" thickBot="1" x14ac:dyDescent="0.55000000000000004">
      <c r="A71" s="55" t="s">
        <v>148</v>
      </c>
      <c r="B71" s="39" t="s">
        <v>3</v>
      </c>
      <c r="C71" s="56" t="s">
        <v>6</v>
      </c>
      <c r="E71" s="55" t="s">
        <v>151</v>
      </c>
      <c r="F71" s="39" t="s">
        <v>3</v>
      </c>
      <c r="G71" s="56" t="s">
        <v>6</v>
      </c>
      <c r="I71" s="55" t="s">
        <v>152</v>
      </c>
      <c r="J71" s="39" t="s">
        <v>3</v>
      </c>
      <c r="K71" s="56" t="s">
        <v>6</v>
      </c>
      <c r="M71" s="55" t="s">
        <v>153</v>
      </c>
      <c r="N71" s="39" t="s">
        <v>3</v>
      </c>
      <c r="O71" s="56" t="s">
        <v>6</v>
      </c>
      <c r="Q71" s="55" t="s">
        <v>154</v>
      </c>
      <c r="R71" s="39" t="s">
        <v>3</v>
      </c>
      <c r="S71" s="56" t="s">
        <v>6</v>
      </c>
    </row>
    <row r="72" spans="1:19" ht="14.65" thickBot="1" x14ac:dyDescent="0.5">
      <c r="A72" s="57">
        <f>SUM(B72+C72)</f>
        <v>3458</v>
      </c>
      <c r="B72" s="46">
        <v>2534</v>
      </c>
      <c r="C72" s="58">
        <v>924</v>
      </c>
      <c r="E72" s="57">
        <f>SUM(F72+G72)</f>
        <v>12457</v>
      </c>
      <c r="F72" s="46">
        <v>8730</v>
      </c>
      <c r="G72" s="58">
        <v>3727</v>
      </c>
      <c r="I72" s="57">
        <f>SUM(J72+K72)</f>
        <v>6263</v>
      </c>
      <c r="J72" s="46">
        <v>3963</v>
      </c>
      <c r="K72" s="58">
        <v>2300</v>
      </c>
      <c r="M72" s="57">
        <f>SUM(N72+O72)</f>
        <v>18259</v>
      </c>
      <c r="N72" s="46">
        <v>11214</v>
      </c>
      <c r="O72" s="58">
        <v>7045</v>
      </c>
      <c r="Q72" s="57">
        <f>SUM(R72+S72)</f>
        <v>8790</v>
      </c>
      <c r="R72" s="46">
        <v>6490</v>
      </c>
      <c r="S72" s="58">
        <v>2300</v>
      </c>
    </row>
    <row r="73" spans="1:19" ht="14.65" thickBot="1" x14ac:dyDescent="0.5">
      <c r="A73" s="53"/>
      <c r="C73" s="54"/>
      <c r="E73" s="53"/>
      <c r="G73" s="54"/>
      <c r="I73" s="53"/>
      <c r="K73" s="54"/>
      <c r="M73" s="53"/>
      <c r="O73" s="54"/>
      <c r="Q73" s="53"/>
      <c r="S73" s="54"/>
    </row>
    <row r="74" spans="1:19" ht="16.149999999999999" thickBot="1" x14ac:dyDescent="0.55000000000000004">
      <c r="A74" s="55" t="s">
        <v>148</v>
      </c>
      <c r="B74" s="43" t="s">
        <v>7</v>
      </c>
      <c r="C74" s="59" t="s">
        <v>16</v>
      </c>
      <c r="E74" s="55" t="s">
        <v>151</v>
      </c>
      <c r="F74" s="43" t="s">
        <v>7</v>
      </c>
      <c r="G74" s="59" t="s">
        <v>16</v>
      </c>
      <c r="I74" s="55" t="s">
        <v>152</v>
      </c>
      <c r="J74" s="43" t="s">
        <v>7</v>
      </c>
      <c r="K74" s="59" t="s">
        <v>16</v>
      </c>
      <c r="M74" s="55" t="s">
        <v>153</v>
      </c>
      <c r="N74" s="43" t="s">
        <v>7</v>
      </c>
      <c r="O74" s="59" t="s">
        <v>16</v>
      </c>
      <c r="Q74" s="55" t="s">
        <v>154</v>
      </c>
      <c r="R74" s="43" t="s">
        <v>7</v>
      </c>
      <c r="S74" s="59" t="s">
        <v>16</v>
      </c>
    </row>
    <row r="75" spans="1:19" ht="15.75" x14ac:dyDescent="0.5">
      <c r="A75" s="53"/>
      <c r="B75" s="41" t="s">
        <v>9</v>
      </c>
      <c r="C75" s="42">
        <v>1109</v>
      </c>
      <c r="E75" s="53"/>
      <c r="F75" s="41" t="s">
        <v>9</v>
      </c>
      <c r="G75" s="42">
        <v>3785</v>
      </c>
      <c r="I75" s="53"/>
      <c r="J75" s="41" t="s">
        <v>9</v>
      </c>
      <c r="K75" s="42">
        <v>2321</v>
      </c>
      <c r="M75" s="53"/>
      <c r="N75" s="41" t="s">
        <v>9</v>
      </c>
      <c r="O75" s="42">
        <v>5849</v>
      </c>
      <c r="Q75" s="53"/>
      <c r="R75" s="41" t="s">
        <v>9</v>
      </c>
      <c r="S75" s="42">
        <v>4006</v>
      </c>
    </row>
    <row r="76" spans="1:19" ht="15.75" x14ac:dyDescent="0.5">
      <c r="A76" s="53"/>
      <c r="B76" s="5" t="s">
        <v>10</v>
      </c>
      <c r="C76" s="7">
        <v>52</v>
      </c>
      <c r="E76" s="53"/>
      <c r="F76" s="5" t="s">
        <v>10</v>
      </c>
      <c r="G76" s="7">
        <v>208</v>
      </c>
      <c r="I76" s="53"/>
      <c r="J76" s="5" t="s">
        <v>10</v>
      </c>
      <c r="K76" s="7">
        <v>64</v>
      </c>
      <c r="M76" s="53"/>
      <c r="N76" s="5" t="s">
        <v>10</v>
      </c>
      <c r="O76" s="7">
        <v>352</v>
      </c>
      <c r="Q76" s="53"/>
      <c r="R76" s="5" t="s">
        <v>10</v>
      </c>
      <c r="S76" s="7">
        <v>140</v>
      </c>
    </row>
    <row r="77" spans="1:19" ht="15.75" x14ac:dyDescent="0.5">
      <c r="A77" s="53"/>
      <c r="B77" s="5" t="s">
        <v>11</v>
      </c>
      <c r="C77" s="7">
        <v>348</v>
      </c>
      <c r="E77" s="53"/>
      <c r="F77" s="5" t="s">
        <v>11</v>
      </c>
      <c r="G77" s="7">
        <v>1250</v>
      </c>
      <c r="I77" s="53"/>
      <c r="J77" s="5" t="s">
        <v>11</v>
      </c>
      <c r="K77" s="7">
        <v>637</v>
      </c>
      <c r="M77" s="53"/>
      <c r="N77" s="5" t="s">
        <v>11</v>
      </c>
      <c r="O77" s="7">
        <v>1980</v>
      </c>
      <c r="Q77" s="53"/>
      <c r="R77" s="5" t="s">
        <v>11</v>
      </c>
      <c r="S77" s="7">
        <v>1306</v>
      </c>
    </row>
    <row r="78" spans="1:19" ht="15.75" x14ac:dyDescent="0.5">
      <c r="A78" s="53"/>
      <c r="B78" s="5" t="s">
        <v>12</v>
      </c>
      <c r="C78" s="7">
        <v>1949</v>
      </c>
      <c r="E78" s="53"/>
      <c r="F78" s="5" t="s">
        <v>12</v>
      </c>
      <c r="G78" s="7">
        <v>7214</v>
      </c>
      <c r="I78" s="53"/>
      <c r="J78" s="5" t="s">
        <v>12</v>
      </c>
      <c r="K78" s="7">
        <v>3241</v>
      </c>
      <c r="M78" s="53"/>
      <c r="N78" s="5" t="s">
        <v>12</v>
      </c>
      <c r="O78" s="7">
        <v>10078</v>
      </c>
      <c r="Q78" s="53"/>
      <c r="R78" s="5" t="s">
        <v>12</v>
      </c>
      <c r="S78" s="7">
        <v>3338</v>
      </c>
    </row>
    <row r="79" spans="1:19" x14ac:dyDescent="0.45">
      <c r="A79" s="53"/>
      <c r="C79" s="60">
        <f>SUM(C75:C78)</f>
        <v>3458</v>
      </c>
      <c r="E79" s="53"/>
      <c r="G79" s="60">
        <f>SUM(G75:G78)</f>
        <v>12457</v>
      </c>
      <c r="I79" s="53"/>
      <c r="K79" s="60">
        <f>SUM(K75:K78)</f>
        <v>6263</v>
      </c>
      <c r="M79" s="53"/>
      <c r="O79" s="60">
        <f>SUM(O75:O78)</f>
        <v>18259</v>
      </c>
      <c r="Q79" s="53"/>
      <c r="S79" s="60">
        <f>SUM(S75:S78)</f>
        <v>8790</v>
      </c>
    </row>
    <row r="80" spans="1:19" ht="14.65" thickBot="1" x14ac:dyDescent="0.5">
      <c r="A80" s="53"/>
      <c r="C80" s="54"/>
      <c r="E80" s="53"/>
      <c r="G80" s="54"/>
      <c r="I80" s="53"/>
      <c r="K80" s="54"/>
      <c r="M80" s="53"/>
      <c r="O80" s="54"/>
      <c r="Q80" s="53"/>
      <c r="S80" s="54"/>
    </row>
    <row r="81" spans="1:19" ht="16.149999999999999" thickBot="1" x14ac:dyDescent="0.55000000000000004">
      <c r="A81" s="55" t="s">
        <v>148</v>
      </c>
      <c r="B81" s="43" t="s">
        <v>28</v>
      </c>
      <c r="C81" s="59" t="s">
        <v>16</v>
      </c>
      <c r="E81" s="55" t="s">
        <v>151</v>
      </c>
      <c r="F81" s="43" t="s">
        <v>28</v>
      </c>
      <c r="G81" s="59" t="s">
        <v>16</v>
      </c>
      <c r="I81" s="55" t="s">
        <v>152</v>
      </c>
      <c r="J81" s="43" t="s">
        <v>28</v>
      </c>
      <c r="K81" s="59" t="s">
        <v>16</v>
      </c>
      <c r="M81" s="55" t="s">
        <v>153</v>
      </c>
      <c r="N81" s="43" t="s">
        <v>28</v>
      </c>
      <c r="O81" s="59" t="s">
        <v>16</v>
      </c>
      <c r="Q81" s="55" t="s">
        <v>154</v>
      </c>
      <c r="R81" s="43" t="s">
        <v>28</v>
      </c>
      <c r="S81" s="59" t="s">
        <v>16</v>
      </c>
    </row>
    <row r="82" spans="1:19" ht="15.75" x14ac:dyDescent="0.5">
      <c r="A82" s="53"/>
      <c r="B82" s="41" t="s">
        <v>30</v>
      </c>
      <c r="C82" s="44">
        <v>1914</v>
      </c>
      <c r="E82" s="53"/>
      <c r="F82" s="41" t="s">
        <v>30</v>
      </c>
      <c r="G82" s="44">
        <v>6886</v>
      </c>
      <c r="I82" s="53"/>
      <c r="J82" s="41" t="s">
        <v>30</v>
      </c>
      <c r="K82" s="44">
        <v>3502</v>
      </c>
      <c r="M82" s="53"/>
      <c r="N82" s="41" t="s">
        <v>30</v>
      </c>
      <c r="O82" s="44">
        <v>10264</v>
      </c>
      <c r="Q82" s="53"/>
      <c r="R82" s="41" t="s">
        <v>30</v>
      </c>
      <c r="S82" s="44">
        <v>4905</v>
      </c>
    </row>
    <row r="83" spans="1:19" ht="15.75" x14ac:dyDescent="0.5">
      <c r="A83" s="53"/>
      <c r="B83" s="5" t="s">
        <v>140</v>
      </c>
      <c r="C83" s="11">
        <v>1544</v>
      </c>
      <c r="E83" s="53"/>
      <c r="F83" s="5" t="s">
        <v>140</v>
      </c>
      <c r="G83" s="11">
        <v>5571</v>
      </c>
      <c r="I83" s="53"/>
      <c r="J83" s="5" t="s">
        <v>140</v>
      </c>
      <c r="K83" s="11">
        <v>2761</v>
      </c>
      <c r="M83" s="53"/>
      <c r="N83" s="5" t="s">
        <v>140</v>
      </c>
      <c r="O83" s="11">
        <v>7993</v>
      </c>
      <c r="Q83" s="53"/>
      <c r="R83" s="5" t="s">
        <v>140</v>
      </c>
      <c r="S83" s="11">
        <v>3885</v>
      </c>
    </row>
    <row r="84" spans="1:19" x14ac:dyDescent="0.45">
      <c r="A84" s="53"/>
      <c r="C84" s="60"/>
      <c r="E84" s="53"/>
      <c r="G84" s="60"/>
      <c r="I84" s="53"/>
      <c r="K84" s="60"/>
      <c r="M84" s="53"/>
      <c r="O84" s="60"/>
      <c r="Q84" s="53"/>
      <c r="S84" s="60"/>
    </row>
    <row r="85" spans="1:19" ht="14.65" thickBot="1" x14ac:dyDescent="0.5">
      <c r="A85" s="53"/>
      <c r="C85" s="54"/>
      <c r="E85" s="53"/>
      <c r="G85" s="54"/>
      <c r="I85" s="53"/>
      <c r="K85" s="54"/>
      <c r="M85" s="53"/>
      <c r="O85" s="54"/>
      <c r="Q85" s="53"/>
      <c r="S85" s="54"/>
    </row>
    <row r="86" spans="1:19" ht="16.149999999999999" thickBot="1" x14ac:dyDescent="0.55000000000000004">
      <c r="A86" s="55" t="s">
        <v>148</v>
      </c>
      <c r="B86" s="43" t="s">
        <v>22</v>
      </c>
      <c r="C86" s="59" t="s">
        <v>16</v>
      </c>
      <c r="E86" s="55" t="s">
        <v>151</v>
      </c>
      <c r="F86" s="43" t="s">
        <v>22</v>
      </c>
      <c r="G86" s="59" t="s">
        <v>16</v>
      </c>
      <c r="I86" s="55" t="s">
        <v>152</v>
      </c>
      <c r="J86" s="43" t="s">
        <v>22</v>
      </c>
      <c r="K86" s="59" t="s">
        <v>16</v>
      </c>
      <c r="M86" s="55" t="s">
        <v>153</v>
      </c>
      <c r="N86" s="43" t="s">
        <v>22</v>
      </c>
      <c r="O86" s="59" t="s">
        <v>16</v>
      </c>
      <c r="Q86" s="55" t="s">
        <v>154</v>
      </c>
      <c r="R86" s="43" t="s">
        <v>22</v>
      </c>
      <c r="S86" s="59" t="s">
        <v>16</v>
      </c>
    </row>
    <row r="87" spans="1:19" ht="15.75" x14ac:dyDescent="0.5">
      <c r="A87" s="53"/>
      <c r="B87" s="41" t="s">
        <v>24</v>
      </c>
      <c r="C87" s="36">
        <v>238</v>
      </c>
      <c r="E87" s="53"/>
      <c r="F87" s="41" t="s">
        <v>24</v>
      </c>
      <c r="G87" s="36">
        <v>828</v>
      </c>
      <c r="I87" s="53"/>
      <c r="J87" s="41" t="s">
        <v>24</v>
      </c>
      <c r="K87" s="36">
        <v>492</v>
      </c>
      <c r="M87" s="53"/>
      <c r="N87" s="41" t="s">
        <v>24</v>
      </c>
      <c r="O87" s="36">
        <v>1539</v>
      </c>
      <c r="Q87" s="53"/>
      <c r="R87" s="41" t="s">
        <v>24</v>
      </c>
      <c r="S87" s="36">
        <v>512</v>
      </c>
    </row>
    <row r="88" spans="1:19" ht="15.75" x14ac:dyDescent="0.5">
      <c r="A88" s="53"/>
      <c r="B88" s="5" t="s">
        <v>25</v>
      </c>
      <c r="C88" s="2">
        <v>269</v>
      </c>
      <c r="E88" s="53"/>
      <c r="F88" s="5" t="s">
        <v>25</v>
      </c>
      <c r="G88" s="2">
        <v>1015</v>
      </c>
      <c r="I88" s="53"/>
      <c r="J88" s="5" t="s">
        <v>25</v>
      </c>
      <c r="K88" s="2">
        <v>456</v>
      </c>
      <c r="M88" s="53"/>
      <c r="N88" s="5" t="s">
        <v>25</v>
      </c>
      <c r="O88" s="2">
        <v>1475</v>
      </c>
      <c r="Q88" s="53"/>
      <c r="R88" s="5" t="s">
        <v>25</v>
      </c>
      <c r="S88" s="2">
        <v>650</v>
      </c>
    </row>
    <row r="89" spans="1:19" ht="15.75" x14ac:dyDescent="0.5">
      <c r="A89" s="53"/>
      <c r="B89" s="5" t="s">
        <v>142</v>
      </c>
      <c r="C89" s="2">
        <v>564</v>
      </c>
      <c r="E89" s="53"/>
      <c r="F89" s="5" t="s">
        <v>142</v>
      </c>
      <c r="G89" s="2">
        <v>2171</v>
      </c>
      <c r="I89" s="53"/>
      <c r="J89" s="5" t="s">
        <v>142</v>
      </c>
      <c r="K89" s="2">
        <v>975</v>
      </c>
      <c r="M89" s="53"/>
      <c r="N89" s="5" t="s">
        <v>142</v>
      </c>
      <c r="O89" s="2">
        <v>3014</v>
      </c>
      <c r="Q89" s="53"/>
      <c r="R89" s="5" t="s">
        <v>142</v>
      </c>
      <c r="S89" s="2">
        <v>1642</v>
      </c>
    </row>
    <row r="90" spans="1:19" ht="15.75" x14ac:dyDescent="0.5">
      <c r="A90" s="53"/>
      <c r="B90" s="5" t="s">
        <v>143</v>
      </c>
      <c r="C90" s="2">
        <v>581</v>
      </c>
      <c r="E90" s="53"/>
      <c r="F90" s="5" t="s">
        <v>143</v>
      </c>
      <c r="G90" s="2">
        <v>2075</v>
      </c>
      <c r="I90" s="53"/>
      <c r="J90" s="5" t="s">
        <v>143</v>
      </c>
      <c r="K90" s="2">
        <v>1117</v>
      </c>
      <c r="M90" s="53"/>
      <c r="N90" s="5" t="s">
        <v>143</v>
      </c>
      <c r="O90" s="2">
        <v>3039</v>
      </c>
      <c r="Q90" s="53"/>
      <c r="R90" s="5" t="s">
        <v>143</v>
      </c>
      <c r="S90" s="2">
        <v>1561</v>
      </c>
    </row>
    <row r="91" spans="1:19" ht="15.75" x14ac:dyDescent="0.5">
      <c r="A91" s="53"/>
      <c r="B91" s="5" t="s">
        <v>144</v>
      </c>
      <c r="C91" s="2">
        <v>636</v>
      </c>
      <c r="E91" s="53"/>
      <c r="F91" s="5" t="s">
        <v>144</v>
      </c>
      <c r="G91" s="2">
        <v>2260</v>
      </c>
      <c r="I91" s="53"/>
      <c r="J91" s="5" t="s">
        <v>144</v>
      </c>
      <c r="K91" s="2">
        <v>1163</v>
      </c>
      <c r="M91" s="53"/>
      <c r="N91" s="5" t="s">
        <v>144</v>
      </c>
      <c r="O91" s="2">
        <v>3447</v>
      </c>
      <c r="Q91" s="53"/>
      <c r="R91" s="5" t="s">
        <v>144</v>
      </c>
      <c r="S91" s="2">
        <v>1525</v>
      </c>
    </row>
    <row r="92" spans="1:19" ht="15.75" x14ac:dyDescent="0.5">
      <c r="A92" s="53"/>
      <c r="B92" s="5" t="s">
        <v>26</v>
      </c>
      <c r="C92" s="2">
        <v>1155</v>
      </c>
      <c r="E92" s="53"/>
      <c r="F92" s="5" t="s">
        <v>26</v>
      </c>
      <c r="G92" s="2">
        <v>4066</v>
      </c>
      <c r="I92" s="53"/>
      <c r="J92" s="5" t="s">
        <v>26</v>
      </c>
      <c r="K92" s="2">
        <v>2018</v>
      </c>
      <c r="M92" s="53"/>
      <c r="N92" s="5" t="s">
        <v>26</v>
      </c>
      <c r="O92" s="2">
        <v>5609</v>
      </c>
      <c r="Q92" s="53"/>
      <c r="R92" s="5" t="s">
        <v>26</v>
      </c>
      <c r="S92" s="2">
        <v>2786</v>
      </c>
    </row>
    <row r="93" spans="1:19" ht="15.75" x14ac:dyDescent="0.5">
      <c r="A93" s="53"/>
      <c r="B93" s="5" t="s">
        <v>27</v>
      </c>
      <c r="C93" s="2">
        <v>15</v>
      </c>
      <c r="E93" s="53"/>
      <c r="F93" s="5" t="s">
        <v>27</v>
      </c>
      <c r="G93" s="2">
        <v>42</v>
      </c>
      <c r="I93" s="53"/>
      <c r="J93" s="5" t="s">
        <v>27</v>
      </c>
      <c r="K93" s="2">
        <v>42</v>
      </c>
      <c r="M93" s="53"/>
      <c r="N93" s="5" t="s">
        <v>27</v>
      </c>
      <c r="O93" s="2">
        <v>134</v>
      </c>
      <c r="Q93" s="53"/>
      <c r="R93" s="5" t="s">
        <v>27</v>
      </c>
      <c r="S93" s="2">
        <v>114</v>
      </c>
    </row>
    <row r="94" spans="1:19" x14ac:dyDescent="0.45">
      <c r="A94" s="53"/>
      <c r="C94" s="61">
        <f>SUM(C87:C93)</f>
        <v>3458</v>
      </c>
      <c r="E94" s="53"/>
      <c r="G94" s="61">
        <f>SUM(G87:G93)</f>
        <v>12457</v>
      </c>
      <c r="I94" s="53"/>
      <c r="K94" s="61">
        <f>SUM(K87:K93)</f>
        <v>6263</v>
      </c>
      <c r="M94" s="53"/>
      <c r="O94" s="61">
        <f>SUM(O87:O93)</f>
        <v>18257</v>
      </c>
      <c r="Q94" s="53"/>
      <c r="S94" s="61">
        <f>SUM(S87:S93)</f>
        <v>8790</v>
      </c>
    </row>
    <row r="95" spans="1:19" ht="14.65" thickBot="1" x14ac:dyDescent="0.5">
      <c r="A95" s="53"/>
      <c r="C95" s="61"/>
      <c r="E95" s="53"/>
      <c r="G95" s="61"/>
      <c r="I95" s="53"/>
      <c r="K95" s="61"/>
      <c r="M95" s="53"/>
      <c r="O95" s="61"/>
      <c r="Q95" s="53"/>
      <c r="S95" s="61"/>
    </row>
    <row r="96" spans="1:19" ht="16.149999999999999" thickBot="1" x14ac:dyDescent="0.55000000000000004">
      <c r="A96" s="55" t="s">
        <v>148</v>
      </c>
      <c r="B96" s="50" t="s">
        <v>155</v>
      </c>
      <c r="C96" s="62" t="s">
        <v>156</v>
      </c>
      <c r="E96" s="55" t="s">
        <v>151</v>
      </c>
      <c r="F96" s="50" t="s">
        <v>155</v>
      </c>
      <c r="G96" s="62" t="s">
        <v>156</v>
      </c>
      <c r="I96" s="55" t="s">
        <v>152</v>
      </c>
      <c r="J96" s="50" t="s">
        <v>155</v>
      </c>
      <c r="K96" s="62" t="s">
        <v>156</v>
      </c>
      <c r="M96" s="55" t="s">
        <v>153</v>
      </c>
      <c r="N96" s="50" t="s">
        <v>155</v>
      </c>
      <c r="O96" s="62" t="s">
        <v>156</v>
      </c>
      <c r="Q96" s="55" t="s">
        <v>154</v>
      </c>
      <c r="R96" s="50" t="s">
        <v>155</v>
      </c>
      <c r="S96" s="62" t="s">
        <v>156</v>
      </c>
    </row>
    <row r="97" spans="1:19" x14ac:dyDescent="0.45">
      <c r="A97" s="53"/>
      <c r="B97" s="6">
        <v>269</v>
      </c>
      <c r="C97" s="2">
        <v>426</v>
      </c>
      <c r="E97" s="53"/>
      <c r="F97" s="6">
        <v>943</v>
      </c>
      <c r="G97" s="2">
        <v>1642</v>
      </c>
      <c r="I97" s="53"/>
      <c r="J97" s="6">
        <v>153</v>
      </c>
      <c r="K97" s="2">
        <v>763</v>
      </c>
      <c r="M97" s="53"/>
      <c r="N97" s="6">
        <v>850</v>
      </c>
      <c r="O97" s="2">
        <v>2702</v>
      </c>
      <c r="Q97" s="53"/>
      <c r="R97" s="6">
        <v>557</v>
      </c>
      <c r="S97" s="2">
        <v>1393</v>
      </c>
    </row>
    <row r="98" spans="1:19" x14ac:dyDescent="0.45">
      <c r="A98" s="53"/>
      <c r="C98" s="61"/>
      <c r="E98" s="53"/>
      <c r="G98" s="61"/>
      <c r="I98" s="53"/>
      <c r="K98" s="61"/>
      <c r="M98" s="53"/>
      <c r="O98" s="61"/>
      <c r="Q98" s="53"/>
      <c r="S98" s="61"/>
    </row>
    <row r="99" spans="1:19" x14ac:dyDescent="0.45">
      <c r="A99" s="53"/>
      <c r="C99" s="54"/>
      <c r="E99" s="53"/>
      <c r="G99" s="54"/>
      <c r="I99" s="53"/>
      <c r="K99" s="54"/>
      <c r="M99" s="53"/>
      <c r="O99" s="54"/>
      <c r="Q99" s="53"/>
      <c r="S99" s="54"/>
    </row>
    <row r="100" spans="1:19" ht="15.75" x14ac:dyDescent="0.5">
      <c r="A100" s="14" t="s">
        <v>85</v>
      </c>
      <c r="B100" s="14" t="s">
        <v>86</v>
      </c>
      <c r="C100" s="14" t="s">
        <v>0</v>
      </c>
      <c r="E100" s="14" t="s">
        <v>85</v>
      </c>
      <c r="F100" s="14" t="s">
        <v>86</v>
      </c>
      <c r="G100" s="14" t="s">
        <v>0</v>
      </c>
      <c r="I100" s="14" t="s">
        <v>85</v>
      </c>
      <c r="J100" s="14" t="s">
        <v>86</v>
      </c>
      <c r="K100" s="14" t="s">
        <v>0</v>
      </c>
      <c r="M100" s="14" t="s">
        <v>85</v>
      </c>
      <c r="N100" s="14" t="s">
        <v>86</v>
      </c>
      <c r="O100" s="14" t="s">
        <v>0</v>
      </c>
      <c r="Q100" s="14" t="s">
        <v>85</v>
      </c>
      <c r="R100" s="14" t="s">
        <v>86</v>
      </c>
      <c r="S100" s="14" t="s">
        <v>0</v>
      </c>
    </row>
    <row r="101" spans="1:19" x14ac:dyDescent="0.45">
      <c r="A101" s="6" t="s">
        <v>138</v>
      </c>
      <c r="B101" s="6" t="s">
        <v>87</v>
      </c>
      <c r="C101" s="7">
        <v>2</v>
      </c>
      <c r="E101" s="6" t="s">
        <v>138</v>
      </c>
      <c r="F101" s="6" t="s">
        <v>87</v>
      </c>
      <c r="G101" s="7">
        <v>8</v>
      </c>
      <c r="I101" s="6" t="s">
        <v>138</v>
      </c>
      <c r="J101" s="6" t="s">
        <v>87</v>
      </c>
      <c r="K101" s="7">
        <v>3</v>
      </c>
      <c r="M101" s="6" t="s">
        <v>138</v>
      </c>
      <c r="N101" s="6" t="s">
        <v>87</v>
      </c>
      <c r="O101" s="7">
        <v>7</v>
      </c>
      <c r="Q101" s="6" t="s">
        <v>138</v>
      </c>
      <c r="R101" s="6" t="s">
        <v>87</v>
      </c>
      <c r="S101" s="7">
        <v>8</v>
      </c>
    </row>
    <row r="102" spans="1:19" x14ac:dyDescent="0.45">
      <c r="A102" s="6" t="s">
        <v>138</v>
      </c>
      <c r="B102" s="6" t="s">
        <v>88</v>
      </c>
      <c r="C102" s="7">
        <v>10</v>
      </c>
      <c r="E102" s="6" t="s">
        <v>138</v>
      </c>
      <c r="F102" s="6" t="s">
        <v>88</v>
      </c>
      <c r="G102" s="7">
        <v>40</v>
      </c>
      <c r="I102" s="6" t="s">
        <v>138</v>
      </c>
      <c r="J102" s="6" t="s">
        <v>88</v>
      </c>
      <c r="K102" s="7">
        <v>25</v>
      </c>
      <c r="M102" s="6" t="s">
        <v>138</v>
      </c>
      <c r="N102" s="6" t="s">
        <v>88</v>
      </c>
      <c r="O102" s="7">
        <v>53</v>
      </c>
      <c r="Q102" s="6" t="s">
        <v>138</v>
      </c>
      <c r="R102" s="6" t="s">
        <v>88</v>
      </c>
      <c r="S102" s="7">
        <v>37</v>
      </c>
    </row>
    <row r="103" spans="1:19" x14ac:dyDescent="0.45">
      <c r="A103" s="6" t="s">
        <v>138</v>
      </c>
      <c r="B103" s="6" t="s">
        <v>89</v>
      </c>
      <c r="C103" s="7">
        <v>12</v>
      </c>
      <c r="E103" s="6" t="s">
        <v>138</v>
      </c>
      <c r="F103" s="6" t="s">
        <v>89</v>
      </c>
      <c r="G103" s="7">
        <v>56</v>
      </c>
      <c r="I103" s="6" t="s">
        <v>138</v>
      </c>
      <c r="J103" s="6" t="s">
        <v>89</v>
      </c>
      <c r="K103" s="7">
        <v>15</v>
      </c>
      <c r="M103" s="6" t="s">
        <v>138</v>
      </c>
      <c r="N103" s="6" t="s">
        <v>89</v>
      </c>
      <c r="O103" s="7">
        <v>42</v>
      </c>
      <c r="Q103" s="6" t="s">
        <v>138</v>
      </c>
      <c r="R103" s="6" t="s">
        <v>89</v>
      </c>
      <c r="S103" s="7">
        <v>17</v>
      </c>
    </row>
    <row r="104" spans="1:19" x14ac:dyDescent="0.45">
      <c r="A104" s="6" t="s">
        <v>90</v>
      </c>
      <c r="B104" s="6" t="s">
        <v>87</v>
      </c>
      <c r="C104" s="7">
        <v>2</v>
      </c>
      <c r="E104" s="6" t="s">
        <v>90</v>
      </c>
      <c r="F104" s="6" t="s">
        <v>87</v>
      </c>
      <c r="G104" s="7">
        <v>3</v>
      </c>
      <c r="I104" s="6" t="s">
        <v>90</v>
      </c>
      <c r="J104" s="6" t="s">
        <v>87</v>
      </c>
      <c r="K104" s="7">
        <v>4</v>
      </c>
      <c r="M104" s="6" t="s">
        <v>90</v>
      </c>
      <c r="N104" s="6" t="s">
        <v>87</v>
      </c>
      <c r="O104" s="7">
        <v>21</v>
      </c>
      <c r="Q104" s="6" t="s">
        <v>90</v>
      </c>
      <c r="R104" s="6" t="s">
        <v>87</v>
      </c>
      <c r="S104" s="7">
        <v>6</v>
      </c>
    </row>
    <row r="105" spans="1:19" x14ac:dyDescent="0.45">
      <c r="A105" s="6" t="s">
        <v>90</v>
      </c>
      <c r="B105" s="6" t="s">
        <v>88</v>
      </c>
      <c r="C105" s="7">
        <v>106</v>
      </c>
      <c r="E105" s="6" t="s">
        <v>90</v>
      </c>
      <c r="F105" s="6" t="s">
        <v>88</v>
      </c>
      <c r="G105" s="7">
        <v>216</v>
      </c>
      <c r="I105" s="6" t="s">
        <v>90</v>
      </c>
      <c r="J105" s="6" t="s">
        <v>88</v>
      </c>
      <c r="K105" s="7">
        <v>285</v>
      </c>
      <c r="M105" s="6" t="s">
        <v>90</v>
      </c>
      <c r="N105" s="6" t="s">
        <v>88</v>
      </c>
      <c r="O105" s="7">
        <v>931</v>
      </c>
      <c r="Q105" s="6" t="s">
        <v>90</v>
      </c>
      <c r="R105" s="6" t="s">
        <v>88</v>
      </c>
      <c r="S105" s="7">
        <v>288</v>
      </c>
    </row>
    <row r="106" spans="1:19" x14ac:dyDescent="0.45">
      <c r="A106" s="6" t="s">
        <v>90</v>
      </c>
      <c r="B106" s="6" t="s">
        <v>89</v>
      </c>
      <c r="C106" s="7">
        <v>109</v>
      </c>
      <c r="E106" s="6" t="s">
        <v>90</v>
      </c>
      <c r="F106" s="6" t="s">
        <v>89</v>
      </c>
      <c r="G106" s="7">
        <v>211</v>
      </c>
      <c r="I106" s="6" t="s">
        <v>90</v>
      </c>
      <c r="J106" s="6" t="s">
        <v>89</v>
      </c>
      <c r="K106" s="7">
        <v>181</v>
      </c>
      <c r="M106" s="6" t="s">
        <v>90</v>
      </c>
      <c r="N106" s="6" t="s">
        <v>89</v>
      </c>
      <c r="O106" s="7">
        <v>827</v>
      </c>
      <c r="Q106" s="6" t="s">
        <v>90</v>
      </c>
      <c r="R106" s="6" t="s">
        <v>89</v>
      </c>
      <c r="S106" s="7">
        <v>339</v>
      </c>
    </row>
    <row r="107" spans="1:19" x14ac:dyDescent="0.45">
      <c r="A107" s="6" t="s">
        <v>91</v>
      </c>
      <c r="B107" s="6" t="s">
        <v>87</v>
      </c>
      <c r="C107" s="7">
        <v>3</v>
      </c>
      <c r="E107" s="6" t="s">
        <v>91</v>
      </c>
      <c r="F107" s="6" t="s">
        <v>87</v>
      </c>
      <c r="G107" s="7">
        <v>3</v>
      </c>
      <c r="I107" s="6" t="s">
        <v>91</v>
      </c>
      <c r="J107" s="6" t="s">
        <v>87</v>
      </c>
      <c r="K107" s="7">
        <v>1</v>
      </c>
      <c r="M107" s="6" t="s">
        <v>91</v>
      </c>
      <c r="N107" s="6" t="s">
        <v>87</v>
      </c>
      <c r="O107" s="7">
        <v>10</v>
      </c>
      <c r="Q107" s="6" t="s">
        <v>91</v>
      </c>
      <c r="R107" s="6" t="s">
        <v>87</v>
      </c>
      <c r="S107" s="7"/>
    </row>
    <row r="108" spans="1:19" x14ac:dyDescent="0.45">
      <c r="A108" s="6" t="s">
        <v>91</v>
      </c>
      <c r="B108" s="6" t="s">
        <v>88</v>
      </c>
      <c r="C108" s="7">
        <v>6</v>
      </c>
      <c r="E108" s="6" t="s">
        <v>91</v>
      </c>
      <c r="F108" s="6" t="s">
        <v>88</v>
      </c>
      <c r="G108" s="7">
        <v>72</v>
      </c>
      <c r="I108" s="6" t="s">
        <v>91</v>
      </c>
      <c r="J108" s="6" t="s">
        <v>88</v>
      </c>
      <c r="K108" s="7">
        <v>24</v>
      </c>
      <c r="M108" s="6" t="s">
        <v>91</v>
      </c>
      <c r="N108" s="6" t="s">
        <v>88</v>
      </c>
      <c r="O108" s="7">
        <v>215</v>
      </c>
      <c r="Q108" s="6" t="s">
        <v>91</v>
      </c>
      <c r="R108" s="6" t="s">
        <v>88</v>
      </c>
      <c r="S108" s="7">
        <v>21</v>
      </c>
    </row>
    <row r="109" spans="1:19" x14ac:dyDescent="0.45">
      <c r="A109" s="6" t="s">
        <v>91</v>
      </c>
      <c r="B109" s="6" t="s">
        <v>89</v>
      </c>
      <c r="C109" s="7">
        <v>10</v>
      </c>
      <c r="E109" s="6" t="s">
        <v>91</v>
      </c>
      <c r="F109" s="6" t="s">
        <v>89</v>
      </c>
      <c r="G109" s="7">
        <v>44</v>
      </c>
      <c r="I109" s="6" t="s">
        <v>91</v>
      </c>
      <c r="J109" s="6" t="s">
        <v>89</v>
      </c>
      <c r="K109" s="7">
        <v>22</v>
      </c>
      <c r="M109" s="6" t="s">
        <v>91</v>
      </c>
      <c r="N109" s="6" t="s">
        <v>89</v>
      </c>
      <c r="O109" s="7">
        <v>193</v>
      </c>
      <c r="Q109" s="6" t="s">
        <v>91</v>
      </c>
      <c r="R109" s="6" t="s">
        <v>89</v>
      </c>
      <c r="S109" s="7">
        <v>16</v>
      </c>
    </row>
    <row r="110" spans="1:19" x14ac:dyDescent="0.45">
      <c r="A110" s="6" t="s">
        <v>93</v>
      </c>
      <c r="B110" s="6" t="s">
        <v>87</v>
      </c>
      <c r="C110" s="7">
        <v>108</v>
      </c>
      <c r="E110" s="6" t="s">
        <v>92</v>
      </c>
      <c r="F110" s="6" t="s">
        <v>87</v>
      </c>
      <c r="G110" s="7">
        <v>2</v>
      </c>
      <c r="I110" s="6" t="s">
        <v>92</v>
      </c>
      <c r="J110" s="6" t="s">
        <v>87</v>
      </c>
      <c r="K110" s="7">
        <v>1</v>
      </c>
      <c r="M110" s="6" t="s">
        <v>92</v>
      </c>
      <c r="N110" s="6" t="s">
        <v>87</v>
      </c>
      <c r="O110" s="7">
        <v>3</v>
      </c>
      <c r="Q110" s="6" t="s">
        <v>92</v>
      </c>
      <c r="R110" s="6" t="s">
        <v>87</v>
      </c>
      <c r="S110" s="7"/>
    </row>
    <row r="111" spans="1:19" x14ac:dyDescent="0.45">
      <c r="A111" s="6" t="s">
        <v>93</v>
      </c>
      <c r="B111" s="6" t="s">
        <v>88</v>
      </c>
      <c r="C111" s="7">
        <v>848</v>
      </c>
      <c r="E111" s="6" t="s">
        <v>92</v>
      </c>
      <c r="F111" s="6" t="s">
        <v>88</v>
      </c>
      <c r="G111" s="7">
        <v>6</v>
      </c>
      <c r="I111" s="6" t="s">
        <v>92</v>
      </c>
      <c r="J111" s="6" t="s">
        <v>88</v>
      </c>
      <c r="K111" s="7">
        <v>2</v>
      </c>
      <c r="M111" s="6" t="s">
        <v>92</v>
      </c>
      <c r="N111" s="6" t="s">
        <v>88</v>
      </c>
      <c r="O111" s="7">
        <v>11</v>
      </c>
      <c r="Q111" s="6" t="s">
        <v>92</v>
      </c>
      <c r="R111" s="6" t="s">
        <v>88</v>
      </c>
      <c r="S111" s="7">
        <v>2</v>
      </c>
    </row>
    <row r="112" spans="1:19" x14ac:dyDescent="0.45">
      <c r="A112" s="6" t="s">
        <v>93</v>
      </c>
      <c r="B112" s="6" t="s">
        <v>89</v>
      </c>
      <c r="C112" s="7">
        <v>25</v>
      </c>
      <c r="E112" s="6" t="s">
        <v>92</v>
      </c>
      <c r="F112" s="6" t="s">
        <v>89</v>
      </c>
      <c r="G112" s="7">
        <v>7</v>
      </c>
      <c r="I112" s="6" t="s">
        <v>92</v>
      </c>
      <c r="J112" s="6" t="s">
        <v>89</v>
      </c>
      <c r="K112" s="7">
        <v>4</v>
      </c>
      <c r="M112" s="6" t="s">
        <v>92</v>
      </c>
      <c r="N112" s="6" t="s">
        <v>89</v>
      </c>
      <c r="O112" s="7">
        <v>11</v>
      </c>
      <c r="Q112" s="6" t="s">
        <v>92</v>
      </c>
      <c r="R112" s="6" t="s">
        <v>89</v>
      </c>
      <c r="S112" s="7">
        <v>2</v>
      </c>
    </row>
    <row r="113" spans="1:19" x14ac:dyDescent="0.45">
      <c r="A113" s="6" t="s">
        <v>94</v>
      </c>
      <c r="B113" s="6" t="s">
        <v>87</v>
      </c>
      <c r="C113" s="7">
        <v>123</v>
      </c>
      <c r="E113" s="6" t="s">
        <v>93</v>
      </c>
      <c r="F113" s="6" t="s">
        <v>87</v>
      </c>
      <c r="G113" s="7">
        <v>101</v>
      </c>
      <c r="I113" s="6" t="s">
        <v>93</v>
      </c>
      <c r="J113" s="6" t="s">
        <v>87</v>
      </c>
      <c r="K113" s="7">
        <v>73</v>
      </c>
      <c r="M113" s="6" t="s">
        <v>93</v>
      </c>
      <c r="N113" s="6" t="s">
        <v>87</v>
      </c>
      <c r="O113" s="7">
        <v>235</v>
      </c>
      <c r="Q113" s="6" t="s">
        <v>93</v>
      </c>
      <c r="R113" s="6" t="s">
        <v>87</v>
      </c>
      <c r="S113" s="7">
        <v>78</v>
      </c>
    </row>
    <row r="114" spans="1:19" x14ac:dyDescent="0.45">
      <c r="A114" s="6" t="s">
        <v>94</v>
      </c>
      <c r="B114" s="6" t="s">
        <v>88</v>
      </c>
      <c r="C114" s="7">
        <v>21</v>
      </c>
      <c r="E114" s="6" t="s">
        <v>93</v>
      </c>
      <c r="F114" s="6" t="s">
        <v>88</v>
      </c>
      <c r="G114" s="7">
        <v>3623</v>
      </c>
      <c r="I114" s="6" t="s">
        <v>93</v>
      </c>
      <c r="J114" s="6" t="s">
        <v>88</v>
      </c>
      <c r="K114" s="7">
        <v>2125</v>
      </c>
      <c r="M114" s="6" t="s">
        <v>93</v>
      </c>
      <c r="N114" s="6" t="s">
        <v>88</v>
      </c>
      <c r="O114" s="7">
        <v>5937</v>
      </c>
      <c r="Q114" s="6" t="s">
        <v>93</v>
      </c>
      <c r="R114" s="6" t="s">
        <v>88</v>
      </c>
      <c r="S114" s="7">
        <v>2424</v>
      </c>
    </row>
    <row r="115" spans="1:19" x14ac:dyDescent="0.45">
      <c r="A115" s="6" t="s">
        <v>94</v>
      </c>
      <c r="B115" s="6" t="s">
        <v>89</v>
      </c>
      <c r="C115" s="7">
        <v>19</v>
      </c>
      <c r="E115" s="6" t="s">
        <v>93</v>
      </c>
      <c r="F115" s="6" t="s">
        <v>89</v>
      </c>
      <c r="G115" s="7">
        <v>121</v>
      </c>
      <c r="I115" s="6" t="s">
        <v>93</v>
      </c>
      <c r="J115" s="6" t="s">
        <v>89</v>
      </c>
      <c r="K115" s="7">
        <v>38</v>
      </c>
      <c r="M115" s="6" t="s">
        <v>93</v>
      </c>
      <c r="N115" s="6" t="s">
        <v>89</v>
      </c>
      <c r="O115" s="7">
        <v>177</v>
      </c>
      <c r="Q115" s="6" t="s">
        <v>93</v>
      </c>
      <c r="R115" s="6" t="s">
        <v>89</v>
      </c>
      <c r="S115" s="7">
        <v>83</v>
      </c>
    </row>
    <row r="116" spans="1:19" x14ac:dyDescent="0.45">
      <c r="A116" s="6" t="s">
        <v>95</v>
      </c>
      <c r="B116" s="6" t="s">
        <v>87</v>
      </c>
      <c r="C116" s="7">
        <v>3</v>
      </c>
      <c r="E116" s="6" t="s">
        <v>94</v>
      </c>
      <c r="F116" s="6" t="s">
        <v>87</v>
      </c>
      <c r="G116" s="7">
        <v>101</v>
      </c>
      <c r="I116" s="6" t="s">
        <v>94</v>
      </c>
      <c r="J116" s="6" t="s">
        <v>87</v>
      </c>
      <c r="K116" s="7">
        <v>66</v>
      </c>
      <c r="M116" s="6" t="s">
        <v>94</v>
      </c>
      <c r="N116" s="6" t="s">
        <v>87</v>
      </c>
      <c r="O116" s="7">
        <v>212</v>
      </c>
      <c r="Q116" s="6" t="s">
        <v>94</v>
      </c>
      <c r="R116" s="6" t="s">
        <v>87</v>
      </c>
      <c r="S116" s="7">
        <v>111</v>
      </c>
    </row>
    <row r="117" spans="1:19" x14ac:dyDescent="0.45">
      <c r="A117" s="6" t="s">
        <v>95</v>
      </c>
      <c r="B117" s="6" t="s">
        <v>88</v>
      </c>
      <c r="C117" s="7">
        <v>19</v>
      </c>
      <c r="E117" s="6" t="s">
        <v>94</v>
      </c>
      <c r="F117" s="6" t="s">
        <v>88</v>
      </c>
      <c r="G117" s="7">
        <v>82</v>
      </c>
      <c r="I117" s="6" t="s">
        <v>94</v>
      </c>
      <c r="J117" s="6" t="s">
        <v>88</v>
      </c>
      <c r="K117" s="7">
        <v>31</v>
      </c>
      <c r="M117" s="6" t="s">
        <v>94</v>
      </c>
      <c r="N117" s="6" t="s">
        <v>88</v>
      </c>
      <c r="O117" s="7">
        <v>152</v>
      </c>
      <c r="Q117" s="6" t="s">
        <v>94</v>
      </c>
      <c r="R117" s="6" t="s">
        <v>88</v>
      </c>
      <c r="S117" s="7">
        <v>44</v>
      </c>
    </row>
    <row r="118" spans="1:19" x14ac:dyDescent="0.45">
      <c r="A118" s="6" t="s">
        <v>95</v>
      </c>
      <c r="B118" s="6" t="s">
        <v>89</v>
      </c>
      <c r="C118" s="7">
        <v>17</v>
      </c>
      <c r="E118" s="6" t="s">
        <v>94</v>
      </c>
      <c r="F118" s="6" t="s">
        <v>89</v>
      </c>
      <c r="G118" s="7">
        <v>76</v>
      </c>
      <c r="I118" s="6" t="s">
        <v>94</v>
      </c>
      <c r="J118" s="6" t="s">
        <v>89</v>
      </c>
      <c r="K118" s="7">
        <v>22</v>
      </c>
      <c r="M118" s="6" t="s">
        <v>94</v>
      </c>
      <c r="N118" s="6" t="s">
        <v>89</v>
      </c>
      <c r="O118" s="7">
        <v>105</v>
      </c>
      <c r="Q118" s="6" t="s">
        <v>94</v>
      </c>
      <c r="R118" s="6" t="s">
        <v>89</v>
      </c>
      <c r="S118" s="7">
        <v>40</v>
      </c>
    </row>
    <row r="119" spans="1:19" x14ac:dyDescent="0.45">
      <c r="A119" s="6" t="s">
        <v>96</v>
      </c>
      <c r="B119" s="6" t="s">
        <v>87</v>
      </c>
      <c r="C119" s="7">
        <v>147</v>
      </c>
      <c r="E119" s="6" t="s">
        <v>95</v>
      </c>
      <c r="F119" s="6" t="s">
        <v>87</v>
      </c>
      <c r="G119" s="7">
        <v>3</v>
      </c>
      <c r="I119" s="6" t="s">
        <v>95</v>
      </c>
      <c r="J119" s="6" t="s">
        <v>87</v>
      </c>
      <c r="K119" s="7">
        <v>6</v>
      </c>
      <c r="M119" s="6" t="s">
        <v>95</v>
      </c>
      <c r="N119" s="6" t="s">
        <v>87</v>
      </c>
      <c r="O119" s="7">
        <v>12</v>
      </c>
      <c r="Q119" s="6" t="s">
        <v>95</v>
      </c>
      <c r="R119" s="6" t="s">
        <v>87</v>
      </c>
      <c r="S119" s="7"/>
    </row>
    <row r="120" spans="1:19" x14ac:dyDescent="0.45">
      <c r="A120" s="6" t="s">
        <v>96</v>
      </c>
      <c r="B120" s="6" t="s">
        <v>88</v>
      </c>
      <c r="C120" s="7">
        <v>1137</v>
      </c>
      <c r="E120" s="6" t="s">
        <v>95</v>
      </c>
      <c r="F120" s="6" t="s">
        <v>88</v>
      </c>
      <c r="G120" s="7">
        <v>56</v>
      </c>
      <c r="I120" s="6" t="s">
        <v>95</v>
      </c>
      <c r="J120" s="6" t="s">
        <v>88</v>
      </c>
      <c r="K120" s="7">
        <v>60</v>
      </c>
      <c r="M120" s="6" t="s">
        <v>95</v>
      </c>
      <c r="N120" s="6" t="s">
        <v>88</v>
      </c>
      <c r="O120" s="7">
        <v>180</v>
      </c>
      <c r="Q120" s="6" t="s">
        <v>95</v>
      </c>
      <c r="R120" s="6" t="s">
        <v>88</v>
      </c>
      <c r="S120" s="7">
        <v>31</v>
      </c>
    </row>
    <row r="121" spans="1:19" x14ac:dyDescent="0.45">
      <c r="A121" s="6" t="s">
        <v>96</v>
      </c>
      <c r="B121" s="6" t="s">
        <v>89</v>
      </c>
      <c r="C121" s="7">
        <v>731</v>
      </c>
      <c r="E121" s="6" t="s">
        <v>95</v>
      </c>
      <c r="F121" s="6" t="s">
        <v>89</v>
      </c>
      <c r="G121" s="7">
        <v>64</v>
      </c>
      <c r="I121" s="6" t="s">
        <v>95</v>
      </c>
      <c r="J121" s="6" t="s">
        <v>89</v>
      </c>
      <c r="K121" s="7">
        <v>47</v>
      </c>
      <c r="M121" s="6" t="s">
        <v>95</v>
      </c>
      <c r="N121" s="6" t="s">
        <v>89</v>
      </c>
      <c r="O121" s="7">
        <v>172</v>
      </c>
      <c r="Q121" s="6" t="s">
        <v>95</v>
      </c>
      <c r="R121" s="6" t="s">
        <v>89</v>
      </c>
      <c r="S121" s="7">
        <v>33</v>
      </c>
    </row>
    <row r="122" spans="1:19" x14ac:dyDescent="0.45">
      <c r="A122" s="12" t="s">
        <v>123</v>
      </c>
      <c r="B122" s="12"/>
      <c r="C122" s="12"/>
      <c r="E122" s="6" t="s">
        <v>96</v>
      </c>
      <c r="F122" s="6" t="s">
        <v>87</v>
      </c>
      <c r="G122" s="7">
        <v>135</v>
      </c>
      <c r="I122" s="6" t="s">
        <v>96</v>
      </c>
      <c r="J122" s="6" t="s">
        <v>87</v>
      </c>
      <c r="K122" s="7">
        <v>57</v>
      </c>
      <c r="M122" s="6" t="s">
        <v>96</v>
      </c>
      <c r="N122" s="6" t="s">
        <v>87</v>
      </c>
      <c r="O122" s="7">
        <v>230</v>
      </c>
      <c r="Q122" s="6" t="s">
        <v>96</v>
      </c>
      <c r="R122" s="6" t="s">
        <v>87</v>
      </c>
      <c r="S122" s="7">
        <v>106</v>
      </c>
    </row>
    <row r="123" spans="1:19" x14ac:dyDescent="0.45">
      <c r="A123" s="53"/>
      <c r="C123" s="60">
        <f>SUM(C101:C122)</f>
        <v>3458</v>
      </c>
      <c r="E123" s="6" t="s">
        <v>96</v>
      </c>
      <c r="F123" s="6" t="s">
        <v>88</v>
      </c>
      <c r="G123" s="7">
        <v>4107</v>
      </c>
      <c r="I123" s="6" t="s">
        <v>96</v>
      </c>
      <c r="J123" s="6" t="s">
        <v>88</v>
      </c>
      <c r="K123" s="7">
        <v>1935</v>
      </c>
      <c r="M123" s="6" t="s">
        <v>96</v>
      </c>
      <c r="N123" s="6" t="s">
        <v>88</v>
      </c>
      <c r="O123" s="7">
        <v>5135</v>
      </c>
      <c r="Q123" s="6" t="s">
        <v>96</v>
      </c>
      <c r="R123" s="6" t="s">
        <v>88</v>
      </c>
      <c r="S123" s="7">
        <v>3151</v>
      </c>
    </row>
    <row r="124" spans="1:19" x14ac:dyDescent="0.45">
      <c r="A124" s="63"/>
      <c r="B124" s="64"/>
      <c r="C124" s="65"/>
      <c r="E124" s="6" t="s">
        <v>96</v>
      </c>
      <c r="F124" s="6" t="s">
        <v>89</v>
      </c>
      <c r="G124" s="7">
        <v>3320</v>
      </c>
      <c r="I124" s="6" t="s">
        <v>96</v>
      </c>
      <c r="J124" s="6" t="s">
        <v>89</v>
      </c>
      <c r="K124" s="7">
        <v>1236</v>
      </c>
      <c r="M124" s="6" t="s">
        <v>96</v>
      </c>
      <c r="N124" s="6" t="s">
        <v>89</v>
      </c>
      <c r="O124" s="7">
        <v>3386</v>
      </c>
      <c r="Q124" s="6" t="s">
        <v>96</v>
      </c>
      <c r="R124" s="6" t="s">
        <v>89</v>
      </c>
      <c r="S124" s="7">
        <v>1953</v>
      </c>
    </row>
    <row r="125" spans="1:19" x14ac:dyDescent="0.45">
      <c r="E125" s="12" t="s">
        <v>123</v>
      </c>
      <c r="F125" s="12"/>
      <c r="G125" s="12"/>
      <c r="I125" s="12" t="s">
        <v>123</v>
      </c>
      <c r="J125" s="12"/>
      <c r="K125" s="12"/>
      <c r="M125" s="12" t="s">
        <v>123</v>
      </c>
      <c r="N125" s="12"/>
      <c r="O125" s="12"/>
      <c r="Q125" s="12" t="s">
        <v>123</v>
      </c>
      <c r="R125" s="12"/>
      <c r="S125" s="12"/>
    </row>
    <row r="126" spans="1:19" x14ac:dyDescent="0.45">
      <c r="E126" s="53"/>
      <c r="G126" s="60">
        <f>SUM(G101:G125)</f>
        <v>12457</v>
      </c>
      <c r="I126" s="53"/>
      <c r="K126" s="60">
        <f>SUM(K101:K125)</f>
        <v>6263</v>
      </c>
      <c r="M126" s="53"/>
      <c r="O126" s="60">
        <f>SUM(O101:O125)</f>
        <v>18257</v>
      </c>
      <c r="Q126" s="53"/>
      <c r="S126" s="60">
        <f>SUM(S101:S125)</f>
        <v>8790</v>
      </c>
    </row>
    <row r="127" spans="1:19" x14ac:dyDescent="0.45">
      <c r="E127" s="63"/>
      <c r="F127" s="64"/>
      <c r="G127" s="65"/>
      <c r="I127" s="63"/>
      <c r="J127" s="64"/>
      <c r="K127" s="65"/>
      <c r="M127" s="63"/>
      <c r="N127" s="64"/>
      <c r="O127" s="65"/>
      <c r="Q127" s="63"/>
      <c r="R127" s="64"/>
      <c r="S127" s="65"/>
    </row>
  </sheetData>
  <mergeCells count="22">
    <mergeCell ref="V1:W1"/>
    <mergeCell ref="V2:W2"/>
    <mergeCell ref="B1:C1"/>
    <mergeCell ref="B2:C2"/>
    <mergeCell ref="F1:G1"/>
    <mergeCell ref="F2:G2"/>
    <mergeCell ref="J1:K1"/>
    <mergeCell ref="J2:K2"/>
    <mergeCell ref="N1:O1"/>
    <mergeCell ref="N2:O2"/>
    <mergeCell ref="N66:O66"/>
    <mergeCell ref="N67:O67"/>
    <mergeCell ref="R66:S66"/>
    <mergeCell ref="R67:S67"/>
    <mergeCell ref="R1:S1"/>
    <mergeCell ref="R2:S2"/>
    <mergeCell ref="B66:C66"/>
    <mergeCell ref="B67:C67"/>
    <mergeCell ref="F66:G66"/>
    <mergeCell ref="F67:G67"/>
    <mergeCell ref="J66:K66"/>
    <mergeCell ref="J67:K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GE46"/>
  <sheetViews>
    <sheetView showGridLines="0" topLeftCell="A2" zoomScale="80" zoomScaleNormal="80" workbookViewId="0">
      <selection activeCell="P31" sqref="P31"/>
    </sheetView>
  </sheetViews>
  <sheetFormatPr defaultColWidth="9" defaultRowHeight="14.25" x14ac:dyDescent="0.45"/>
  <cols>
    <col min="1" max="1" width="17.796875" style="1" customWidth="1"/>
    <col min="2" max="2" width="10.53125" style="1" customWidth="1"/>
    <col min="3" max="3" width="13.19921875" style="1" bestFit="1" customWidth="1"/>
    <col min="4" max="4" width="12.796875" style="1" customWidth="1"/>
    <col min="5" max="5" width="11.1328125" style="1" customWidth="1"/>
    <col min="6" max="6" width="9" style="151"/>
    <col min="7" max="7" width="9" style="1"/>
    <col min="8" max="8" width="6.19921875" style="1" customWidth="1"/>
    <col min="9" max="9" width="9" style="1"/>
    <col min="10" max="10" width="12.33203125" style="1" bestFit="1" customWidth="1"/>
    <col min="11" max="16384" width="9" style="1"/>
  </cols>
  <sheetData>
    <row r="1" spans="1:187" ht="16.899999999999999" x14ac:dyDescent="0.45">
      <c r="A1" s="273" t="s">
        <v>399</v>
      </c>
      <c r="B1" s="273"/>
      <c r="C1" s="273"/>
      <c r="D1" s="273"/>
      <c r="E1" s="273"/>
    </row>
    <row r="2" spans="1:187" ht="42.75" x14ac:dyDescent="0.45">
      <c r="A2" s="257" t="s">
        <v>17</v>
      </c>
      <c r="B2" s="258" t="s">
        <v>0</v>
      </c>
      <c r="C2" s="258" t="s">
        <v>31</v>
      </c>
      <c r="D2" s="259" t="s">
        <v>423</v>
      </c>
      <c r="E2" s="259" t="s">
        <v>303</v>
      </c>
    </row>
    <row r="3" spans="1:187" s="8" customFormat="1" ht="14.65" thickBot="1" x14ac:dyDescent="0.5">
      <c r="A3" s="157" t="s">
        <v>165</v>
      </c>
      <c r="B3" s="267">
        <v>325</v>
      </c>
      <c r="C3" s="155">
        <v>8414</v>
      </c>
      <c r="D3" s="155">
        <v>18181</v>
      </c>
      <c r="E3" s="217">
        <f>(B3+C3)/D3</f>
        <v>0.48066662999834991</v>
      </c>
      <c r="F3" s="158"/>
      <c r="G3" s="144"/>
      <c r="H3" s="144"/>
      <c r="I3" s="144"/>
      <c r="J3" s="14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row>
    <row r="4" spans="1:187" ht="14.65" thickTop="1" x14ac:dyDescent="0.45">
      <c r="A4" s="157" t="s">
        <v>166</v>
      </c>
      <c r="B4" s="267">
        <v>390</v>
      </c>
      <c r="C4" s="155">
        <v>5535</v>
      </c>
      <c r="D4" s="155">
        <v>16619</v>
      </c>
      <c r="E4" s="217">
        <f t="shared" ref="E4:E42" si="0">(B4+C4)/D4</f>
        <v>0.35651964618809795</v>
      </c>
      <c r="F4" s="158"/>
      <c r="G4" s="144"/>
      <c r="H4" s="144"/>
      <c r="I4" s="144"/>
      <c r="J4" s="144"/>
    </row>
    <row r="5" spans="1:187" x14ac:dyDescent="0.45">
      <c r="A5" s="157" t="s">
        <v>167</v>
      </c>
      <c r="B5" s="268">
        <v>3035</v>
      </c>
      <c r="C5" s="155">
        <v>48055</v>
      </c>
      <c r="D5" s="155">
        <v>169657</v>
      </c>
      <c r="E5" s="217">
        <f t="shared" si="0"/>
        <v>0.30113699994695181</v>
      </c>
      <c r="F5" s="158"/>
      <c r="G5" s="159"/>
      <c r="H5" s="156"/>
      <c r="I5" s="144"/>
      <c r="J5" s="148"/>
    </row>
    <row r="6" spans="1:187" x14ac:dyDescent="0.45">
      <c r="A6" s="157" t="s">
        <v>274</v>
      </c>
      <c r="B6" s="267"/>
      <c r="C6" s="155">
        <v>497</v>
      </c>
      <c r="D6" s="155" t="s">
        <v>286</v>
      </c>
      <c r="E6" s="217"/>
      <c r="F6" s="158"/>
      <c r="G6" s="159"/>
      <c r="H6" s="156"/>
      <c r="I6" s="144"/>
      <c r="J6" s="148"/>
    </row>
    <row r="7" spans="1:187" x14ac:dyDescent="0.45">
      <c r="A7" s="157" t="s">
        <v>168</v>
      </c>
      <c r="B7" s="267">
        <v>2108</v>
      </c>
      <c r="C7" s="155">
        <v>19670</v>
      </c>
      <c r="D7" s="155">
        <v>61495</v>
      </c>
      <c r="E7" s="217">
        <f t="shared" si="0"/>
        <v>0.35414261322058704</v>
      </c>
      <c r="F7" s="158"/>
      <c r="G7" s="159"/>
      <c r="H7" s="156"/>
      <c r="I7" s="144"/>
      <c r="J7" s="148"/>
    </row>
    <row r="8" spans="1:187" x14ac:dyDescent="0.45">
      <c r="A8" s="157" t="s">
        <v>169</v>
      </c>
      <c r="B8" s="267">
        <v>2602</v>
      </c>
      <c r="C8" s="155">
        <v>16485</v>
      </c>
      <c r="D8" s="155">
        <v>52985</v>
      </c>
      <c r="E8" s="217">
        <f t="shared" si="0"/>
        <v>0.36023402849863168</v>
      </c>
      <c r="F8" s="158"/>
      <c r="G8" s="144"/>
      <c r="H8" s="144"/>
      <c r="I8" s="144"/>
      <c r="J8" s="148"/>
    </row>
    <row r="9" spans="1:187" x14ac:dyDescent="0.45">
      <c r="A9" s="157" t="s">
        <v>170</v>
      </c>
      <c r="B9" s="267">
        <v>11608</v>
      </c>
      <c r="C9" s="155">
        <v>95890</v>
      </c>
      <c r="D9" s="155">
        <v>405993</v>
      </c>
      <c r="E9" s="217">
        <f t="shared" si="0"/>
        <v>0.26477796415209132</v>
      </c>
      <c r="F9" s="158"/>
      <c r="G9" s="144"/>
      <c r="H9" s="144"/>
      <c r="I9" s="144"/>
      <c r="J9" s="144"/>
    </row>
    <row r="10" spans="1:187" x14ac:dyDescent="0.45">
      <c r="A10" s="157" t="s">
        <v>171</v>
      </c>
      <c r="B10" s="267">
        <v>81</v>
      </c>
      <c r="C10" s="155">
        <v>807</v>
      </c>
      <c r="D10" s="155">
        <v>2867</v>
      </c>
      <c r="E10" s="217">
        <f t="shared" si="0"/>
        <v>0.30973142657830482</v>
      </c>
      <c r="F10" s="158"/>
      <c r="G10" s="144"/>
      <c r="H10" s="144"/>
      <c r="I10" s="144"/>
      <c r="J10" s="144"/>
    </row>
    <row r="11" spans="1:187" x14ac:dyDescent="0.45">
      <c r="A11" s="157" t="s">
        <v>172</v>
      </c>
      <c r="B11" s="267">
        <v>2208</v>
      </c>
      <c r="C11" s="155">
        <v>28894</v>
      </c>
      <c r="D11" s="155">
        <v>86229</v>
      </c>
      <c r="E11" s="217">
        <f t="shared" si="0"/>
        <v>0.36069071889967413</v>
      </c>
      <c r="F11" s="158"/>
      <c r="G11" s="144"/>
      <c r="H11" s="144"/>
      <c r="I11" s="144"/>
      <c r="J11" s="144"/>
    </row>
    <row r="12" spans="1:187" x14ac:dyDescent="0.45">
      <c r="A12" s="157" t="s">
        <v>173</v>
      </c>
      <c r="B12" s="267">
        <v>786</v>
      </c>
      <c r="C12" s="155">
        <v>10909</v>
      </c>
      <c r="D12" s="155">
        <v>35060</v>
      </c>
      <c r="E12" s="217">
        <f t="shared" si="0"/>
        <v>0.33357102110667425</v>
      </c>
      <c r="F12" s="158"/>
      <c r="G12" s="144"/>
      <c r="H12" s="144"/>
      <c r="I12" s="144"/>
      <c r="J12" s="144"/>
    </row>
    <row r="13" spans="1:187" x14ac:dyDescent="0.45">
      <c r="A13" s="157" t="s">
        <v>174</v>
      </c>
      <c r="B13" s="267">
        <v>139</v>
      </c>
      <c r="C13" s="155">
        <v>1992</v>
      </c>
      <c r="D13" s="155">
        <v>5593</v>
      </c>
      <c r="E13" s="217">
        <f t="shared" si="0"/>
        <v>0.38101197925978902</v>
      </c>
      <c r="F13" s="158"/>
      <c r="G13" s="144"/>
      <c r="H13" s="144"/>
      <c r="I13" s="144"/>
      <c r="J13" s="144"/>
    </row>
    <row r="14" spans="1:187" x14ac:dyDescent="0.45">
      <c r="A14" s="157" t="s">
        <v>175</v>
      </c>
      <c r="B14" s="267">
        <v>1076</v>
      </c>
      <c r="C14" s="155">
        <v>30164</v>
      </c>
      <c r="D14" s="155">
        <v>85341</v>
      </c>
      <c r="E14" s="217">
        <f t="shared" si="0"/>
        <v>0.3660608617194549</v>
      </c>
      <c r="F14" s="158"/>
      <c r="G14" s="144"/>
      <c r="H14" s="144"/>
      <c r="I14" s="144"/>
      <c r="J14" s="144"/>
    </row>
    <row r="15" spans="1:187" x14ac:dyDescent="0.45">
      <c r="A15" s="157" t="s">
        <v>176</v>
      </c>
      <c r="B15" s="267">
        <v>51</v>
      </c>
      <c r="C15" s="155">
        <v>451</v>
      </c>
      <c r="D15" s="155">
        <v>1576</v>
      </c>
      <c r="E15" s="217">
        <f t="shared" si="0"/>
        <v>0.31852791878172587</v>
      </c>
      <c r="F15" s="158"/>
      <c r="G15" s="144"/>
      <c r="H15" s="144"/>
      <c r="I15" s="144"/>
      <c r="J15" s="144"/>
    </row>
    <row r="16" spans="1:187" x14ac:dyDescent="0.45">
      <c r="A16" s="157" t="s">
        <v>177</v>
      </c>
      <c r="B16" s="267">
        <v>1453</v>
      </c>
      <c r="C16" s="155">
        <v>31321</v>
      </c>
      <c r="D16" s="155">
        <v>84411</v>
      </c>
      <c r="E16" s="217">
        <f t="shared" si="0"/>
        <v>0.38826693203492435</v>
      </c>
      <c r="F16" s="158"/>
      <c r="G16" s="144"/>
      <c r="H16" s="144"/>
      <c r="I16" s="144"/>
      <c r="J16" s="144"/>
    </row>
    <row r="17" spans="1:10" x14ac:dyDescent="0.45">
      <c r="A17" s="157" t="s">
        <v>178</v>
      </c>
      <c r="B17" s="267">
        <v>1633</v>
      </c>
      <c r="C17" s="155">
        <v>20409</v>
      </c>
      <c r="D17" s="155">
        <v>58168</v>
      </c>
      <c r="E17" s="217">
        <f t="shared" si="0"/>
        <v>0.37893687250722047</v>
      </c>
      <c r="F17" s="158"/>
      <c r="G17" s="144"/>
      <c r="H17" s="144"/>
      <c r="I17" s="144"/>
      <c r="J17" s="144"/>
    </row>
    <row r="18" spans="1:10" x14ac:dyDescent="0.45">
      <c r="A18" s="157" t="s">
        <v>179</v>
      </c>
      <c r="B18" s="267">
        <v>2317</v>
      </c>
      <c r="C18" s="155">
        <v>11894</v>
      </c>
      <c r="D18" s="155">
        <v>61865</v>
      </c>
      <c r="E18" s="217">
        <f t="shared" si="0"/>
        <v>0.22970985209730865</v>
      </c>
      <c r="F18" s="158"/>
      <c r="G18" s="144"/>
      <c r="H18" s="144"/>
      <c r="I18" s="144"/>
      <c r="J18" s="144"/>
    </row>
    <row r="19" spans="1:10" x14ac:dyDescent="0.45">
      <c r="A19" s="157" t="s">
        <v>180</v>
      </c>
      <c r="B19" s="267">
        <v>1652</v>
      </c>
      <c r="C19" s="155">
        <v>5908</v>
      </c>
      <c r="D19" s="155">
        <v>19813</v>
      </c>
      <c r="E19" s="217">
        <f t="shared" si="0"/>
        <v>0.38156765759854638</v>
      </c>
      <c r="F19" s="158"/>
      <c r="G19" s="144"/>
      <c r="H19" s="144"/>
      <c r="I19" s="144"/>
      <c r="J19" s="144"/>
    </row>
    <row r="20" spans="1:10" x14ac:dyDescent="0.45">
      <c r="A20" s="157" t="s">
        <v>181</v>
      </c>
      <c r="B20" s="267">
        <v>68443</v>
      </c>
      <c r="C20" s="155">
        <v>309126</v>
      </c>
      <c r="D20" s="155">
        <v>1944062</v>
      </c>
      <c r="E20" s="217">
        <f t="shared" si="0"/>
        <v>0.19421654247652595</v>
      </c>
      <c r="F20" s="158"/>
      <c r="G20" s="144"/>
      <c r="H20" s="144"/>
      <c r="I20" s="144"/>
      <c r="J20" s="144"/>
    </row>
    <row r="21" spans="1:10" x14ac:dyDescent="0.45">
      <c r="A21" s="157" t="s">
        <v>182</v>
      </c>
      <c r="B21" s="267">
        <v>6441</v>
      </c>
      <c r="C21" s="155">
        <v>40866</v>
      </c>
      <c r="D21" s="155">
        <v>211778</v>
      </c>
      <c r="E21" s="217">
        <f t="shared" si="0"/>
        <v>0.22338014335766698</v>
      </c>
      <c r="F21" s="158"/>
      <c r="G21" s="144"/>
      <c r="H21" s="144"/>
      <c r="I21" s="144"/>
      <c r="J21" s="144"/>
    </row>
    <row r="22" spans="1:10" x14ac:dyDescent="0.45">
      <c r="A22" s="157" t="s">
        <v>183</v>
      </c>
      <c r="B22" s="267">
        <v>909</v>
      </c>
      <c r="C22" s="155">
        <v>7843</v>
      </c>
      <c r="D22" s="155">
        <v>38003</v>
      </c>
      <c r="E22" s="217">
        <f t="shared" si="0"/>
        <v>0.23029760808357236</v>
      </c>
      <c r="F22" s="158"/>
      <c r="G22" s="144"/>
      <c r="H22" s="144"/>
      <c r="I22" s="144"/>
      <c r="J22" s="144"/>
    </row>
    <row r="23" spans="1:10" x14ac:dyDescent="0.45">
      <c r="A23" s="157" t="s">
        <v>184</v>
      </c>
      <c r="B23" s="267">
        <v>773</v>
      </c>
      <c r="C23" s="155">
        <v>5074</v>
      </c>
      <c r="D23" s="155">
        <v>16500</v>
      </c>
      <c r="E23" s="217">
        <f t="shared" si="0"/>
        <v>0.35436363636363638</v>
      </c>
      <c r="F23" s="158"/>
      <c r="G23" s="144"/>
      <c r="H23" s="144"/>
      <c r="I23" s="144"/>
      <c r="J23" s="144"/>
    </row>
    <row r="24" spans="1:10" x14ac:dyDescent="0.45">
      <c r="A24" s="157" t="s">
        <v>185</v>
      </c>
      <c r="B24" s="267">
        <v>1251</v>
      </c>
      <c r="C24" s="155">
        <v>21320</v>
      </c>
      <c r="D24" s="155">
        <v>62021</v>
      </c>
      <c r="E24" s="217">
        <f t="shared" si="0"/>
        <v>0.36392512213605072</v>
      </c>
      <c r="F24" s="158"/>
      <c r="G24" s="144"/>
      <c r="H24" s="144"/>
      <c r="I24" s="144"/>
      <c r="J24" s="144"/>
    </row>
    <row r="25" spans="1:10" x14ac:dyDescent="0.45">
      <c r="A25" s="157" t="s">
        <v>186</v>
      </c>
      <c r="B25" s="267">
        <v>295</v>
      </c>
      <c r="C25" s="155">
        <v>2590</v>
      </c>
      <c r="D25" s="155">
        <v>8035</v>
      </c>
      <c r="E25" s="217">
        <f t="shared" si="0"/>
        <v>0.35905413814561293</v>
      </c>
      <c r="F25" s="158"/>
      <c r="G25" s="144"/>
      <c r="H25" s="144"/>
      <c r="I25" s="144"/>
      <c r="J25" s="144"/>
    </row>
    <row r="26" spans="1:10" x14ac:dyDescent="0.45">
      <c r="A26" s="157" t="s">
        <v>187</v>
      </c>
      <c r="B26" s="267">
        <v>1229</v>
      </c>
      <c r="C26" s="155">
        <v>14775</v>
      </c>
      <c r="D26" s="155">
        <v>49199</v>
      </c>
      <c r="E26" s="217">
        <f t="shared" si="0"/>
        <v>0.32529116445456208</v>
      </c>
      <c r="F26" s="158"/>
      <c r="G26" s="144"/>
      <c r="H26" s="144"/>
      <c r="I26" s="144"/>
      <c r="J26" s="144"/>
    </row>
    <row r="27" spans="1:10" x14ac:dyDescent="0.45">
      <c r="A27" s="157" t="s">
        <v>188</v>
      </c>
      <c r="B27" s="267">
        <v>1250</v>
      </c>
      <c r="C27" s="155">
        <v>13585</v>
      </c>
      <c r="D27" s="155">
        <v>32336</v>
      </c>
      <c r="E27" s="217">
        <f t="shared" si="0"/>
        <v>0.45877659574468083</v>
      </c>
      <c r="F27" s="160"/>
      <c r="G27" s="144"/>
      <c r="H27" s="144"/>
      <c r="I27" s="144"/>
      <c r="J27" s="144"/>
    </row>
    <row r="28" spans="1:10" x14ac:dyDescent="0.45">
      <c r="A28" s="157" t="s">
        <v>189</v>
      </c>
      <c r="B28" s="267">
        <v>660</v>
      </c>
      <c r="C28" s="155">
        <v>5247</v>
      </c>
      <c r="D28" s="155">
        <v>14750</v>
      </c>
      <c r="E28" s="217">
        <f t="shared" si="0"/>
        <v>0.40047457627118643</v>
      </c>
      <c r="F28" s="158"/>
      <c r="G28" s="144"/>
      <c r="H28" s="144"/>
      <c r="I28" s="144"/>
      <c r="J28" s="144"/>
    </row>
    <row r="29" spans="1:10" x14ac:dyDescent="0.45">
      <c r="A29" s="157" t="s">
        <v>190</v>
      </c>
      <c r="B29" s="267">
        <v>326</v>
      </c>
      <c r="C29" s="155">
        <v>3580</v>
      </c>
      <c r="D29" s="155">
        <v>9962</v>
      </c>
      <c r="E29" s="217">
        <f t="shared" si="0"/>
        <v>0.39208994177875928</v>
      </c>
      <c r="F29" s="158"/>
      <c r="G29" s="144"/>
      <c r="H29" s="144"/>
      <c r="I29" s="144"/>
      <c r="J29" s="144"/>
    </row>
    <row r="30" spans="1:10" x14ac:dyDescent="0.45">
      <c r="A30" s="157" t="s">
        <v>191</v>
      </c>
      <c r="B30" s="267">
        <v>15451</v>
      </c>
      <c r="C30" s="155">
        <v>177800</v>
      </c>
      <c r="D30" s="155">
        <v>756054</v>
      </c>
      <c r="E30" s="217">
        <f t="shared" si="0"/>
        <v>0.25560475839027369</v>
      </c>
      <c r="F30" s="158"/>
      <c r="G30" s="144"/>
      <c r="H30" s="144"/>
      <c r="I30" s="144"/>
      <c r="J30" s="144"/>
    </row>
    <row r="31" spans="1:10" x14ac:dyDescent="0.45">
      <c r="A31" s="157" t="s">
        <v>192</v>
      </c>
      <c r="B31" s="267">
        <v>1203</v>
      </c>
      <c r="C31" s="155">
        <v>2929</v>
      </c>
      <c r="D31" s="155">
        <v>11436</v>
      </c>
      <c r="E31" s="217">
        <f t="shared" si="0"/>
        <v>0.36131514515564883</v>
      </c>
      <c r="F31" s="158"/>
      <c r="G31" s="144"/>
      <c r="H31" s="144"/>
      <c r="I31" s="144"/>
      <c r="J31" s="144"/>
    </row>
    <row r="32" spans="1:10" x14ac:dyDescent="0.45">
      <c r="A32" s="157" t="s">
        <v>193</v>
      </c>
      <c r="B32" s="267">
        <v>3076</v>
      </c>
      <c r="C32" s="155">
        <v>28241</v>
      </c>
      <c r="D32" s="155">
        <v>100844</v>
      </c>
      <c r="E32" s="217">
        <f t="shared" si="0"/>
        <v>0.31054896672087579</v>
      </c>
      <c r="F32" s="158"/>
      <c r="G32" s="144"/>
      <c r="H32" s="144"/>
      <c r="I32" s="144"/>
      <c r="J32" s="144"/>
    </row>
    <row r="33" spans="1:10" x14ac:dyDescent="0.45">
      <c r="A33" s="157" t="s">
        <v>194</v>
      </c>
      <c r="B33" s="267">
        <v>326</v>
      </c>
      <c r="C33" s="155">
        <v>1842</v>
      </c>
      <c r="D33" s="155">
        <v>9348</v>
      </c>
      <c r="E33" s="217">
        <f t="shared" si="0"/>
        <v>0.23192126658108686</v>
      </c>
      <c r="F33" s="158"/>
      <c r="G33" s="144"/>
      <c r="H33" s="144"/>
      <c r="I33" s="144"/>
      <c r="J33" s="144"/>
    </row>
    <row r="34" spans="1:10" x14ac:dyDescent="0.45">
      <c r="A34" s="157" t="s">
        <v>195</v>
      </c>
      <c r="B34" s="267">
        <v>17412</v>
      </c>
      <c r="C34" s="155">
        <v>129198</v>
      </c>
      <c r="D34" s="155">
        <v>697513</v>
      </c>
      <c r="E34" s="217">
        <f t="shared" si="0"/>
        <v>0.21018963087426329</v>
      </c>
      <c r="F34" s="158"/>
      <c r="G34" s="144"/>
      <c r="H34" s="144"/>
      <c r="I34" s="144"/>
      <c r="J34" s="144"/>
    </row>
    <row r="35" spans="1:10" x14ac:dyDescent="0.45">
      <c r="A35" s="157" t="s">
        <v>196</v>
      </c>
      <c r="B35" s="267">
        <v>11189</v>
      </c>
      <c r="C35" s="155">
        <v>127686</v>
      </c>
      <c r="D35" s="155">
        <v>426406</v>
      </c>
      <c r="E35" s="217">
        <f t="shared" si="0"/>
        <v>0.32568725580784513</v>
      </c>
      <c r="F35" s="158"/>
      <c r="G35" s="144"/>
      <c r="H35" s="144"/>
      <c r="I35" s="144"/>
      <c r="J35" s="144"/>
    </row>
    <row r="36" spans="1:10" x14ac:dyDescent="0.45">
      <c r="A36" s="157" t="s">
        <v>197</v>
      </c>
      <c r="B36" s="267">
        <v>1055</v>
      </c>
      <c r="C36" s="155">
        <v>11525</v>
      </c>
      <c r="D36" s="155">
        <v>34173</v>
      </c>
      <c r="E36" s="217">
        <f t="shared" si="0"/>
        <v>0.36812688379714981</v>
      </c>
      <c r="F36" s="158"/>
      <c r="G36" s="144"/>
      <c r="H36" s="144"/>
      <c r="I36" s="144"/>
      <c r="J36" s="144"/>
    </row>
    <row r="37" spans="1:10" x14ac:dyDescent="0.45">
      <c r="A37" s="157" t="s">
        <v>198</v>
      </c>
      <c r="B37" s="267">
        <v>5618</v>
      </c>
      <c r="C37" s="155">
        <v>52646</v>
      </c>
      <c r="D37" s="155">
        <v>233776</v>
      </c>
      <c r="E37" s="217">
        <f t="shared" si="0"/>
        <v>0.249230032167545</v>
      </c>
      <c r="F37" s="158"/>
      <c r="G37" s="144"/>
      <c r="H37" s="144"/>
      <c r="I37" s="144"/>
      <c r="J37" s="144"/>
    </row>
    <row r="38" spans="1:10" x14ac:dyDescent="0.45">
      <c r="A38" s="157" t="s">
        <v>199</v>
      </c>
      <c r="B38" s="267">
        <v>103</v>
      </c>
      <c r="C38" s="155">
        <v>929</v>
      </c>
      <c r="D38" s="155">
        <v>2687</v>
      </c>
      <c r="E38" s="217">
        <f t="shared" si="0"/>
        <v>0.38407145515444735</v>
      </c>
      <c r="F38" s="158"/>
      <c r="G38" s="144"/>
      <c r="H38" s="144"/>
      <c r="I38" s="144"/>
      <c r="J38" s="144"/>
    </row>
    <row r="39" spans="1:10" x14ac:dyDescent="0.45">
      <c r="A39" s="157" t="s">
        <v>200</v>
      </c>
      <c r="B39" s="267">
        <v>1007</v>
      </c>
      <c r="C39" s="155">
        <v>13481</v>
      </c>
      <c r="D39" s="155">
        <v>49620</v>
      </c>
      <c r="E39" s="217">
        <f t="shared" si="0"/>
        <v>0.2919790407093914</v>
      </c>
      <c r="F39" s="158"/>
      <c r="G39" s="144"/>
      <c r="H39" s="144"/>
      <c r="I39" s="144"/>
      <c r="J39" s="144"/>
    </row>
    <row r="40" spans="1:10" x14ac:dyDescent="0.45">
      <c r="A40" s="157" t="s">
        <v>201</v>
      </c>
      <c r="B40" s="267">
        <v>8192</v>
      </c>
      <c r="C40" s="155">
        <v>43411</v>
      </c>
      <c r="D40" s="155">
        <v>182476</v>
      </c>
      <c r="E40" s="217">
        <f t="shared" si="0"/>
        <v>0.28279335364650693</v>
      </c>
      <c r="F40" s="158"/>
      <c r="G40" s="144"/>
      <c r="H40" s="144"/>
      <c r="I40" s="144"/>
      <c r="J40" s="144"/>
    </row>
    <row r="41" spans="1:10" x14ac:dyDescent="0.45">
      <c r="A41" s="157" t="s">
        <v>202</v>
      </c>
      <c r="B41" s="267">
        <v>816</v>
      </c>
      <c r="C41" s="155">
        <v>6610</v>
      </c>
      <c r="D41" s="155">
        <v>45095</v>
      </c>
      <c r="E41" s="217">
        <f t="shared" si="0"/>
        <v>0.16467457589533208</v>
      </c>
      <c r="F41" s="158"/>
      <c r="G41" s="144"/>
      <c r="H41" s="144"/>
      <c r="I41" s="144"/>
      <c r="J41" s="144"/>
    </row>
    <row r="42" spans="1:10" ht="15" customHeight="1" x14ac:dyDescent="0.45">
      <c r="A42" s="157" t="s">
        <v>203</v>
      </c>
      <c r="B42" s="267">
        <v>2604</v>
      </c>
      <c r="C42" s="155">
        <v>92525</v>
      </c>
      <c r="D42" s="155">
        <v>218082</v>
      </c>
      <c r="E42" s="217">
        <f t="shared" si="0"/>
        <v>0.43620748158949385</v>
      </c>
      <c r="F42" s="158"/>
      <c r="G42" s="144"/>
      <c r="H42" s="144"/>
      <c r="I42" s="144"/>
      <c r="J42" s="144"/>
    </row>
    <row r="43" spans="1:10" ht="15" customHeight="1" x14ac:dyDescent="0.45">
      <c r="A43" s="157" t="s">
        <v>94</v>
      </c>
      <c r="B43" s="267">
        <v>1</v>
      </c>
      <c r="C43" s="155">
        <v>1572</v>
      </c>
      <c r="D43" s="155"/>
      <c r="E43" s="217"/>
      <c r="F43" s="158"/>
      <c r="G43" s="144"/>
      <c r="H43" s="144"/>
      <c r="I43" s="144"/>
      <c r="J43" s="144"/>
    </row>
    <row r="44" spans="1:10" x14ac:dyDescent="0.45">
      <c r="A44" s="164" t="s">
        <v>157</v>
      </c>
      <c r="B44" s="165">
        <f>SUM(B3:B43)</f>
        <v>181094</v>
      </c>
      <c r="C44" s="164">
        <f>SUM(C3:C43)</f>
        <v>1451696</v>
      </c>
      <c r="D44" s="218">
        <v>6320009</v>
      </c>
      <c r="E44" s="163"/>
    </row>
    <row r="45" spans="1:10" s="220" customFormat="1" ht="30.85" customHeight="1" x14ac:dyDescent="0.45">
      <c r="A45" s="274" t="s">
        <v>424</v>
      </c>
      <c r="B45" s="274"/>
      <c r="C45" s="274"/>
      <c r="D45" s="274"/>
      <c r="E45" s="274"/>
      <c r="F45" s="219"/>
    </row>
    <row r="46" spans="1:10" x14ac:dyDescent="0.45">
      <c r="A46" s="221" t="s">
        <v>425</v>
      </c>
      <c r="B46" s="221"/>
      <c r="C46" s="221"/>
      <c r="D46" s="221"/>
      <c r="E46" s="221"/>
    </row>
  </sheetData>
  <mergeCells count="2">
    <mergeCell ref="A1:E1"/>
    <mergeCell ref="A45:E45"/>
  </mergeCells>
  <conditionalFormatting sqref="B2">
    <cfRule type="top10" dxfId="30" priority="14" rank="10"/>
  </conditionalFormatting>
  <conditionalFormatting sqref="C3:C43">
    <cfRule type="top10" dxfId="29" priority="13" rank="10"/>
    <cfRule type="top10" dxfId="28" priority="4" rank="10"/>
  </conditionalFormatting>
  <conditionalFormatting sqref="D3:D42">
    <cfRule type="top10" dxfId="27" priority="12" rank="10"/>
  </conditionalFormatting>
  <conditionalFormatting sqref="E3:E43">
    <cfRule type="top10" dxfId="26" priority="9" rank="10"/>
    <cfRule type="top10" dxfId="25" priority="11" rank="10"/>
    <cfRule type="top10" dxfId="24" priority="7" rank="10"/>
  </conditionalFormatting>
  <conditionalFormatting sqref="D2:D43">
    <cfRule type="top10" dxfId="23" priority="10" rank="10"/>
  </conditionalFormatting>
  <conditionalFormatting sqref="D3:D43">
    <cfRule type="top10" dxfId="22" priority="8" rank="10"/>
    <cfRule type="top10" dxfId="21" priority="3" rank="10"/>
  </conditionalFormatting>
  <conditionalFormatting sqref="E3:E42">
    <cfRule type="top10" dxfId="20" priority="2" rank="10"/>
  </conditionalFormatting>
  <conditionalFormatting sqref="B3:B43">
    <cfRule type="top10" dxfId="19" priority="1" rank="10"/>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797F8-9214-4EC0-ADFB-8D831311955A}">
  <sheetPr>
    <tabColor theme="5" tint="0.59999389629810485"/>
  </sheetPr>
  <dimension ref="A1:M55"/>
  <sheetViews>
    <sheetView topLeftCell="A10" zoomScale="85" zoomScaleNormal="85" workbookViewId="0">
      <selection activeCell="N44" sqref="N44"/>
    </sheetView>
  </sheetViews>
  <sheetFormatPr defaultRowHeight="14.25" x14ac:dyDescent="0.45"/>
  <cols>
    <col min="1" max="1" width="22.73046875" customWidth="1"/>
    <col min="2" max="2" width="22.46484375" customWidth="1"/>
    <col min="3" max="5" width="11.1328125" customWidth="1"/>
    <col min="6" max="6" width="17.265625" customWidth="1"/>
    <col min="7" max="7" width="12.46484375" customWidth="1"/>
    <col min="8" max="8" width="13.6640625" customWidth="1"/>
    <col min="9" max="9" width="13.796875" customWidth="1"/>
    <col min="10" max="11" width="11.1328125" style="152" customWidth="1"/>
    <col min="12" max="12" width="11.1328125" customWidth="1"/>
    <col min="13" max="13" width="11.1328125" style="103" customWidth="1"/>
    <col min="14" max="14" width="20.1328125" bestFit="1" customWidth="1"/>
  </cols>
  <sheetData>
    <row r="1" spans="1:13" s="154" customFormat="1" ht="31.5" x14ac:dyDescent="0.5">
      <c r="A1" s="226" t="s">
        <v>341</v>
      </c>
      <c r="B1" s="227" t="s">
        <v>400</v>
      </c>
      <c r="C1" s="168"/>
      <c r="D1" s="168"/>
      <c r="E1" s="168"/>
      <c r="F1" s="168"/>
      <c r="G1" s="168"/>
      <c r="H1" s="168"/>
      <c r="I1" s="168"/>
      <c r="J1" s="169"/>
      <c r="K1" s="169"/>
      <c r="L1" s="168"/>
      <c r="M1" s="103"/>
    </row>
    <row r="2" spans="1:13" ht="15.75" x14ac:dyDescent="0.5">
      <c r="A2" s="253" t="s">
        <v>337</v>
      </c>
      <c r="B2" s="254" t="s">
        <v>338</v>
      </c>
      <c r="J2"/>
      <c r="K2"/>
      <c r="M2"/>
    </row>
    <row r="3" spans="1:13" ht="15.75" x14ac:dyDescent="0.5">
      <c r="A3" s="105" t="s">
        <v>339</v>
      </c>
      <c r="B3" s="105">
        <v>475</v>
      </c>
      <c r="C3" s="144"/>
      <c r="D3" s="144"/>
      <c r="E3" s="144"/>
      <c r="F3" s="144"/>
      <c r="J3"/>
      <c r="K3"/>
      <c r="M3"/>
    </row>
    <row r="4" spans="1:13" ht="15.75" x14ac:dyDescent="0.5">
      <c r="A4" s="105" t="s">
        <v>80</v>
      </c>
      <c r="B4" s="171">
        <v>50029</v>
      </c>
      <c r="C4" s="144"/>
      <c r="D4" s="144"/>
      <c r="E4" s="144"/>
      <c r="F4" s="144"/>
      <c r="J4"/>
      <c r="K4"/>
      <c r="M4"/>
    </row>
    <row r="5" spans="1:13" ht="15.75" x14ac:dyDescent="0.5">
      <c r="A5" s="172" t="s">
        <v>81</v>
      </c>
      <c r="B5" s="173">
        <v>9322</v>
      </c>
      <c r="C5" s="144"/>
      <c r="D5" s="144"/>
      <c r="E5" s="144"/>
      <c r="F5" s="144"/>
      <c r="J5"/>
      <c r="K5"/>
      <c r="M5"/>
    </row>
    <row r="6" spans="1:13" ht="15.75" x14ac:dyDescent="0.5">
      <c r="A6" s="172" t="s">
        <v>340</v>
      </c>
      <c r="B6" s="173">
        <v>59980</v>
      </c>
      <c r="C6" s="144"/>
      <c r="D6" s="144"/>
      <c r="E6" s="144"/>
      <c r="F6" s="144"/>
      <c r="J6"/>
      <c r="K6"/>
      <c r="M6"/>
    </row>
    <row r="7" spans="1:13" ht="15.75" x14ac:dyDescent="0.5">
      <c r="A7" s="172" t="s">
        <v>82</v>
      </c>
      <c r="B7" s="173">
        <v>10765</v>
      </c>
      <c r="C7" s="144"/>
      <c r="D7" s="144"/>
      <c r="E7" s="144"/>
      <c r="F7" s="144"/>
      <c r="J7"/>
      <c r="K7"/>
      <c r="M7"/>
    </row>
    <row r="8" spans="1:13" ht="15.75" x14ac:dyDescent="0.5">
      <c r="A8" s="172" t="s">
        <v>83</v>
      </c>
      <c r="B8" s="173">
        <v>20135</v>
      </c>
      <c r="C8" s="144"/>
      <c r="D8" s="144"/>
      <c r="E8" s="144"/>
      <c r="F8" s="144"/>
      <c r="J8"/>
      <c r="K8"/>
      <c r="M8"/>
    </row>
    <row r="9" spans="1:13" ht="15.75" x14ac:dyDescent="0.5">
      <c r="A9" s="172" t="s">
        <v>84</v>
      </c>
      <c r="B9" s="173">
        <v>30388</v>
      </c>
      <c r="C9" s="144"/>
      <c r="D9" s="144"/>
      <c r="E9" s="144"/>
      <c r="F9" s="144"/>
      <c r="J9"/>
      <c r="K9"/>
      <c r="M9"/>
    </row>
    <row r="10" spans="1:13" ht="15.75" x14ac:dyDescent="0.5">
      <c r="A10" s="174" t="s">
        <v>157</v>
      </c>
      <c r="B10" s="175">
        <v>181094</v>
      </c>
      <c r="C10" s="144"/>
      <c r="D10" s="144"/>
      <c r="E10" s="144"/>
      <c r="F10" s="144"/>
      <c r="J10"/>
      <c r="K10"/>
      <c r="M10"/>
    </row>
    <row r="11" spans="1:13" x14ac:dyDescent="0.45">
      <c r="A11" s="149"/>
      <c r="B11" s="170"/>
      <c r="C11" s="144"/>
      <c r="D11" s="144"/>
      <c r="E11" s="144"/>
      <c r="F11" s="144"/>
      <c r="J11"/>
      <c r="K11"/>
      <c r="M11"/>
    </row>
    <row r="12" spans="1:13" x14ac:dyDescent="0.45">
      <c r="A12" s="150"/>
      <c r="B12" s="148"/>
      <c r="C12" s="144"/>
      <c r="D12" s="144"/>
      <c r="E12" s="144"/>
      <c r="F12" s="144"/>
      <c r="J12"/>
      <c r="K12"/>
      <c r="M12"/>
    </row>
    <row r="13" spans="1:13" ht="15.75" x14ac:dyDescent="0.5">
      <c r="A13" s="228" t="s">
        <v>428</v>
      </c>
      <c r="B13" s="229"/>
      <c r="C13" s="229"/>
      <c r="D13" s="229"/>
      <c r="E13" s="229"/>
      <c r="F13" s="229"/>
      <c r="G13" s="229"/>
      <c r="J13"/>
      <c r="K13"/>
      <c r="M13"/>
    </row>
    <row r="14" spans="1:13" ht="31.5" x14ac:dyDescent="0.5">
      <c r="A14" s="255" t="s">
        <v>269</v>
      </c>
      <c r="B14" s="255" t="s">
        <v>270</v>
      </c>
      <c r="C14" s="255" t="s">
        <v>271</v>
      </c>
      <c r="D14" s="255" t="s">
        <v>344</v>
      </c>
      <c r="E14" s="256" t="s">
        <v>272</v>
      </c>
      <c r="F14" s="256" t="s">
        <v>273</v>
      </c>
      <c r="G14" s="256" t="s">
        <v>344</v>
      </c>
      <c r="K14"/>
      <c r="M14"/>
    </row>
    <row r="15" spans="1:13" ht="15.75" x14ac:dyDescent="0.5">
      <c r="A15" s="5" t="s">
        <v>165</v>
      </c>
      <c r="B15" s="5">
        <v>12</v>
      </c>
      <c r="C15" s="5">
        <v>15</v>
      </c>
      <c r="D15" s="224">
        <v>3</v>
      </c>
      <c r="E15" s="198">
        <v>2</v>
      </c>
      <c r="F15" s="199">
        <v>2</v>
      </c>
      <c r="G15" s="225">
        <v>0</v>
      </c>
      <c r="K15"/>
      <c r="M15"/>
    </row>
    <row r="16" spans="1:13" ht="15.75" x14ac:dyDescent="0.5">
      <c r="A16" s="5" t="s">
        <v>166</v>
      </c>
      <c r="B16" s="5">
        <v>4</v>
      </c>
      <c r="C16" s="5">
        <v>6</v>
      </c>
      <c r="D16" s="224">
        <v>2</v>
      </c>
      <c r="E16" s="198">
        <v>1</v>
      </c>
      <c r="F16" s="199">
        <v>1</v>
      </c>
      <c r="G16" s="225">
        <v>0</v>
      </c>
      <c r="K16"/>
      <c r="M16"/>
    </row>
    <row r="17" spans="1:13" ht="15.75" x14ac:dyDescent="0.5">
      <c r="A17" s="5" t="s">
        <v>167</v>
      </c>
      <c r="B17" s="5">
        <v>18</v>
      </c>
      <c r="C17" s="5">
        <v>24</v>
      </c>
      <c r="D17" s="224">
        <v>6</v>
      </c>
      <c r="E17" s="198">
        <v>3</v>
      </c>
      <c r="F17" s="199">
        <v>4</v>
      </c>
      <c r="G17" s="225">
        <v>1</v>
      </c>
      <c r="K17"/>
      <c r="M17"/>
    </row>
    <row r="18" spans="1:13" ht="15.75" x14ac:dyDescent="0.5">
      <c r="A18" s="5" t="s">
        <v>168</v>
      </c>
      <c r="B18" s="5">
        <v>8</v>
      </c>
      <c r="C18" s="5">
        <v>15</v>
      </c>
      <c r="D18" s="224">
        <v>7</v>
      </c>
      <c r="E18" s="198">
        <v>1</v>
      </c>
      <c r="F18" s="199">
        <v>2</v>
      </c>
      <c r="G18" s="225">
        <v>1</v>
      </c>
      <c r="K18"/>
      <c r="M18"/>
    </row>
    <row r="19" spans="1:13" ht="15.75" x14ac:dyDescent="0.5">
      <c r="A19" s="5" t="s">
        <v>169</v>
      </c>
      <c r="B19" s="5">
        <v>4</v>
      </c>
      <c r="C19" s="5">
        <v>6</v>
      </c>
      <c r="D19" s="224">
        <v>2</v>
      </c>
      <c r="E19" s="198">
        <v>1</v>
      </c>
      <c r="F19" s="199">
        <v>1</v>
      </c>
      <c r="G19" s="225">
        <v>0</v>
      </c>
      <c r="K19"/>
      <c r="M19"/>
    </row>
    <row r="20" spans="1:13" ht="15.75" x14ac:dyDescent="0.5">
      <c r="A20" s="5" t="s">
        <v>170</v>
      </c>
      <c r="B20" s="5">
        <v>14</v>
      </c>
      <c r="C20" s="5">
        <v>30</v>
      </c>
      <c r="D20" s="260">
        <v>16</v>
      </c>
      <c r="E20" s="198">
        <v>3</v>
      </c>
      <c r="F20" s="199">
        <v>4</v>
      </c>
      <c r="G20" s="225">
        <v>1</v>
      </c>
      <c r="K20"/>
      <c r="M20"/>
    </row>
    <row r="21" spans="1:13" ht="15.75" x14ac:dyDescent="0.5">
      <c r="A21" s="5" t="s">
        <v>171</v>
      </c>
      <c r="B21" s="5">
        <v>18</v>
      </c>
      <c r="C21" s="5">
        <v>21</v>
      </c>
      <c r="D21" s="224">
        <v>3</v>
      </c>
      <c r="E21" s="198">
        <v>3</v>
      </c>
      <c r="F21" s="199">
        <v>3</v>
      </c>
      <c r="G21" s="225">
        <v>0</v>
      </c>
      <c r="K21"/>
      <c r="M21"/>
    </row>
    <row r="22" spans="1:13" ht="15.75" x14ac:dyDescent="0.5">
      <c r="A22" s="5" t="s">
        <v>172</v>
      </c>
      <c r="B22" s="5">
        <v>12</v>
      </c>
      <c r="C22" s="5">
        <v>14</v>
      </c>
      <c r="D22" s="224">
        <v>2</v>
      </c>
      <c r="E22" s="198">
        <v>2</v>
      </c>
      <c r="F22" s="199">
        <v>2</v>
      </c>
      <c r="G22" s="225">
        <v>0</v>
      </c>
      <c r="K22"/>
      <c r="M22"/>
    </row>
    <row r="23" spans="1:13" ht="15.75" x14ac:dyDescent="0.5">
      <c r="A23" s="5" t="s">
        <v>173</v>
      </c>
      <c r="B23" s="5">
        <v>8</v>
      </c>
      <c r="C23" s="5">
        <v>15</v>
      </c>
      <c r="D23" s="224">
        <v>7</v>
      </c>
      <c r="E23" s="198">
        <v>1</v>
      </c>
      <c r="F23" s="199">
        <v>2</v>
      </c>
      <c r="G23" s="225">
        <v>1</v>
      </c>
      <c r="K23"/>
      <c r="M23"/>
    </row>
    <row r="24" spans="1:13" ht="15.75" x14ac:dyDescent="0.5">
      <c r="A24" s="5" t="s">
        <v>174</v>
      </c>
      <c r="B24" s="5">
        <v>2</v>
      </c>
      <c r="C24" s="5">
        <v>9</v>
      </c>
      <c r="D24" s="224">
        <v>7</v>
      </c>
      <c r="E24" s="198">
        <v>1</v>
      </c>
      <c r="F24" s="199">
        <v>2</v>
      </c>
      <c r="G24" s="225">
        <v>1</v>
      </c>
      <c r="K24"/>
      <c r="M24"/>
    </row>
    <row r="25" spans="1:13" ht="15.75" x14ac:dyDescent="0.5">
      <c r="A25" s="5" t="s">
        <v>175</v>
      </c>
      <c r="B25" s="5">
        <v>19</v>
      </c>
      <c r="C25" s="5">
        <v>23</v>
      </c>
      <c r="D25" s="224">
        <v>4</v>
      </c>
      <c r="E25" s="198">
        <v>3</v>
      </c>
      <c r="F25" s="199">
        <v>4</v>
      </c>
      <c r="G25" s="225">
        <v>1</v>
      </c>
      <c r="K25"/>
      <c r="M25"/>
    </row>
    <row r="26" spans="1:13" ht="15.75" x14ac:dyDescent="0.5">
      <c r="A26" s="5" t="s">
        <v>176</v>
      </c>
      <c r="B26" s="5">
        <v>4</v>
      </c>
      <c r="C26" s="5">
        <v>6</v>
      </c>
      <c r="D26" s="224">
        <v>2</v>
      </c>
      <c r="E26" s="198">
        <v>1</v>
      </c>
      <c r="F26" s="199">
        <v>1</v>
      </c>
      <c r="G26" s="225">
        <v>0</v>
      </c>
      <c r="K26"/>
      <c r="M26"/>
    </row>
    <row r="27" spans="1:13" ht="15.75" x14ac:dyDescent="0.5">
      <c r="A27" s="5" t="s">
        <v>177</v>
      </c>
      <c r="B27" s="5">
        <v>12</v>
      </c>
      <c r="C27" s="5">
        <v>15</v>
      </c>
      <c r="D27" s="224">
        <v>3</v>
      </c>
      <c r="E27" s="198">
        <v>2</v>
      </c>
      <c r="F27" s="199">
        <v>2</v>
      </c>
      <c r="G27" s="225">
        <v>0</v>
      </c>
      <c r="K27"/>
      <c r="M27"/>
    </row>
    <row r="28" spans="1:13" ht="15.75" x14ac:dyDescent="0.5">
      <c r="A28" s="5" t="s">
        <v>178</v>
      </c>
      <c r="B28" s="5">
        <v>4</v>
      </c>
      <c r="C28" s="5">
        <v>4</v>
      </c>
      <c r="D28" s="224">
        <v>0</v>
      </c>
      <c r="E28" s="198">
        <v>1</v>
      </c>
      <c r="F28" s="199">
        <v>1</v>
      </c>
      <c r="G28" s="225">
        <v>0</v>
      </c>
      <c r="K28"/>
      <c r="M28"/>
    </row>
    <row r="29" spans="1:13" ht="15.75" x14ac:dyDescent="0.5">
      <c r="A29" s="5" t="s">
        <v>179</v>
      </c>
      <c r="B29" s="5">
        <v>6</v>
      </c>
      <c r="C29" s="5">
        <v>12</v>
      </c>
      <c r="D29" s="224">
        <v>6</v>
      </c>
      <c r="E29" s="198">
        <v>1</v>
      </c>
      <c r="F29" s="199">
        <v>2</v>
      </c>
      <c r="G29" s="225">
        <v>1</v>
      </c>
      <c r="K29"/>
      <c r="M29"/>
    </row>
    <row r="30" spans="1:13" ht="15.75" x14ac:dyDescent="0.5">
      <c r="A30" s="5" t="s">
        <v>180</v>
      </c>
      <c r="B30" s="5">
        <v>12</v>
      </c>
      <c r="C30" s="5">
        <v>15</v>
      </c>
      <c r="D30" s="224">
        <v>3</v>
      </c>
      <c r="E30" s="198">
        <v>2</v>
      </c>
      <c r="F30" s="199">
        <v>2</v>
      </c>
      <c r="G30" s="225">
        <v>0</v>
      </c>
      <c r="K30"/>
      <c r="M30"/>
    </row>
    <row r="31" spans="1:13" ht="15.75" x14ac:dyDescent="0.5">
      <c r="A31" s="5" t="s">
        <v>181</v>
      </c>
      <c r="B31" s="5">
        <v>20</v>
      </c>
      <c r="C31" s="5">
        <v>34</v>
      </c>
      <c r="D31" s="224">
        <v>14</v>
      </c>
      <c r="E31" s="198">
        <v>4</v>
      </c>
      <c r="F31" s="199">
        <v>4</v>
      </c>
      <c r="G31" s="225">
        <v>0</v>
      </c>
      <c r="K31"/>
      <c r="M31"/>
    </row>
    <row r="32" spans="1:13" ht="15.75" x14ac:dyDescent="0.5">
      <c r="A32" s="5" t="s">
        <v>182</v>
      </c>
      <c r="B32" s="5">
        <v>10</v>
      </c>
      <c r="C32" s="5">
        <v>22</v>
      </c>
      <c r="D32" s="224">
        <v>12</v>
      </c>
      <c r="E32" s="198">
        <v>2</v>
      </c>
      <c r="F32" s="199">
        <v>4</v>
      </c>
      <c r="G32" s="225">
        <v>2</v>
      </c>
      <c r="K32"/>
      <c r="M32"/>
    </row>
    <row r="33" spans="1:13" ht="15.75" x14ac:dyDescent="0.5">
      <c r="A33" s="5" t="s">
        <v>183</v>
      </c>
      <c r="B33" s="5">
        <v>14</v>
      </c>
      <c r="C33" s="5">
        <v>21</v>
      </c>
      <c r="D33" s="224">
        <v>7</v>
      </c>
      <c r="E33" s="198">
        <v>2</v>
      </c>
      <c r="F33" s="199">
        <v>3</v>
      </c>
      <c r="G33" s="225">
        <v>1</v>
      </c>
      <c r="K33"/>
      <c r="M33"/>
    </row>
    <row r="34" spans="1:13" ht="15.75" x14ac:dyDescent="0.5">
      <c r="A34" s="5" t="s">
        <v>184</v>
      </c>
      <c r="B34" s="5">
        <v>5</v>
      </c>
      <c r="C34" s="5">
        <v>14</v>
      </c>
      <c r="D34" s="224">
        <v>9</v>
      </c>
      <c r="E34" s="198">
        <v>2</v>
      </c>
      <c r="F34" s="199">
        <v>3</v>
      </c>
      <c r="G34" s="225">
        <v>1</v>
      </c>
      <c r="K34"/>
      <c r="M34"/>
    </row>
    <row r="35" spans="1:13" ht="15.75" x14ac:dyDescent="0.5">
      <c r="A35" s="5" t="s">
        <v>185</v>
      </c>
      <c r="B35" s="5">
        <v>14</v>
      </c>
      <c r="C35" s="5">
        <v>21</v>
      </c>
      <c r="D35" s="224">
        <v>7</v>
      </c>
      <c r="E35" s="198">
        <v>2</v>
      </c>
      <c r="F35" s="199">
        <v>3</v>
      </c>
      <c r="G35" s="225">
        <v>1</v>
      </c>
      <c r="K35"/>
      <c r="M35"/>
    </row>
    <row r="36" spans="1:13" ht="15.75" x14ac:dyDescent="0.5">
      <c r="A36" s="5" t="s">
        <v>186</v>
      </c>
      <c r="B36" s="5">
        <v>10</v>
      </c>
      <c r="C36" s="5">
        <v>18</v>
      </c>
      <c r="D36" s="224">
        <v>8</v>
      </c>
      <c r="E36" s="198">
        <v>2</v>
      </c>
      <c r="F36" s="199">
        <v>3</v>
      </c>
      <c r="G36" s="225">
        <v>1</v>
      </c>
      <c r="K36"/>
      <c r="M36"/>
    </row>
    <row r="37" spans="1:13" ht="15.75" x14ac:dyDescent="0.5">
      <c r="A37" s="5" t="s">
        <v>187</v>
      </c>
      <c r="B37" s="5">
        <v>8</v>
      </c>
      <c r="C37" s="5">
        <v>15</v>
      </c>
      <c r="D37" s="224">
        <v>7</v>
      </c>
      <c r="E37" s="198">
        <v>2</v>
      </c>
      <c r="F37" s="199">
        <v>3</v>
      </c>
      <c r="G37" s="225">
        <v>1</v>
      </c>
      <c r="K37"/>
      <c r="M37"/>
    </row>
    <row r="38" spans="1:13" ht="15.75" x14ac:dyDescent="0.5">
      <c r="A38" s="5" t="s">
        <v>188</v>
      </c>
      <c r="B38" s="5">
        <v>4</v>
      </c>
      <c r="C38" s="5">
        <v>6</v>
      </c>
      <c r="D38" s="224">
        <v>2</v>
      </c>
      <c r="E38" s="198">
        <v>1</v>
      </c>
      <c r="F38" s="199">
        <v>1</v>
      </c>
      <c r="G38" s="225">
        <v>0</v>
      </c>
      <c r="K38"/>
      <c r="M38"/>
    </row>
    <row r="39" spans="1:13" ht="15.75" x14ac:dyDescent="0.5">
      <c r="A39" s="5" t="s">
        <v>189</v>
      </c>
      <c r="B39" s="5">
        <v>4</v>
      </c>
      <c r="C39" s="5">
        <v>4</v>
      </c>
      <c r="D39" s="224">
        <v>0</v>
      </c>
      <c r="E39" s="198">
        <v>1</v>
      </c>
      <c r="F39" s="199">
        <v>1</v>
      </c>
      <c r="G39" s="225">
        <v>0</v>
      </c>
      <c r="K39"/>
      <c r="M39"/>
    </row>
    <row r="40" spans="1:13" ht="15.75" x14ac:dyDescent="0.5">
      <c r="A40" s="5" t="s">
        <v>190</v>
      </c>
      <c r="B40" s="5">
        <v>2</v>
      </c>
      <c r="C40" s="5">
        <v>9</v>
      </c>
      <c r="D40" s="224">
        <v>7</v>
      </c>
      <c r="E40" s="198">
        <v>1</v>
      </c>
      <c r="F40" s="199">
        <v>2</v>
      </c>
      <c r="G40" s="225">
        <v>1</v>
      </c>
      <c r="K40"/>
      <c r="M40"/>
    </row>
    <row r="41" spans="1:13" ht="15.75" x14ac:dyDescent="0.5">
      <c r="A41" s="5" t="s">
        <v>191</v>
      </c>
      <c r="B41" s="5">
        <v>20</v>
      </c>
      <c r="C41" s="5">
        <v>35</v>
      </c>
      <c r="D41" s="224">
        <v>15</v>
      </c>
      <c r="E41" s="198">
        <v>4</v>
      </c>
      <c r="F41" s="199">
        <v>5</v>
      </c>
      <c r="G41" s="225">
        <v>1</v>
      </c>
      <c r="K41"/>
      <c r="M41"/>
    </row>
    <row r="42" spans="1:13" ht="15.75" x14ac:dyDescent="0.5">
      <c r="A42" s="5" t="s">
        <v>192</v>
      </c>
      <c r="B42" s="5">
        <v>6</v>
      </c>
      <c r="C42" s="5">
        <v>6</v>
      </c>
      <c r="D42" s="224">
        <v>0</v>
      </c>
      <c r="E42" s="198">
        <v>1</v>
      </c>
      <c r="F42" s="199">
        <v>1</v>
      </c>
      <c r="G42" s="225">
        <v>0</v>
      </c>
      <c r="K42"/>
      <c r="M42"/>
    </row>
    <row r="43" spans="1:13" ht="15.75" x14ac:dyDescent="0.5">
      <c r="A43" s="5" t="s">
        <v>193</v>
      </c>
      <c r="B43" s="5">
        <v>6</v>
      </c>
      <c r="C43" s="5">
        <v>12</v>
      </c>
      <c r="D43" s="224">
        <v>6</v>
      </c>
      <c r="E43" s="198">
        <v>1</v>
      </c>
      <c r="F43" s="199">
        <v>2</v>
      </c>
      <c r="G43" s="225">
        <v>1</v>
      </c>
      <c r="K43"/>
      <c r="M43"/>
    </row>
    <row r="44" spans="1:13" ht="15.75" x14ac:dyDescent="0.5">
      <c r="A44" s="5" t="s">
        <v>194</v>
      </c>
      <c r="B44" s="5">
        <v>6</v>
      </c>
      <c r="C44" s="5">
        <v>7</v>
      </c>
      <c r="D44" s="224">
        <v>1</v>
      </c>
      <c r="E44" s="198">
        <v>2</v>
      </c>
      <c r="F44" s="199">
        <v>2</v>
      </c>
      <c r="G44" s="225">
        <v>0</v>
      </c>
      <c r="K44"/>
      <c r="M44"/>
    </row>
    <row r="45" spans="1:13" ht="15.75" x14ac:dyDescent="0.5">
      <c r="A45" s="5" t="s">
        <v>195</v>
      </c>
      <c r="B45" s="5">
        <v>18</v>
      </c>
      <c r="C45" s="5">
        <v>24</v>
      </c>
      <c r="D45" s="224">
        <v>6</v>
      </c>
      <c r="E45" s="198">
        <v>3</v>
      </c>
      <c r="F45" s="199">
        <v>6</v>
      </c>
      <c r="G45" s="225">
        <v>3</v>
      </c>
      <c r="K45"/>
      <c r="M45"/>
    </row>
    <row r="46" spans="1:13" ht="15.75" x14ac:dyDescent="0.5">
      <c r="A46" s="5" t="s">
        <v>196</v>
      </c>
      <c r="B46" s="5">
        <v>20</v>
      </c>
      <c r="C46" s="5">
        <v>32</v>
      </c>
      <c r="D46" s="224">
        <v>12</v>
      </c>
      <c r="E46" s="198">
        <v>4</v>
      </c>
      <c r="F46" s="199">
        <v>6</v>
      </c>
      <c r="G46" s="225">
        <v>2</v>
      </c>
      <c r="K46"/>
      <c r="M46"/>
    </row>
    <row r="47" spans="1:13" ht="15.75" x14ac:dyDescent="0.5">
      <c r="A47" s="5" t="s">
        <v>197</v>
      </c>
      <c r="B47" s="5">
        <v>14</v>
      </c>
      <c r="C47" s="5">
        <v>18</v>
      </c>
      <c r="D47" s="224">
        <v>4</v>
      </c>
      <c r="E47" s="198">
        <v>3</v>
      </c>
      <c r="F47" s="199">
        <v>3</v>
      </c>
      <c r="G47" s="225">
        <v>0</v>
      </c>
      <c r="K47"/>
      <c r="M47"/>
    </row>
    <row r="48" spans="1:13" ht="15.75" x14ac:dyDescent="0.5">
      <c r="A48" s="5" t="s">
        <v>198</v>
      </c>
      <c r="B48" s="5">
        <v>20</v>
      </c>
      <c r="C48" s="5">
        <v>28</v>
      </c>
      <c r="D48" s="224">
        <v>8</v>
      </c>
      <c r="E48" s="198">
        <v>4</v>
      </c>
      <c r="F48" s="199">
        <v>6</v>
      </c>
      <c r="G48" s="225">
        <v>2</v>
      </c>
      <c r="K48"/>
      <c r="M48"/>
    </row>
    <row r="49" spans="1:13" ht="15.75" x14ac:dyDescent="0.5">
      <c r="A49" s="5" t="s">
        <v>199</v>
      </c>
      <c r="B49" s="5">
        <v>4</v>
      </c>
      <c r="C49" s="5">
        <v>4</v>
      </c>
      <c r="D49" s="224">
        <v>0</v>
      </c>
      <c r="E49" s="198">
        <v>1</v>
      </c>
      <c r="F49" s="199">
        <v>1</v>
      </c>
      <c r="G49" s="225">
        <v>0</v>
      </c>
      <c r="K49"/>
      <c r="M49"/>
    </row>
    <row r="50" spans="1:13" ht="15.75" x14ac:dyDescent="0.5">
      <c r="A50" s="5" t="s">
        <v>200</v>
      </c>
      <c r="B50" s="5">
        <v>18</v>
      </c>
      <c r="C50" s="5">
        <v>24</v>
      </c>
      <c r="D50" s="224">
        <v>6</v>
      </c>
      <c r="E50" s="198">
        <v>3</v>
      </c>
      <c r="F50" s="199">
        <v>6</v>
      </c>
      <c r="G50" s="225">
        <v>3</v>
      </c>
      <c r="K50"/>
      <c r="M50"/>
    </row>
    <row r="51" spans="1:13" ht="15.75" x14ac:dyDescent="0.5">
      <c r="A51" s="5" t="s">
        <v>201</v>
      </c>
      <c r="B51" s="5">
        <v>10</v>
      </c>
      <c r="C51" s="5">
        <v>12</v>
      </c>
      <c r="D51" s="224">
        <v>2</v>
      </c>
      <c r="E51" s="198">
        <v>2</v>
      </c>
      <c r="F51" s="199">
        <v>2</v>
      </c>
      <c r="G51" s="225">
        <v>0</v>
      </c>
      <c r="K51"/>
      <c r="M51"/>
    </row>
    <row r="52" spans="1:13" ht="15.75" x14ac:dyDescent="0.5">
      <c r="A52" s="5" t="s">
        <v>202</v>
      </c>
      <c r="B52" s="5">
        <v>10</v>
      </c>
      <c r="C52" s="5">
        <v>12</v>
      </c>
      <c r="D52" s="224">
        <v>2</v>
      </c>
      <c r="E52" s="198">
        <v>2</v>
      </c>
      <c r="F52" s="199">
        <v>2</v>
      </c>
      <c r="G52" s="225">
        <v>0</v>
      </c>
      <c r="K52"/>
      <c r="M52"/>
    </row>
    <row r="53" spans="1:13" ht="15.75" x14ac:dyDescent="0.5">
      <c r="A53" s="5" t="s">
        <v>203</v>
      </c>
      <c r="B53" s="5">
        <v>14</v>
      </c>
      <c r="C53" s="5">
        <v>21</v>
      </c>
      <c r="D53" s="224">
        <v>7</v>
      </c>
      <c r="E53" s="198">
        <v>2</v>
      </c>
      <c r="F53" s="199">
        <v>3</v>
      </c>
      <c r="G53" s="225">
        <v>1</v>
      </c>
      <c r="K53"/>
      <c r="M53"/>
    </row>
    <row r="54" spans="1:13" ht="15.75" x14ac:dyDescent="0.5">
      <c r="A54" s="210" t="s">
        <v>429</v>
      </c>
      <c r="F54" s="215"/>
      <c r="G54" s="152"/>
      <c r="I54" s="103"/>
      <c r="J54"/>
      <c r="K54"/>
      <c r="M54"/>
    </row>
    <row r="55" spans="1:13" x14ac:dyDescent="0.45">
      <c r="F55" s="154"/>
      <c r="G55" s="154"/>
      <c r="H55" s="154"/>
      <c r="I55" s="154"/>
      <c r="J55" s="154"/>
    </row>
  </sheetData>
  <dataConsolidate/>
  <conditionalFormatting sqref="D15:D53">
    <cfRule type="top10" dxfId="18" priority="12" rank="5"/>
    <cfRule type="top10" dxfId="17" priority="10" rank="5"/>
    <cfRule type="top10" dxfId="16" priority="8" rank="5"/>
    <cfRule type="top10" dxfId="15" priority="7" rank="5"/>
    <cfRule type="top10" dxfId="14" priority="5" rank="5"/>
    <cfRule type="top10" dxfId="13" priority="4" rank="5"/>
    <cfRule type="top10" dxfId="12" priority="2" rank="5"/>
  </conditionalFormatting>
  <conditionalFormatting sqref="G15:G53">
    <cfRule type="top10" dxfId="11" priority="11" rank="5"/>
    <cfRule type="top10" dxfId="10" priority="6" rank="5"/>
    <cfRule type="top10" dxfId="9" priority="3" rank="5"/>
    <cfRule type="top10" dxfId="8" priority="1" rank="5"/>
  </conditionalFormatting>
  <conditionalFormatting sqref="G16:G53">
    <cfRule type="top10" dxfId="7" priority="9" rank="5"/>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M38"/>
  <sheetViews>
    <sheetView zoomScale="90" zoomScaleNormal="90" workbookViewId="0">
      <selection activeCell="B24" sqref="B24:E24"/>
    </sheetView>
  </sheetViews>
  <sheetFormatPr defaultColWidth="9" defaultRowHeight="14.25" x14ac:dyDescent="0.45"/>
  <cols>
    <col min="1" max="1" width="20.46484375" customWidth="1"/>
    <col min="2" max="2" width="15.19921875" customWidth="1"/>
    <col min="3" max="4" width="13.46484375" customWidth="1"/>
    <col min="5" max="8" width="12.796875" customWidth="1"/>
    <col min="9" max="9" width="11.19921875" customWidth="1"/>
    <col min="10" max="10" width="9.86328125" customWidth="1"/>
    <col min="11" max="11" width="9.19921875" customWidth="1"/>
    <col min="12" max="13" width="10.33203125" bestFit="1" customWidth="1"/>
    <col min="14" max="14" width="11.33203125" bestFit="1" customWidth="1"/>
  </cols>
  <sheetData>
    <row r="1" spans="1:13" ht="21" x14ac:dyDescent="0.65">
      <c r="A1" s="101" t="s">
        <v>316</v>
      </c>
    </row>
    <row r="2" spans="1:13" ht="14.55" customHeight="1" x14ac:dyDescent="0.45">
      <c r="A2" s="278" t="s">
        <v>401</v>
      </c>
      <c r="B2" s="278"/>
      <c r="C2" s="161"/>
      <c r="D2" s="141"/>
      <c r="E2" s="141"/>
      <c r="F2" s="141"/>
    </row>
    <row r="3" spans="1:13" s="102" customFormat="1" ht="14.55" customHeight="1" x14ac:dyDescent="0.45">
      <c r="A3" s="243" t="s">
        <v>288</v>
      </c>
      <c r="B3" s="243" t="s">
        <v>157</v>
      </c>
      <c r="C3" s="161"/>
      <c r="D3" s="141"/>
      <c r="E3" s="141"/>
      <c r="F3" s="141"/>
    </row>
    <row r="4" spans="1:13" x14ac:dyDescent="0.45">
      <c r="A4" s="6" t="s">
        <v>9</v>
      </c>
      <c r="B4" s="7">
        <v>66444</v>
      </c>
      <c r="C4" s="162"/>
      <c r="D4" s="142"/>
      <c r="E4" s="143"/>
      <c r="F4" s="144"/>
    </row>
    <row r="5" spans="1:13" x14ac:dyDescent="0.45">
      <c r="A5" s="6" t="s">
        <v>10</v>
      </c>
      <c r="B5" s="7">
        <v>2374</v>
      </c>
      <c r="C5" s="162"/>
      <c r="D5" s="142"/>
      <c r="E5" s="143"/>
      <c r="F5" s="144"/>
    </row>
    <row r="6" spans="1:13" x14ac:dyDescent="0.45">
      <c r="A6" s="6" t="s">
        <v>11</v>
      </c>
      <c r="B6" s="7">
        <v>19832</v>
      </c>
      <c r="C6" s="162"/>
      <c r="D6" s="142"/>
      <c r="E6" s="143"/>
      <c r="F6" s="144"/>
    </row>
    <row r="7" spans="1:13" x14ac:dyDescent="0.45">
      <c r="A7" s="6" t="s">
        <v>12</v>
      </c>
      <c r="B7" s="7">
        <v>92444</v>
      </c>
      <c r="C7" s="162"/>
      <c r="D7" s="142"/>
      <c r="E7" s="143"/>
      <c r="F7" s="144"/>
    </row>
    <row r="8" spans="1:13" x14ac:dyDescent="0.45">
      <c r="A8" s="111" t="s">
        <v>157</v>
      </c>
      <c r="B8" s="117">
        <f>SUM(B4:B7)</f>
        <v>181094</v>
      </c>
      <c r="C8" s="148"/>
      <c r="D8" s="144"/>
      <c r="E8" s="144"/>
      <c r="F8" s="144"/>
    </row>
    <row r="9" spans="1:13" s="102" customFormat="1" x14ac:dyDescent="0.45">
      <c r="A9" s="138"/>
    </row>
    <row r="11" spans="1:13" x14ac:dyDescent="0.45">
      <c r="A11" s="280" t="s">
        <v>402</v>
      </c>
      <c r="B11" s="281"/>
      <c r="C11" s="154"/>
      <c r="D11" s="279"/>
      <c r="E11" s="279"/>
      <c r="F11" s="279"/>
      <c r="G11" s="279"/>
      <c r="H11" s="154"/>
      <c r="I11" s="154"/>
      <c r="J11" s="154"/>
      <c r="K11" s="154"/>
      <c r="L11" s="154"/>
    </row>
    <row r="12" spans="1:13" x14ac:dyDescent="0.45">
      <c r="A12" s="243" t="s">
        <v>13</v>
      </c>
      <c r="B12" s="243" t="s">
        <v>8</v>
      </c>
      <c r="C12" s="115"/>
      <c r="D12" s="177"/>
      <c r="E12" s="177"/>
      <c r="F12" s="177"/>
      <c r="G12" s="177"/>
      <c r="H12" s="144"/>
    </row>
    <row r="13" spans="1:13" x14ac:dyDescent="0.45">
      <c r="A13" s="6" t="s">
        <v>421</v>
      </c>
      <c r="B13" s="7">
        <v>10797</v>
      </c>
      <c r="C13" s="181"/>
      <c r="D13" s="176"/>
      <c r="E13" s="178"/>
      <c r="F13" s="178"/>
      <c r="G13" s="178"/>
      <c r="H13" s="144"/>
    </row>
    <row r="14" spans="1:13" x14ac:dyDescent="0.45">
      <c r="A14" s="6" t="s">
        <v>160</v>
      </c>
      <c r="B14" s="7">
        <v>12358</v>
      </c>
      <c r="C14" s="53"/>
      <c r="D14" s="176"/>
      <c r="E14" s="178"/>
      <c r="F14" s="178"/>
      <c r="G14" s="178"/>
      <c r="H14" s="144"/>
      <c r="K14" s="139"/>
      <c r="L14" s="140"/>
      <c r="M14" s="104"/>
    </row>
    <row r="15" spans="1:13" x14ac:dyDescent="0.45">
      <c r="A15" s="6" t="s">
        <v>161</v>
      </c>
      <c r="B15" s="7">
        <v>37360</v>
      </c>
      <c r="C15" s="53"/>
      <c r="D15" s="176"/>
      <c r="E15" s="178"/>
      <c r="F15" s="178"/>
      <c r="G15" s="178"/>
      <c r="H15" s="144"/>
      <c r="K15" s="139"/>
      <c r="L15" s="35"/>
      <c r="M15" s="104"/>
    </row>
    <row r="16" spans="1:13" x14ac:dyDescent="0.45">
      <c r="A16" s="6" t="s">
        <v>162</v>
      </c>
      <c r="B16" s="7">
        <v>24350</v>
      </c>
      <c r="C16" s="53"/>
      <c r="D16" s="176"/>
      <c r="E16" s="178"/>
      <c r="F16" s="178"/>
      <c r="G16" s="178"/>
      <c r="H16" s="144"/>
      <c r="I16" s="187"/>
      <c r="K16" s="139"/>
      <c r="L16" s="35"/>
      <c r="M16" s="104"/>
    </row>
    <row r="17" spans="1:13" x14ac:dyDescent="0.45">
      <c r="A17" s="6" t="s">
        <v>163</v>
      </c>
      <c r="B17" s="7">
        <v>16775</v>
      </c>
      <c r="C17" s="53"/>
      <c r="D17" s="176"/>
      <c r="E17" s="178"/>
      <c r="F17" s="178"/>
      <c r="G17" s="178"/>
      <c r="H17" s="144"/>
      <c r="K17" s="139"/>
      <c r="L17" s="35"/>
      <c r="M17" s="104"/>
    </row>
    <row r="18" spans="1:13" x14ac:dyDescent="0.45">
      <c r="A18" s="6" t="s">
        <v>164</v>
      </c>
      <c r="B18" s="7">
        <v>23658</v>
      </c>
      <c r="C18" s="53"/>
      <c r="D18" s="176"/>
      <c r="E18" s="178"/>
      <c r="F18" s="178"/>
      <c r="G18" s="178"/>
      <c r="H18" s="144"/>
      <c r="K18" s="139"/>
      <c r="L18" s="35"/>
      <c r="M18" s="104"/>
    </row>
    <row r="19" spans="1:13" x14ac:dyDescent="0.45">
      <c r="A19" s="6" t="s">
        <v>14</v>
      </c>
      <c r="B19" s="7">
        <v>18872</v>
      </c>
      <c r="C19" s="53"/>
      <c r="D19" s="176"/>
      <c r="E19" s="178"/>
      <c r="F19" s="178"/>
      <c r="G19" s="178"/>
      <c r="H19" s="144"/>
      <c r="K19" s="139"/>
      <c r="L19" s="35"/>
      <c r="M19" s="104"/>
    </row>
    <row r="20" spans="1:13" x14ac:dyDescent="0.45">
      <c r="A20" s="6" t="s">
        <v>347</v>
      </c>
      <c r="B20" s="7">
        <v>36924</v>
      </c>
      <c r="C20" s="53"/>
      <c r="D20" s="177"/>
      <c r="E20" s="179"/>
      <c r="F20" s="179"/>
      <c r="G20" s="179"/>
      <c r="H20" s="144"/>
      <c r="K20" s="139"/>
      <c r="L20" s="35"/>
      <c r="M20" s="104"/>
    </row>
    <row r="21" spans="1:13" x14ac:dyDescent="0.45">
      <c r="A21" s="111" t="s">
        <v>157</v>
      </c>
      <c r="B21" s="117">
        <v>181094</v>
      </c>
      <c r="C21" s="115"/>
      <c r="D21" s="116"/>
      <c r="E21" s="116"/>
      <c r="F21" s="116"/>
      <c r="G21" s="116"/>
      <c r="K21" s="139"/>
      <c r="L21" s="35"/>
      <c r="M21" s="104"/>
    </row>
    <row r="22" spans="1:13" x14ac:dyDescent="0.45">
      <c r="A22" s="210" t="s">
        <v>345</v>
      </c>
      <c r="B22" s="114"/>
      <c r="C22" s="114"/>
      <c r="D22" s="114"/>
      <c r="E22" s="114"/>
      <c r="F22" s="114"/>
      <c r="G22" s="114"/>
    </row>
    <row r="23" spans="1:13" x14ac:dyDescent="0.45">
      <c r="I23" s="102"/>
      <c r="J23" s="102"/>
    </row>
    <row r="24" spans="1:13" ht="17" customHeight="1" x14ac:dyDescent="0.5">
      <c r="B24" s="275" t="s">
        <v>411</v>
      </c>
      <c r="C24" s="276"/>
      <c r="D24" s="276"/>
      <c r="E24" s="277"/>
    </row>
    <row r="25" spans="1:13" x14ac:dyDescent="0.45">
      <c r="A25" s="243" t="s">
        <v>13</v>
      </c>
      <c r="B25" s="252" t="s">
        <v>9</v>
      </c>
      <c r="C25" s="252" t="s">
        <v>10</v>
      </c>
      <c r="D25" s="252" t="s">
        <v>11</v>
      </c>
      <c r="E25" s="252" t="s">
        <v>12</v>
      </c>
      <c r="F25" s="252" t="s">
        <v>157</v>
      </c>
    </row>
    <row r="26" spans="1:13" x14ac:dyDescent="0.45">
      <c r="A26" s="6" t="s">
        <v>421</v>
      </c>
      <c r="B26" s="7">
        <v>739</v>
      </c>
      <c r="C26" s="7">
        <v>55</v>
      </c>
      <c r="D26" s="7">
        <v>241</v>
      </c>
      <c r="E26" s="7">
        <v>10588</v>
      </c>
      <c r="F26" s="7">
        <v>11623</v>
      </c>
      <c r="G26" s="182"/>
    </row>
    <row r="27" spans="1:13" x14ac:dyDescent="0.45">
      <c r="A27" s="6" t="s">
        <v>125</v>
      </c>
      <c r="B27" s="7">
        <v>1518</v>
      </c>
      <c r="C27" s="7">
        <v>33</v>
      </c>
      <c r="D27" s="7">
        <v>329</v>
      </c>
      <c r="E27" s="7">
        <v>11612</v>
      </c>
      <c r="F27" s="7">
        <v>13492</v>
      </c>
    </row>
    <row r="28" spans="1:13" x14ac:dyDescent="0.45">
      <c r="A28" s="6" t="s">
        <v>126</v>
      </c>
      <c r="B28" s="7">
        <v>7267</v>
      </c>
      <c r="C28" s="7">
        <v>122</v>
      </c>
      <c r="D28" s="7">
        <v>1274</v>
      </c>
      <c r="E28" s="7">
        <v>31279</v>
      </c>
      <c r="F28" s="7">
        <v>39942</v>
      </c>
    </row>
    <row r="29" spans="1:13" x14ac:dyDescent="0.45">
      <c r="A29" s="6" t="s">
        <v>127</v>
      </c>
      <c r="B29" s="7">
        <v>9498</v>
      </c>
      <c r="C29" s="7">
        <v>141</v>
      </c>
      <c r="D29" s="7">
        <v>2632</v>
      </c>
      <c r="E29" s="7">
        <v>14156</v>
      </c>
      <c r="F29" s="7">
        <v>26427</v>
      </c>
    </row>
    <row r="30" spans="1:13" x14ac:dyDescent="0.45">
      <c r="A30" s="6" t="s">
        <v>128</v>
      </c>
      <c r="B30" s="7">
        <v>9153</v>
      </c>
      <c r="C30" s="7">
        <v>324</v>
      </c>
      <c r="D30" s="7">
        <v>2491</v>
      </c>
      <c r="E30" s="7">
        <v>6635</v>
      </c>
      <c r="F30" s="7">
        <v>18603</v>
      </c>
    </row>
    <row r="31" spans="1:13" x14ac:dyDescent="0.45">
      <c r="A31" s="6" t="s">
        <v>129</v>
      </c>
      <c r="B31" s="7">
        <v>13510</v>
      </c>
      <c r="C31" s="7">
        <v>653</v>
      </c>
      <c r="D31" s="7">
        <v>3567</v>
      </c>
      <c r="E31" s="7">
        <v>8081</v>
      </c>
      <c r="F31" s="7">
        <v>25811</v>
      </c>
    </row>
    <row r="32" spans="1:13" x14ac:dyDescent="0.45">
      <c r="A32" s="6" t="s">
        <v>14</v>
      </c>
      <c r="B32" s="7">
        <v>10543</v>
      </c>
      <c r="C32" s="7">
        <v>551</v>
      </c>
      <c r="D32" s="7">
        <v>3081</v>
      </c>
      <c r="E32" s="7">
        <v>5629</v>
      </c>
      <c r="F32" s="7">
        <v>19804</v>
      </c>
    </row>
    <row r="33" spans="1:6" x14ac:dyDescent="0.45">
      <c r="A33" s="6" t="s">
        <v>347</v>
      </c>
      <c r="B33" s="7">
        <v>20340</v>
      </c>
      <c r="C33" s="7">
        <v>819</v>
      </c>
      <c r="D33" s="7">
        <v>7805</v>
      </c>
      <c r="E33" s="7">
        <v>11662</v>
      </c>
      <c r="F33" s="7">
        <v>40626</v>
      </c>
    </row>
    <row r="34" spans="1:6" x14ac:dyDescent="0.45">
      <c r="A34" s="111" t="s">
        <v>157</v>
      </c>
      <c r="B34" s="186">
        <v>72568</v>
      </c>
      <c r="C34" s="117">
        <v>2698</v>
      </c>
      <c r="D34" s="117">
        <v>21420</v>
      </c>
      <c r="E34" s="117">
        <v>99642</v>
      </c>
      <c r="F34" s="117">
        <v>196328</v>
      </c>
    </row>
    <row r="35" spans="1:6" x14ac:dyDescent="0.45">
      <c r="A35" s="210" t="s">
        <v>345</v>
      </c>
      <c r="D35" s="35"/>
      <c r="E35" s="35"/>
      <c r="F35" s="35"/>
    </row>
    <row r="36" spans="1:6" x14ac:dyDescent="0.45">
      <c r="B36" s="35"/>
      <c r="C36" s="35"/>
    </row>
    <row r="38" spans="1:6" x14ac:dyDescent="0.45">
      <c r="A38" s="177"/>
    </row>
  </sheetData>
  <mergeCells count="4">
    <mergeCell ref="B24:E24"/>
    <mergeCell ref="A2:B2"/>
    <mergeCell ref="D11:G11"/>
    <mergeCell ref="A11:B1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19EDC-CBED-4AC0-8685-B6DAFBC5CDC9}">
  <sheetPr>
    <tabColor theme="5" tint="0.59999389629810485"/>
  </sheetPr>
  <dimension ref="A1:AA33"/>
  <sheetViews>
    <sheetView zoomScale="90" zoomScaleNormal="90" workbookViewId="0">
      <selection activeCell="J18" sqref="J18"/>
    </sheetView>
  </sheetViews>
  <sheetFormatPr defaultRowHeight="14.25" x14ac:dyDescent="0.45"/>
  <cols>
    <col min="1" max="1" width="15.59765625" customWidth="1"/>
    <col min="2" max="2" width="12.46484375" customWidth="1"/>
    <col min="3" max="3" width="11.33203125" customWidth="1"/>
    <col min="5" max="5" width="14.3984375" customWidth="1"/>
    <col min="6" max="6" width="11.46484375" customWidth="1"/>
    <col min="7" max="7" width="12.53125" customWidth="1"/>
    <col min="8" max="8" width="11.86328125" customWidth="1"/>
    <col min="9" max="9" width="11.6640625" customWidth="1"/>
    <col min="10" max="10" width="10.796875" customWidth="1"/>
  </cols>
  <sheetData>
    <row r="1" spans="1:27" x14ac:dyDescent="0.45">
      <c r="A1" s="138"/>
      <c r="D1" s="154"/>
      <c r="E1" s="154"/>
      <c r="F1" s="154"/>
      <c r="G1" s="154"/>
      <c r="H1" s="154"/>
      <c r="I1" s="154"/>
      <c r="J1" s="154"/>
      <c r="K1" s="154"/>
      <c r="L1" s="154"/>
      <c r="M1" s="154"/>
      <c r="N1" s="154"/>
      <c r="O1" s="154"/>
      <c r="P1" s="154"/>
      <c r="Q1" s="154"/>
      <c r="R1" s="154"/>
      <c r="S1" s="154"/>
      <c r="T1" s="154"/>
      <c r="U1" s="154"/>
      <c r="V1" s="154"/>
      <c r="W1" s="154"/>
      <c r="X1" s="154"/>
      <c r="Y1" s="154"/>
      <c r="Z1" s="154"/>
      <c r="AA1" s="154"/>
    </row>
    <row r="2" spans="1:27" s="1" customFormat="1" ht="32.549999999999997" customHeight="1" x14ac:dyDescent="0.45">
      <c r="A2" s="282" t="s">
        <v>412</v>
      </c>
      <c r="B2" s="282"/>
      <c r="C2" s="282"/>
      <c r="D2" s="154"/>
      <c r="E2" s="154"/>
      <c r="F2" s="154"/>
      <c r="G2" s="154"/>
      <c r="H2" s="154"/>
      <c r="I2" s="154"/>
      <c r="J2" s="154"/>
      <c r="K2" s="154"/>
      <c r="L2" s="154"/>
      <c r="M2" s="154"/>
      <c r="N2" s="154"/>
      <c r="O2" s="154"/>
      <c r="P2" s="154"/>
      <c r="Q2" s="154"/>
      <c r="R2" s="154"/>
      <c r="S2" s="154"/>
      <c r="T2" s="154"/>
      <c r="U2" s="154"/>
      <c r="V2" s="154"/>
      <c r="W2" s="154"/>
      <c r="X2" s="154"/>
      <c r="Y2" s="154"/>
      <c r="Z2" s="154"/>
      <c r="AA2" s="154"/>
    </row>
    <row r="3" spans="1:27" s="1" customFormat="1" ht="15.75" x14ac:dyDescent="0.5">
      <c r="A3" s="240" t="s">
        <v>22</v>
      </c>
      <c r="B3" s="245" t="s">
        <v>0</v>
      </c>
      <c r="C3" s="245" t="s">
        <v>31</v>
      </c>
      <c r="D3" s="154"/>
      <c r="E3" s="154"/>
      <c r="F3" s="154"/>
      <c r="G3" s="154"/>
      <c r="H3" s="154"/>
      <c r="I3" s="154"/>
      <c r="J3" s="154"/>
      <c r="K3" s="154"/>
      <c r="L3" s="154"/>
      <c r="M3" s="154"/>
      <c r="N3" s="154"/>
      <c r="O3" s="154"/>
      <c r="P3" s="154"/>
      <c r="Q3" s="154"/>
      <c r="R3" s="154"/>
      <c r="S3" s="154"/>
      <c r="T3" s="154"/>
      <c r="U3" s="154"/>
      <c r="V3" s="154"/>
      <c r="W3" s="154"/>
      <c r="X3" s="154"/>
      <c r="Y3" s="154"/>
      <c r="Z3" s="154"/>
      <c r="AA3" s="154"/>
    </row>
    <row r="4" spans="1:27" s="1" customFormat="1" x14ac:dyDescent="0.45">
      <c r="A4" s="84" t="s">
        <v>278</v>
      </c>
      <c r="B4" s="96">
        <v>14002</v>
      </c>
      <c r="C4" s="110">
        <v>732988</v>
      </c>
      <c r="D4" s="154"/>
      <c r="E4" s="154"/>
      <c r="F4" s="154"/>
      <c r="G4" s="154"/>
      <c r="H4" s="154"/>
      <c r="I4" s="154"/>
      <c r="J4" s="154"/>
      <c r="K4" s="154"/>
      <c r="L4" s="154"/>
      <c r="M4" s="154"/>
      <c r="N4" s="154"/>
      <c r="O4" s="154"/>
      <c r="P4" s="154"/>
      <c r="Q4" s="154"/>
      <c r="R4" s="154"/>
      <c r="S4" s="154"/>
      <c r="T4" s="154"/>
      <c r="U4" s="154"/>
      <c r="V4" s="154"/>
      <c r="W4" s="154"/>
      <c r="X4" s="154"/>
      <c r="Y4" s="154"/>
      <c r="Z4" s="154"/>
      <c r="AA4" s="154"/>
    </row>
    <row r="5" spans="1:27" s="1" customFormat="1" x14ac:dyDescent="0.45">
      <c r="A5" s="84" t="s">
        <v>213</v>
      </c>
      <c r="B5" s="96">
        <v>13748</v>
      </c>
      <c r="C5" s="110">
        <v>174032</v>
      </c>
      <c r="D5" s="154"/>
      <c r="E5" s="154"/>
      <c r="F5" s="154"/>
      <c r="G5" s="154"/>
      <c r="H5" s="154"/>
      <c r="I5" s="154"/>
      <c r="J5" s="154"/>
      <c r="K5" s="154"/>
      <c r="L5" s="154"/>
      <c r="M5" s="154"/>
      <c r="N5" s="154"/>
      <c r="O5" s="154"/>
      <c r="P5" s="154"/>
      <c r="Q5" s="154"/>
      <c r="R5" s="154"/>
      <c r="S5" s="154"/>
      <c r="T5" s="154"/>
      <c r="U5" s="154"/>
      <c r="V5" s="154"/>
      <c r="W5" s="154"/>
      <c r="X5" s="154"/>
      <c r="Y5" s="154"/>
      <c r="Z5" s="154"/>
      <c r="AA5" s="154"/>
    </row>
    <row r="6" spans="1:27" s="1" customFormat="1" x14ac:dyDescent="0.45">
      <c r="A6" s="84" t="s">
        <v>214</v>
      </c>
      <c r="B6" s="96">
        <v>29156</v>
      </c>
      <c r="C6" s="110">
        <v>197484</v>
      </c>
      <c r="D6" s="154"/>
      <c r="E6" s="154"/>
      <c r="F6" s="154"/>
      <c r="G6" s="154"/>
      <c r="H6" s="154"/>
      <c r="I6" s="154"/>
      <c r="J6" s="154"/>
      <c r="K6" s="154"/>
      <c r="L6" s="154"/>
      <c r="M6" s="154"/>
      <c r="N6" s="154"/>
      <c r="O6" s="154"/>
      <c r="P6" s="154"/>
      <c r="Q6" s="154"/>
      <c r="R6" s="154"/>
      <c r="S6" s="154"/>
      <c r="T6" s="154"/>
      <c r="U6" s="154"/>
      <c r="V6" s="154"/>
      <c r="W6" s="154"/>
      <c r="X6" s="154"/>
      <c r="Y6" s="154"/>
      <c r="Z6" s="154"/>
      <c r="AA6" s="154"/>
    </row>
    <row r="7" spans="1:27" s="1" customFormat="1" x14ac:dyDescent="0.45">
      <c r="A7" s="84" t="s">
        <v>215</v>
      </c>
      <c r="B7" s="96">
        <v>29753</v>
      </c>
      <c r="C7" s="110">
        <v>150289</v>
      </c>
      <c r="D7" s="154"/>
      <c r="E7" s="154"/>
      <c r="F7" s="154"/>
      <c r="G7" s="154"/>
      <c r="H7" s="154"/>
      <c r="I7" s="154"/>
      <c r="J7" s="154"/>
      <c r="K7" s="154"/>
      <c r="L7" s="154"/>
      <c r="M7" s="154"/>
      <c r="N7" s="154"/>
      <c r="O7" s="154"/>
      <c r="P7" s="154"/>
      <c r="Q7" s="154"/>
      <c r="R7" s="154"/>
      <c r="S7" s="154"/>
      <c r="T7" s="154"/>
      <c r="U7" s="154"/>
      <c r="V7" s="154"/>
      <c r="W7" s="154"/>
      <c r="X7" s="154"/>
      <c r="Y7" s="154"/>
      <c r="Z7" s="154"/>
      <c r="AA7" s="154"/>
    </row>
    <row r="8" spans="1:27" s="1" customFormat="1" x14ac:dyDescent="0.45">
      <c r="A8" s="84" t="s">
        <v>216</v>
      </c>
      <c r="B8" s="96">
        <v>35233</v>
      </c>
      <c r="C8" s="110">
        <v>105571</v>
      </c>
      <c r="D8" s="154"/>
      <c r="E8" s="154"/>
      <c r="F8" s="154"/>
      <c r="G8" s="154"/>
      <c r="H8" s="154"/>
      <c r="I8" s="154"/>
      <c r="J8" s="154"/>
      <c r="K8" s="154"/>
      <c r="L8" s="154"/>
      <c r="M8" s="154"/>
      <c r="N8" s="154"/>
      <c r="O8" s="154"/>
      <c r="P8" s="154"/>
      <c r="Q8" s="154"/>
      <c r="R8" s="154"/>
      <c r="S8" s="154"/>
      <c r="T8" s="154"/>
      <c r="U8" s="154"/>
      <c r="V8" s="154"/>
      <c r="W8" s="154"/>
      <c r="X8" s="154"/>
      <c r="Y8" s="154"/>
      <c r="Z8" s="154"/>
      <c r="AA8" s="154"/>
    </row>
    <row r="9" spans="1:27" s="1" customFormat="1" x14ac:dyDescent="0.45">
      <c r="A9" s="84" t="s">
        <v>217</v>
      </c>
      <c r="B9" s="96">
        <v>57016</v>
      </c>
      <c r="C9" s="110">
        <v>90745</v>
      </c>
      <c r="D9" s="154"/>
      <c r="E9" s="154"/>
      <c r="F9" s="154"/>
      <c r="G9" s="154"/>
      <c r="H9" s="154"/>
      <c r="I9" s="154"/>
      <c r="J9" s="154"/>
      <c r="K9" s="154"/>
      <c r="L9" s="154"/>
      <c r="M9" s="154"/>
      <c r="N9" s="154"/>
      <c r="O9" s="154"/>
      <c r="P9" s="154"/>
      <c r="Q9" s="154"/>
      <c r="R9" s="154"/>
      <c r="S9" s="154"/>
      <c r="T9" s="154"/>
      <c r="U9" s="154"/>
      <c r="V9" s="154"/>
      <c r="W9" s="154"/>
      <c r="X9" s="154"/>
      <c r="Y9" s="154"/>
      <c r="Z9" s="154"/>
      <c r="AA9" s="154"/>
    </row>
    <row r="10" spans="1:27" s="1" customFormat="1" x14ac:dyDescent="0.45">
      <c r="A10" s="84" t="s">
        <v>218</v>
      </c>
      <c r="B10" s="96">
        <v>2186</v>
      </c>
      <c r="C10" s="110">
        <v>620</v>
      </c>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row>
    <row r="11" spans="1:27" s="1" customFormat="1" x14ac:dyDescent="0.45">
      <c r="A11" s="111" t="s">
        <v>157</v>
      </c>
      <c r="B11" s="145">
        <f>SUM(B4:B10)</f>
        <v>181094</v>
      </c>
      <c r="C11" s="112">
        <v>1451721</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row>
    <row r="12" spans="1:27" x14ac:dyDescent="0.45">
      <c r="E12" s="154"/>
      <c r="F12" s="154"/>
      <c r="G12" s="154"/>
      <c r="H12" s="154"/>
      <c r="I12" s="154"/>
      <c r="J12" s="154"/>
      <c r="K12" s="154"/>
      <c r="L12" s="154"/>
      <c r="M12" s="154"/>
      <c r="N12" s="154"/>
      <c r="O12" s="154"/>
      <c r="P12" s="154"/>
      <c r="Q12" s="154"/>
      <c r="R12" s="154"/>
      <c r="S12" s="154"/>
      <c r="T12" s="154"/>
      <c r="U12" s="154"/>
      <c r="V12" s="154"/>
      <c r="W12" s="154"/>
      <c r="X12" s="154"/>
      <c r="Y12" s="154"/>
      <c r="Z12" s="154"/>
      <c r="AA12" s="154"/>
    </row>
    <row r="13" spans="1:27" s="1" customFormat="1" ht="34.15" customHeight="1" x14ac:dyDescent="0.45">
      <c r="A13" s="283" t="s">
        <v>413</v>
      </c>
      <c r="B13" s="283"/>
      <c r="C13" s="283"/>
      <c r="D13" s="283"/>
      <c r="E13" s="154"/>
      <c r="F13" s="154"/>
      <c r="G13" s="154"/>
      <c r="H13" s="154"/>
      <c r="I13" s="154"/>
      <c r="J13" s="154"/>
      <c r="K13" s="154"/>
      <c r="L13" s="154"/>
      <c r="M13" s="154"/>
      <c r="N13" s="154"/>
      <c r="O13" s="154"/>
      <c r="P13" s="154"/>
      <c r="Q13" s="154"/>
      <c r="R13" s="154"/>
      <c r="S13" s="154"/>
      <c r="T13" s="154"/>
      <c r="U13" s="154"/>
      <c r="V13" s="154"/>
      <c r="W13" s="154"/>
      <c r="X13" s="154"/>
      <c r="Y13" s="154"/>
      <c r="Z13" s="154"/>
      <c r="AA13" s="154"/>
    </row>
    <row r="14" spans="1:27" s="27" customFormat="1" ht="15.75" x14ac:dyDescent="0.5">
      <c r="A14" s="240" t="s">
        <v>22</v>
      </c>
      <c r="B14" s="245" t="s">
        <v>0</v>
      </c>
      <c r="C14" s="245" t="s">
        <v>113</v>
      </c>
      <c r="D14" s="245" t="s">
        <v>114</v>
      </c>
      <c r="E14" s="154"/>
      <c r="F14" s="154"/>
      <c r="G14" s="154"/>
      <c r="H14" s="154"/>
      <c r="I14" s="154"/>
      <c r="J14" s="154"/>
      <c r="K14" s="154"/>
      <c r="L14" s="154"/>
      <c r="M14" s="154"/>
      <c r="N14" s="154"/>
      <c r="O14" s="154"/>
      <c r="P14" s="154"/>
      <c r="Q14" s="154"/>
      <c r="R14" s="154"/>
      <c r="S14" s="154"/>
      <c r="T14" s="154"/>
      <c r="U14" s="154"/>
      <c r="V14" s="154"/>
      <c r="W14" s="154"/>
      <c r="X14" s="154"/>
      <c r="Y14" s="154"/>
      <c r="Z14" s="154"/>
      <c r="AA14" s="154"/>
    </row>
    <row r="15" spans="1:27" s="1" customFormat="1" x14ac:dyDescent="0.45">
      <c r="A15" s="69" t="s">
        <v>204</v>
      </c>
      <c r="B15" s="11">
        <v>840</v>
      </c>
      <c r="C15" s="110">
        <v>1184</v>
      </c>
      <c r="D15" s="110">
        <v>37427</v>
      </c>
      <c r="E15" s="154"/>
      <c r="F15" s="154"/>
      <c r="G15" s="154"/>
      <c r="H15" s="154"/>
      <c r="I15" s="154"/>
      <c r="J15" s="154"/>
      <c r="K15" s="154"/>
      <c r="L15" s="154"/>
      <c r="M15" s="154"/>
      <c r="N15" s="154"/>
      <c r="O15" s="154"/>
      <c r="P15" s="154"/>
      <c r="Q15" s="154"/>
      <c r="R15" s="154"/>
      <c r="S15" s="154"/>
      <c r="T15" s="154"/>
      <c r="U15" s="154"/>
      <c r="V15" s="154"/>
      <c r="W15" s="154"/>
      <c r="X15" s="154"/>
      <c r="Y15" s="154"/>
      <c r="Z15" s="154"/>
      <c r="AA15" s="154"/>
    </row>
    <row r="16" spans="1:27" s="1" customFormat="1" x14ac:dyDescent="0.45">
      <c r="A16" s="69" t="s">
        <v>205</v>
      </c>
      <c r="B16" s="11">
        <v>3339</v>
      </c>
      <c r="C16" s="110">
        <v>15775</v>
      </c>
      <c r="D16" s="110">
        <v>198503</v>
      </c>
      <c r="E16" s="154"/>
      <c r="F16" s="154"/>
      <c r="G16" s="154"/>
      <c r="H16" s="154"/>
      <c r="I16" s="154"/>
      <c r="J16" s="154"/>
      <c r="K16" s="154"/>
      <c r="L16" s="154"/>
      <c r="M16" s="154"/>
      <c r="N16" s="154"/>
      <c r="O16" s="154"/>
      <c r="P16" s="154"/>
      <c r="Q16" s="154"/>
      <c r="R16" s="154"/>
      <c r="S16" s="154"/>
      <c r="T16" s="154"/>
      <c r="U16" s="154"/>
      <c r="V16" s="154"/>
      <c r="W16" s="154"/>
      <c r="X16" s="154"/>
      <c r="Y16" s="154"/>
      <c r="Z16" s="154"/>
      <c r="AA16" s="154"/>
    </row>
    <row r="17" spans="1:27" s="1" customFormat="1" x14ac:dyDescent="0.45">
      <c r="A17" s="69" t="s">
        <v>206</v>
      </c>
      <c r="B17" s="72">
        <v>5423</v>
      </c>
      <c r="C17" s="110">
        <v>26725</v>
      </c>
      <c r="D17" s="110">
        <v>270284</v>
      </c>
      <c r="E17" s="154"/>
      <c r="F17" s="154"/>
      <c r="G17" s="154"/>
      <c r="H17" s="154"/>
      <c r="I17" s="154"/>
      <c r="J17" s="154"/>
      <c r="K17" s="154"/>
      <c r="L17" s="154"/>
      <c r="M17" s="154"/>
      <c r="N17" s="154"/>
      <c r="O17" s="154"/>
      <c r="P17" s="154"/>
      <c r="Q17" s="154"/>
      <c r="R17" s="154"/>
      <c r="S17" s="154"/>
      <c r="T17" s="154"/>
      <c r="U17" s="154"/>
      <c r="V17" s="154"/>
      <c r="W17" s="154"/>
      <c r="X17" s="154"/>
      <c r="Y17" s="154"/>
      <c r="Z17" s="154"/>
      <c r="AA17" s="154"/>
    </row>
    <row r="18" spans="1:27" s="1" customFormat="1" ht="15.75" customHeight="1" x14ac:dyDescent="0.45">
      <c r="A18" s="69" t="s">
        <v>207</v>
      </c>
      <c r="B18" s="72">
        <v>5287</v>
      </c>
      <c r="C18" s="110">
        <v>21013</v>
      </c>
      <c r="D18" s="110">
        <v>195998</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row>
    <row r="19" spans="1:27" s="1" customFormat="1" x14ac:dyDescent="0.45">
      <c r="A19" s="107" t="s">
        <v>157</v>
      </c>
      <c r="B19" s="108">
        <f>SUM(B15:B18)</f>
        <v>14889</v>
      </c>
      <c r="C19" s="109">
        <v>64697</v>
      </c>
      <c r="D19" s="109">
        <v>702212</v>
      </c>
      <c r="E19" s="154"/>
      <c r="F19" s="154"/>
      <c r="G19" s="154"/>
      <c r="H19" s="154"/>
      <c r="I19" s="154"/>
      <c r="J19" s="154"/>
      <c r="K19" s="154"/>
      <c r="L19" s="154"/>
      <c r="M19" s="154"/>
      <c r="N19" s="154"/>
      <c r="O19" s="154"/>
      <c r="P19" s="154"/>
      <c r="Q19" s="154"/>
      <c r="R19" s="154"/>
      <c r="S19" s="154"/>
      <c r="T19" s="154"/>
      <c r="U19" s="154"/>
      <c r="V19" s="154"/>
      <c r="W19" s="154"/>
      <c r="X19" s="154"/>
      <c r="Y19" s="154"/>
      <c r="Z19" s="154"/>
      <c r="AA19" s="154"/>
    </row>
    <row r="20" spans="1:27" x14ac:dyDescent="0.45">
      <c r="E20" s="154"/>
      <c r="F20" s="154"/>
      <c r="G20" s="154"/>
      <c r="H20" s="154"/>
      <c r="I20" s="154"/>
      <c r="J20" s="154"/>
      <c r="K20" s="154"/>
      <c r="L20" s="154"/>
      <c r="M20" s="154"/>
      <c r="N20" s="154"/>
      <c r="O20" s="154"/>
      <c r="P20" s="154"/>
      <c r="Q20" s="154"/>
      <c r="R20" s="154"/>
      <c r="S20" s="154"/>
      <c r="T20" s="154"/>
      <c r="U20" s="154"/>
      <c r="V20" s="154"/>
      <c r="W20" s="154"/>
      <c r="X20" s="154"/>
      <c r="Y20" s="154"/>
      <c r="Z20" s="154"/>
      <c r="AA20" s="154"/>
    </row>
    <row r="21" spans="1:27" ht="16.899999999999999" customHeight="1" x14ac:dyDescent="0.5">
      <c r="A21" s="284" t="s">
        <v>414</v>
      </c>
      <c r="B21" s="284"/>
      <c r="C21" s="284"/>
      <c r="D21" s="284"/>
      <c r="E21" s="285"/>
      <c r="G21" s="154"/>
      <c r="H21" s="154"/>
      <c r="I21" s="154"/>
      <c r="J21" s="154"/>
      <c r="K21" s="154"/>
      <c r="L21" s="154"/>
      <c r="M21" s="154"/>
      <c r="N21" s="154"/>
      <c r="O21" s="154"/>
      <c r="P21" s="154"/>
      <c r="Q21" s="154"/>
      <c r="R21" s="154"/>
      <c r="S21" s="154"/>
      <c r="T21" s="154"/>
      <c r="U21" s="154"/>
      <c r="V21" s="154"/>
      <c r="W21" s="154"/>
      <c r="X21" s="154"/>
      <c r="Y21" s="154"/>
      <c r="Z21" s="154"/>
      <c r="AA21" s="154"/>
    </row>
    <row r="22" spans="1:27" x14ac:dyDescent="0.45">
      <c r="A22" s="243" t="s">
        <v>13</v>
      </c>
      <c r="B22" s="244" t="s">
        <v>258</v>
      </c>
      <c r="C22" s="244" t="s">
        <v>259</v>
      </c>
      <c r="D22" s="244" t="s">
        <v>354</v>
      </c>
      <c r="E22" s="243" t="s">
        <v>157</v>
      </c>
    </row>
    <row r="23" spans="1:27" x14ac:dyDescent="0.45">
      <c r="A23" s="91" t="s">
        <v>421</v>
      </c>
      <c r="B23" s="77">
        <v>3325</v>
      </c>
      <c r="C23" s="113">
        <v>3783</v>
      </c>
      <c r="D23" s="113">
        <v>3689</v>
      </c>
      <c r="E23" s="77">
        <v>10797</v>
      </c>
    </row>
    <row r="24" spans="1:27" x14ac:dyDescent="0.45">
      <c r="A24" s="91" t="s">
        <v>125</v>
      </c>
      <c r="B24" s="77">
        <v>3506</v>
      </c>
      <c r="C24" s="113">
        <v>4919</v>
      </c>
      <c r="D24" s="113">
        <v>3933</v>
      </c>
      <c r="E24" s="77">
        <v>12358</v>
      </c>
    </row>
    <row r="25" spans="1:27" x14ac:dyDescent="0.45">
      <c r="A25" s="91" t="s">
        <v>126</v>
      </c>
      <c r="B25" s="77">
        <v>11133</v>
      </c>
      <c r="C25" s="113">
        <v>14173</v>
      </c>
      <c r="D25" s="113">
        <v>12054</v>
      </c>
      <c r="E25" s="77">
        <v>37360</v>
      </c>
    </row>
    <row r="26" spans="1:27" x14ac:dyDescent="0.45">
      <c r="A26" s="91" t="s">
        <v>127</v>
      </c>
      <c r="B26" s="77">
        <v>6627</v>
      </c>
      <c r="C26" s="113">
        <v>9130</v>
      </c>
      <c r="D26" s="113">
        <v>8593</v>
      </c>
      <c r="E26" s="77">
        <v>24350</v>
      </c>
    </row>
    <row r="27" spans="1:27" x14ac:dyDescent="0.45">
      <c r="A27" s="91" t="s">
        <v>128</v>
      </c>
      <c r="B27" s="77">
        <v>4201</v>
      </c>
      <c r="C27" s="113">
        <v>6202</v>
      </c>
      <c r="D27" s="113">
        <v>6372</v>
      </c>
      <c r="E27" s="77">
        <v>16775</v>
      </c>
    </row>
    <row r="28" spans="1:27" x14ac:dyDescent="0.45">
      <c r="A28" s="91" t="s">
        <v>129</v>
      </c>
      <c r="B28" s="77">
        <v>7897</v>
      </c>
      <c r="C28" s="113">
        <v>7409</v>
      </c>
      <c r="D28" s="113">
        <v>8352</v>
      </c>
      <c r="E28" s="77">
        <v>23658</v>
      </c>
    </row>
    <row r="29" spans="1:27" x14ac:dyDescent="0.45">
      <c r="A29" s="91" t="s">
        <v>14</v>
      </c>
      <c r="B29" s="77">
        <v>6780</v>
      </c>
      <c r="C29" s="113">
        <v>6808</v>
      </c>
      <c r="D29" s="113">
        <v>5284</v>
      </c>
      <c r="E29" s="77">
        <v>18872</v>
      </c>
    </row>
    <row r="30" spans="1:27" x14ac:dyDescent="0.45">
      <c r="A30" s="91" t="s">
        <v>347</v>
      </c>
      <c r="B30" s="77">
        <v>13437</v>
      </c>
      <c r="C30" s="113">
        <v>12562</v>
      </c>
      <c r="D30" s="113">
        <v>10925</v>
      </c>
      <c r="E30" s="77">
        <v>36924</v>
      </c>
    </row>
    <row r="31" spans="1:27" x14ac:dyDescent="0.45">
      <c r="A31" s="111" t="s">
        <v>157</v>
      </c>
      <c r="B31" s="117">
        <v>56906</v>
      </c>
      <c r="C31" s="117">
        <v>64986</v>
      </c>
      <c r="D31" s="117">
        <v>59202</v>
      </c>
      <c r="E31" s="117">
        <v>181094</v>
      </c>
    </row>
    <row r="32" spans="1:27" x14ac:dyDescent="0.45">
      <c r="A32" s="210" t="s">
        <v>345</v>
      </c>
    </row>
    <row r="33" spans="1:2" x14ac:dyDescent="0.45">
      <c r="A33" s="154"/>
      <c r="B33" s="154"/>
    </row>
  </sheetData>
  <mergeCells count="3">
    <mergeCell ref="A2:C2"/>
    <mergeCell ref="A13:D13"/>
    <mergeCell ref="A21:E2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AAD9-6C30-4783-9E1A-27375375623E}">
  <sheetPr>
    <tabColor theme="5" tint="0.59999389629810485"/>
  </sheetPr>
  <dimension ref="A1:AD35"/>
  <sheetViews>
    <sheetView zoomScale="80" zoomScaleNormal="80" workbookViewId="0">
      <selection activeCell="G5" sqref="G5"/>
    </sheetView>
  </sheetViews>
  <sheetFormatPr defaultRowHeight="14.25" x14ac:dyDescent="0.45"/>
  <cols>
    <col min="1" max="1" width="12.19921875" customWidth="1"/>
    <col min="2" max="2" width="14.19921875" customWidth="1"/>
    <col min="4" max="4" width="11.53125" bestFit="1" customWidth="1"/>
    <col min="7" max="7" width="28.19921875" customWidth="1"/>
    <col min="8" max="8" width="11.53125" customWidth="1"/>
    <col min="15" max="15" width="12.265625" customWidth="1"/>
    <col min="17" max="17" width="12.3984375" customWidth="1"/>
  </cols>
  <sheetData>
    <row r="1" spans="1:30" s="1" customFormat="1" ht="20" customHeight="1" x14ac:dyDescent="0.45">
      <c r="A1" s="286" t="s">
        <v>409</v>
      </c>
      <c r="B1" s="287"/>
      <c r="C1" s="287"/>
      <c r="D1" s="287"/>
      <c r="E1" s="211"/>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row>
    <row r="2" spans="1:30" ht="25.5" customHeight="1" x14ac:dyDescent="0.45">
      <c r="A2" s="249" t="s">
        <v>251</v>
      </c>
      <c r="B2" s="250" t="s">
        <v>250</v>
      </c>
      <c r="C2" s="244" t="s">
        <v>252</v>
      </c>
      <c r="D2" s="244" t="s">
        <v>253</v>
      </c>
      <c r="E2" s="244" t="s">
        <v>252</v>
      </c>
      <c r="G2" s="288" t="s">
        <v>410</v>
      </c>
      <c r="H2" s="288"/>
      <c r="L2" s="154"/>
      <c r="M2" s="154"/>
      <c r="N2" s="154"/>
      <c r="O2" s="154"/>
      <c r="P2" s="154"/>
      <c r="Q2" s="154"/>
    </row>
    <row r="3" spans="1:30" ht="15.75" x14ac:dyDescent="0.5">
      <c r="A3" s="6">
        <v>1</v>
      </c>
      <c r="B3" s="189">
        <v>93553</v>
      </c>
      <c r="C3" s="191">
        <v>0.72</v>
      </c>
      <c r="D3" s="7">
        <v>93553</v>
      </c>
      <c r="E3" s="191">
        <v>0.52</v>
      </c>
      <c r="G3" s="5" t="s">
        <v>289</v>
      </c>
      <c r="H3" s="19">
        <v>130101</v>
      </c>
      <c r="L3" s="154"/>
      <c r="M3" s="154"/>
      <c r="N3" s="154"/>
      <c r="O3" s="154"/>
      <c r="P3" s="154"/>
      <c r="Q3" s="154"/>
    </row>
    <row r="4" spans="1:30" ht="15.75" x14ac:dyDescent="0.5">
      <c r="A4" s="6">
        <v>2</v>
      </c>
      <c r="B4" s="189">
        <v>27501</v>
      </c>
      <c r="C4" s="191">
        <v>0.21</v>
      </c>
      <c r="D4" s="7">
        <v>55002</v>
      </c>
      <c r="E4" s="191">
        <v>0.3</v>
      </c>
      <c r="G4" s="5" t="s">
        <v>99</v>
      </c>
      <c r="H4" s="19">
        <v>18264</v>
      </c>
      <c r="I4" s="139">
        <f>H4/(H3+H4)</f>
        <v>0.12310180972601355</v>
      </c>
      <c r="L4" s="154"/>
      <c r="M4" s="154"/>
      <c r="N4" s="154"/>
      <c r="O4" s="154"/>
      <c r="P4" s="154"/>
      <c r="Q4" s="154"/>
    </row>
    <row r="5" spans="1:30" x14ac:dyDescent="0.45">
      <c r="A5" s="6">
        <v>3</v>
      </c>
      <c r="B5" s="189">
        <v>4918</v>
      </c>
      <c r="C5" s="191">
        <v>0.04</v>
      </c>
      <c r="D5" s="7">
        <v>14754</v>
      </c>
      <c r="E5" s="191">
        <v>0.08</v>
      </c>
      <c r="G5" s="138" t="s">
        <v>342</v>
      </c>
      <c r="L5" s="154"/>
      <c r="M5" s="154"/>
      <c r="N5" s="154"/>
      <c r="O5" s="154"/>
      <c r="P5" s="154"/>
      <c r="Q5" s="154"/>
    </row>
    <row r="6" spans="1:30" x14ac:dyDescent="0.45">
      <c r="A6" s="6">
        <v>4</v>
      </c>
      <c r="B6" s="189">
        <v>3162</v>
      </c>
      <c r="C6" s="191">
        <v>0.02</v>
      </c>
      <c r="D6" s="7">
        <v>12648</v>
      </c>
      <c r="E6" s="191">
        <v>7.0000000000000007E-2</v>
      </c>
      <c r="L6" s="154"/>
      <c r="M6" s="154"/>
      <c r="N6" s="154"/>
      <c r="O6" s="154"/>
      <c r="P6" s="154"/>
      <c r="Q6" s="154"/>
    </row>
    <row r="7" spans="1:30" x14ac:dyDescent="0.45">
      <c r="A7" s="6">
        <v>5</v>
      </c>
      <c r="B7" s="189">
        <v>740</v>
      </c>
      <c r="C7" s="191">
        <v>0.01</v>
      </c>
      <c r="D7" s="7">
        <v>3700</v>
      </c>
      <c r="E7" s="191">
        <v>0.02</v>
      </c>
      <c r="L7" s="154"/>
      <c r="M7" s="154"/>
      <c r="N7" s="154"/>
      <c r="O7" s="154"/>
      <c r="P7" s="154"/>
      <c r="Q7" s="154"/>
    </row>
    <row r="8" spans="1:30" x14ac:dyDescent="0.45">
      <c r="A8" s="6">
        <v>6</v>
      </c>
      <c r="B8" s="189">
        <v>188</v>
      </c>
      <c r="C8" s="191">
        <v>0</v>
      </c>
      <c r="D8" s="7">
        <v>1128</v>
      </c>
      <c r="E8" s="191">
        <v>0.01</v>
      </c>
      <c r="L8" s="154"/>
      <c r="M8" s="154"/>
      <c r="N8" s="154"/>
      <c r="O8" s="154"/>
      <c r="P8" s="154"/>
      <c r="Q8" s="154"/>
    </row>
    <row r="9" spans="1:30" x14ac:dyDescent="0.45">
      <c r="A9" s="6">
        <v>7</v>
      </c>
      <c r="B9" s="189">
        <v>25</v>
      </c>
      <c r="C9" s="191">
        <v>0</v>
      </c>
      <c r="D9" s="7">
        <v>175</v>
      </c>
      <c r="E9" s="191">
        <v>0</v>
      </c>
      <c r="L9" s="154"/>
      <c r="M9" s="154"/>
      <c r="N9" s="154"/>
      <c r="O9" s="154"/>
      <c r="P9" s="154"/>
      <c r="Q9" s="154"/>
    </row>
    <row r="10" spans="1:30" x14ac:dyDescent="0.45">
      <c r="A10" s="6">
        <v>8</v>
      </c>
      <c r="B10" s="190" t="s">
        <v>346</v>
      </c>
      <c r="C10" s="191">
        <v>0</v>
      </c>
      <c r="D10" s="7">
        <v>64</v>
      </c>
      <c r="E10" s="191">
        <v>0</v>
      </c>
      <c r="L10" s="154"/>
      <c r="M10" s="154"/>
      <c r="N10" s="154"/>
      <c r="O10" s="154"/>
      <c r="P10" s="154"/>
      <c r="Q10" s="154"/>
    </row>
    <row r="11" spans="1:30" x14ac:dyDescent="0.45">
      <c r="A11" s="6">
        <v>9</v>
      </c>
      <c r="B11" s="190" t="s">
        <v>346</v>
      </c>
      <c r="C11" s="191">
        <v>0</v>
      </c>
      <c r="D11" s="7">
        <v>27</v>
      </c>
      <c r="E11" s="191">
        <v>0</v>
      </c>
      <c r="L11" s="154"/>
      <c r="M11" s="154"/>
      <c r="N11" s="154"/>
      <c r="O11" s="154"/>
      <c r="P11" s="154"/>
      <c r="Q11" s="154"/>
    </row>
    <row r="12" spans="1:30" x14ac:dyDescent="0.45">
      <c r="A12" s="6">
        <v>10</v>
      </c>
      <c r="B12" s="190" t="s">
        <v>346</v>
      </c>
      <c r="C12" s="191">
        <v>0</v>
      </c>
      <c r="D12" s="11" t="s">
        <v>346</v>
      </c>
      <c r="E12" s="191">
        <v>0</v>
      </c>
      <c r="L12" s="154"/>
      <c r="M12" s="154"/>
      <c r="N12" s="154"/>
      <c r="O12" s="154"/>
      <c r="P12" s="154"/>
      <c r="Q12" s="154"/>
    </row>
    <row r="13" spans="1:30" x14ac:dyDescent="0.45">
      <c r="A13" s="6">
        <v>12</v>
      </c>
      <c r="B13" s="190" t="s">
        <v>346</v>
      </c>
      <c r="C13" s="191">
        <v>0</v>
      </c>
      <c r="D13" s="11" t="s">
        <v>346</v>
      </c>
      <c r="E13" s="191">
        <v>0</v>
      </c>
      <c r="L13" s="154"/>
      <c r="M13" s="154"/>
      <c r="N13" s="154"/>
      <c r="O13" s="154"/>
      <c r="P13" s="154"/>
      <c r="Q13" s="154"/>
    </row>
    <row r="14" spans="1:30" x14ac:dyDescent="0.45">
      <c r="A14" s="6">
        <v>21</v>
      </c>
      <c r="B14" s="190" t="s">
        <v>346</v>
      </c>
      <c r="C14" s="191">
        <v>0</v>
      </c>
      <c r="D14" s="7">
        <v>21</v>
      </c>
      <c r="E14" s="191">
        <v>0</v>
      </c>
      <c r="L14" s="154"/>
      <c r="M14" s="154"/>
      <c r="N14" s="154"/>
      <c r="O14" s="154"/>
      <c r="P14" s="154"/>
      <c r="Q14" s="154"/>
    </row>
    <row r="15" spans="1:30" x14ac:dyDescent="0.45">
      <c r="A15" s="111" t="s">
        <v>157</v>
      </c>
      <c r="B15" s="185">
        <v>130101</v>
      </c>
      <c r="C15" s="192">
        <v>1</v>
      </c>
      <c r="D15" s="185">
        <v>181094</v>
      </c>
      <c r="E15" s="192">
        <v>1</v>
      </c>
      <c r="L15" s="154"/>
      <c r="M15" s="154"/>
      <c r="N15" s="154"/>
      <c r="O15" s="154"/>
      <c r="P15" s="154"/>
      <c r="Q15" s="154"/>
    </row>
    <row r="16" spans="1:30" x14ac:dyDescent="0.45">
      <c r="A16" s="154"/>
      <c r="B16" s="154"/>
      <c r="C16" s="154"/>
      <c r="D16" s="154"/>
      <c r="E16" s="154"/>
      <c r="M16" s="154"/>
      <c r="P16" s="154"/>
    </row>
    <row r="17" spans="1:16" ht="28.5" x14ac:dyDescent="0.45">
      <c r="A17" s="251" t="s">
        <v>355</v>
      </c>
      <c r="B17" s="243" t="s">
        <v>356</v>
      </c>
      <c r="C17" s="243" t="s">
        <v>252</v>
      </c>
      <c r="D17" s="243" t="s">
        <v>253</v>
      </c>
      <c r="E17" s="243" t="s">
        <v>252</v>
      </c>
      <c r="M17" s="154"/>
      <c r="P17" s="154"/>
    </row>
    <row r="18" spans="1:16" x14ac:dyDescent="0.45">
      <c r="A18" s="6" t="s">
        <v>279</v>
      </c>
      <c r="B18" s="2">
        <v>93553</v>
      </c>
      <c r="C18" s="191">
        <v>0.72</v>
      </c>
      <c r="D18" s="2">
        <v>93553</v>
      </c>
      <c r="E18" s="191">
        <v>0.52</v>
      </c>
      <c r="M18" s="154"/>
      <c r="P18" s="154"/>
    </row>
    <row r="19" spans="1:16" x14ac:dyDescent="0.45">
      <c r="A19" s="6" t="s">
        <v>280</v>
      </c>
      <c r="B19" s="2">
        <v>27501</v>
      </c>
      <c r="C19" s="191">
        <v>0.21</v>
      </c>
      <c r="D19" s="2">
        <v>55002</v>
      </c>
      <c r="E19" s="191">
        <v>0.3</v>
      </c>
      <c r="P19" s="154"/>
    </row>
    <row r="20" spans="1:16" x14ac:dyDescent="0.45">
      <c r="A20" s="6" t="s">
        <v>281</v>
      </c>
      <c r="B20" s="2">
        <v>4918</v>
      </c>
      <c r="C20" s="191">
        <v>0.04</v>
      </c>
      <c r="D20" s="2">
        <v>14754</v>
      </c>
      <c r="E20" s="191">
        <v>0.08</v>
      </c>
      <c r="P20" s="154"/>
    </row>
    <row r="21" spans="1:16" x14ac:dyDescent="0.45">
      <c r="A21" s="6" t="s">
        <v>282</v>
      </c>
      <c r="B21" s="2">
        <v>3162</v>
      </c>
      <c r="C21" s="191">
        <v>0.02</v>
      </c>
      <c r="D21" s="2">
        <v>12648</v>
      </c>
      <c r="E21" s="191">
        <v>7.0000000000000007E-2</v>
      </c>
      <c r="P21" s="154"/>
    </row>
    <row r="22" spans="1:16" x14ac:dyDescent="0.45">
      <c r="A22" s="6" t="s">
        <v>283</v>
      </c>
      <c r="B22" s="2">
        <v>967</v>
      </c>
      <c r="C22" s="6"/>
      <c r="D22" s="2">
        <v>5137</v>
      </c>
      <c r="E22" s="6"/>
    </row>
    <row r="25" spans="1:16" x14ac:dyDescent="0.45">
      <c r="A25" s="102"/>
      <c r="B25" s="102"/>
      <c r="C25" s="102"/>
      <c r="D25" s="102"/>
      <c r="E25" s="102"/>
    </row>
    <row r="26" spans="1:16" x14ac:dyDescent="0.45">
      <c r="A26" s="102"/>
      <c r="B26" s="102"/>
      <c r="C26" s="102"/>
      <c r="D26" s="102"/>
      <c r="E26" s="102"/>
    </row>
    <row r="34" spans="1:5" x14ac:dyDescent="0.45">
      <c r="A34" s="102"/>
      <c r="B34" s="102"/>
      <c r="C34" s="102"/>
      <c r="D34" s="102"/>
      <c r="E34" s="102"/>
    </row>
    <row r="35" spans="1:5" x14ac:dyDescent="0.45">
      <c r="A35" s="102"/>
      <c r="C35" s="102"/>
      <c r="D35" s="102"/>
      <c r="E35" s="102"/>
    </row>
  </sheetData>
  <mergeCells count="2">
    <mergeCell ref="A1:D1"/>
    <mergeCell ref="G2:H2"/>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V66"/>
  <sheetViews>
    <sheetView zoomScale="90" zoomScaleNormal="90" workbookViewId="0">
      <selection activeCell="E6" sqref="E6"/>
    </sheetView>
  </sheetViews>
  <sheetFormatPr defaultColWidth="9" defaultRowHeight="14.25" x14ac:dyDescent="0.45"/>
  <cols>
    <col min="1" max="1" width="28.796875" style="1" customWidth="1"/>
    <col min="2" max="2" width="14.33203125" style="1" customWidth="1"/>
    <col min="3" max="3" width="15.796875" style="1" customWidth="1"/>
    <col min="4" max="4" width="13.33203125" style="1" customWidth="1"/>
    <col min="5" max="5" width="11.796875" style="1" customWidth="1"/>
    <col min="6" max="6" width="9" style="1"/>
    <col min="7" max="7" width="14.796875" style="1" customWidth="1"/>
    <col min="8" max="8" width="15.53125" style="1" customWidth="1"/>
    <col min="9" max="9" width="15.59765625" style="1" customWidth="1"/>
    <col min="10" max="10" width="12.19921875" style="1" customWidth="1"/>
    <col min="11" max="12" width="11.19921875" style="1" customWidth="1"/>
    <col min="13" max="16384" width="9" style="1"/>
  </cols>
  <sheetData>
    <row r="1" spans="1:22" ht="39.5" customHeight="1" x14ac:dyDescent="0.45">
      <c r="A1" s="293" t="s">
        <v>406</v>
      </c>
      <c r="B1" s="293"/>
      <c r="C1" s="293"/>
      <c r="D1" s="154"/>
      <c r="E1" s="154"/>
      <c r="F1" s="154"/>
      <c r="G1" s="154"/>
      <c r="H1" s="154"/>
      <c r="I1" s="154"/>
      <c r="J1" s="154"/>
      <c r="K1" s="154"/>
      <c r="L1" s="154"/>
      <c r="M1" s="154"/>
      <c r="N1" s="154"/>
      <c r="O1" s="154"/>
      <c r="P1" s="154"/>
      <c r="Q1" s="154"/>
      <c r="R1" s="154"/>
      <c r="S1" s="154"/>
      <c r="T1" s="154"/>
      <c r="U1" s="154"/>
    </row>
    <row r="2" spans="1:22" x14ac:dyDescent="0.45">
      <c r="A2" s="246" t="s">
        <v>431</v>
      </c>
      <c r="B2" s="244" t="s">
        <v>0</v>
      </c>
      <c r="C2" s="244" t="s">
        <v>31</v>
      </c>
      <c r="D2" s="154"/>
      <c r="E2" s="154"/>
      <c r="F2" s="154"/>
      <c r="G2" s="289" t="s">
        <v>407</v>
      </c>
      <c r="H2" s="289"/>
      <c r="I2" s="289"/>
      <c r="J2" s="154"/>
      <c r="K2" s="154"/>
      <c r="L2" s="154"/>
      <c r="M2" s="154"/>
      <c r="N2" s="154"/>
      <c r="O2" s="154"/>
      <c r="P2" s="154"/>
      <c r="Q2" s="154"/>
      <c r="R2" s="154"/>
      <c r="S2" s="154"/>
      <c r="T2" s="154"/>
      <c r="U2" s="154"/>
    </row>
    <row r="3" spans="1:22" ht="15.75" x14ac:dyDescent="0.5">
      <c r="A3" s="69" t="s">
        <v>138</v>
      </c>
      <c r="B3" s="77">
        <v>1147</v>
      </c>
      <c r="C3" s="7">
        <v>53</v>
      </c>
      <c r="D3" s="154"/>
      <c r="E3" s="154"/>
      <c r="F3" s="154"/>
      <c r="G3" s="240" t="s">
        <v>28</v>
      </c>
      <c r="H3" s="245" t="s">
        <v>0</v>
      </c>
      <c r="I3" s="245" t="s">
        <v>31</v>
      </c>
      <c r="J3" s="154"/>
      <c r="K3" s="154"/>
      <c r="L3" s="154"/>
      <c r="M3" s="154"/>
      <c r="N3" s="154"/>
      <c r="O3" s="154"/>
      <c r="P3" s="154"/>
      <c r="Q3" s="154"/>
      <c r="R3" s="154"/>
      <c r="S3" s="154"/>
      <c r="T3" s="154"/>
      <c r="U3" s="154"/>
    </row>
    <row r="4" spans="1:22" ht="15.75" x14ac:dyDescent="0.5">
      <c r="A4" s="69" t="s">
        <v>90</v>
      </c>
      <c r="B4" s="77">
        <v>19494</v>
      </c>
      <c r="C4" s="7">
        <v>60172</v>
      </c>
      <c r="D4" s="154"/>
      <c r="E4" s="154"/>
      <c r="F4" s="154"/>
      <c r="G4" s="5" t="s">
        <v>29</v>
      </c>
      <c r="H4" s="67">
        <v>81084</v>
      </c>
      <c r="I4" s="11">
        <v>683485</v>
      </c>
      <c r="J4" s="154"/>
      <c r="K4" s="154"/>
      <c r="L4" s="154"/>
      <c r="M4" s="154"/>
      <c r="N4" s="154"/>
      <c r="O4" s="154"/>
      <c r="P4" s="154"/>
      <c r="Q4" s="154"/>
      <c r="R4" s="154"/>
      <c r="S4" s="154"/>
      <c r="T4" s="154"/>
      <c r="U4" s="154"/>
    </row>
    <row r="5" spans="1:22" ht="15.75" x14ac:dyDescent="0.5">
      <c r="A5" s="69" t="s">
        <v>209</v>
      </c>
      <c r="B5" s="77">
        <v>2628</v>
      </c>
      <c r="C5" s="7">
        <v>65915</v>
      </c>
      <c r="D5" s="154"/>
      <c r="E5" s="154"/>
      <c r="F5" s="154"/>
      <c r="G5" s="5" t="s">
        <v>30</v>
      </c>
      <c r="H5" s="67">
        <v>100010</v>
      </c>
      <c r="I5" s="11">
        <v>768246</v>
      </c>
      <c r="J5" s="154"/>
      <c r="K5" s="154"/>
      <c r="L5" s="154"/>
      <c r="M5" s="154"/>
      <c r="N5" s="154"/>
      <c r="O5" s="154"/>
      <c r="P5" s="154"/>
      <c r="Q5" s="154"/>
      <c r="R5" s="154"/>
      <c r="S5" s="154"/>
      <c r="T5" s="154"/>
      <c r="U5" s="154"/>
    </row>
    <row r="6" spans="1:22" x14ac:dyDescent="0.45">
      <c r="A6" s="69" t="s">
        <v>92</v>
      </c>
      <c r="B6" s="77">
        <v>109</v>
      </c>
      <c r="C6" s="7">
        <v>119942</v>
      </c>
      <c r="D6" s="154"/>
      <c r="E6" s="154"/>
      <c r="F6" s="154"/>
      <c r="G6" s="111" t="s">
        <v>157</v>
      </c>
      <c r="H6" s="119">
        <f>SUM(H4:H5)</f>
        <v>181094</v>
      </c>
      <c r="I6" s="106">
        <f>SUM(I4:I5)</f>
        <v>1451731</v>
      </c>
      <c r="J6" s="154"/>
      <c r="K6" s="154"/>
      <c r="L6" s="154"/>
      <c r="M6" s="154"/>
      <c r="N6" s="154"/>
      <c r="O6" s="154"/>
      <c r="P6" s="154"/>
      <c r="Q6" s="154"/>
      <c r="R6" s="154"/>
      <c r="S6" s="154"/>
      <c r="T6" s="154"/>
      <c r="U6" s="154"/>
    </row>
    <row r="7" spans="1:22" x14ac:dyDescent="0.45">
      <c r="A7" s="69" t="s">
        <v>210</v>
      </c>
      <c r="B7" s="77">
        <v>760</v>
      </c>
      <c r="C7" s="7">
        <v>3578</v>
      </c>
      <c r="D7" s="154"/>
      <c r="E7" s="154"/>
      <c r="F7" s="154"/>
      <c r="G7" s="154"/>
      <c r="H7" s="154"/>
      <c r="I7" s="154"/>
      <c r="J7" s="154"/>
      <c r="K7" s="154"/>
      <c r="L7" s="154"/>
      <c r="M7" s="154"/>
      <c r="N7" s="154"/>
      <c r="O7" s="154"/>
      <c r="P7" s="154"/>
      <c r="Q7" s="154"/>
      <c r="R7" s="154"/>
      <c r="S7" s="154"/>
      <c r="T7" s="154"/>
      <c r="U7" s="154"/>
    </row>
    <row r="8" spans="1:22" x14ac:dyDescent="0.45">
      <c r="A8" s="223" t="s">
        <v>211</v>
      </c>
      <c r="B8" s="77">
        <v>34959</v>
      </c>
      <c r="C8" s="7">
        <v>123612</v>
      </c>
      <c r="D8" s="154"/>
      <c r="E8" s="154"/>
      <c r="F8" s="154"/>
      <c r="G8" s="154"/>
      <c r="H8" s="154"/>
      <c r="I8" s="154"/>
      <c r="J8" s="154"/>
      <c r="K8" s="154"/>
      <c r="L8" s="154"/>
      <c r="M8" s="154"/>
      <c r="N8" s="154"/>
      <c r="O8" s="154"/>
      <c r="P8" s="154"/>
      <c r="Q8" s="154"/>
      <c r="R8" s="154"/>
      <c r="S8" s="154"/>
      <c r="T8" s="154"/>
      <c r="U8" s="154"/>
    </row>
    <row r="9" spans="1:22" ht="15.75" customHeight="1" x14ac:dyDescent="0.5">
      <c r="A9" s="223" t="s">
        <v>95</v>
      </c>
      <c r="B9" s="222">
        <v>3519</v>
      </c>
      <c r="C9" s="7">
        <v>46122</v>
      </c>
      <c r="D9" s="154"/>
      <c r="E9" s="154"/>
      <c r="F9" s="154"/>
      <c r="G9" s="245" t="s">
        <v>16</v>
      </c>
      <c r="H9" s="245" t="s">
        <v>97</v>
      </c>
      <c r="I9" s="154"/>
      <c r="J9" s="154"/>
      <c r="K9" s="279"/>
      <c r="L9" s="279"/>
      <c r="M9" s="279"/>
      <c r="N9" s="279"/>
      <c r="O9" s="279"/>
      <c r="P9" s="279"/>
      <c r="Q9" s="279"/>
      <c r="R9" s="154"/>
      <c r="S9" s="154"/>
      <c r="T9" s="154"/>
      <c r="U9" s="154"/>
    </row>
    <row r="10" spans="1:22" ht="15.75" x14ac:dyDescent="0.5">
      <c r="A10" s="69" t="s">
        <v>96</v>
      </c>
      <c r="B10" s="77">
        <v>84870</v>
      </c>
      <c r="C10" s="7">
        <v>822272</v>
      </c>
      <c r="D10" s="154"/>
      <c r="E10" s="154"/>
      <c r="F10" s="154"/>
      <c r="G10" s="16">
        <v>24184</v>
      </c>
      <c r="H10" s="70" t="s">
        <v>284</v>
      </c>
      <c r="I10" s="154"/>
      <c r="J10" s="154"/>
      <c r="K10" s="154"/>
      <c r="L10" s="154"/>
      <c r="M10" s="154"/>
      <c r="N10" s="154"/>
      <c r="O10" s="154"/>
      <c r="P10" s="154"/>
      <c r="Q10" s="154"/>
      <c r="R10" s="154"/>
      <c r="S10" s="154"/>
      <c r="T10" s="154"/>
      <c r="U10" s="154"/>
    </row>
    <row r="11" spans="1:22" ht="15.75" x14ac:dyDescent="0.5">
      <c r="A11" s="69" t="s">
        <v>94</v>
      </c>
      <c r="B11" s="77">
        <v>33608</v>
      </c>
      <c r="C11" s="7">
        <v>210007</v>
      </c>
      <c r="D11" s="154"/>
      <c r="E11" s="154"/>
      <c r="F11" s="154"/>
      <c r="G11" s="16"/>
      <c r="H11" s="70"/>
      <c r="I11" s="154"/>
      <c r="J11" s="154"/>
      <c r="K11" s="154"/>
      <c r="L11" s="154"/>
      <c r="M11" s="154"/>
      <c r="N11" s="154"/>
      <c r="O11" s="154"/>
      <c r="P11" s="154"/>
      <c r="Q11" s="154"/>
      <c r="R11" s="154"/>
      <c r="S11" s="154"/>
      <c r="T11" s="154"/>
      <c r="U11" s="154"/>
    </row>
    <row r="12" spans="1:22" ht="15.75" x14ac:dyDescent="0.5">
      <c r="A12" s="111" t="s">
        <v>157</v>
      </c>
      <c r="B12" s="118">
        <f>SUM(B3:B11)</f>
        <v>181094</v>
      </c>
      <c r="C12" s="106">
        <f>SUM(C3:C11)</f>
        <v>1451673</v>
      </c>
      <c r="D12" s="154"/>
      <c r="E12" s="154"/>
      <c r="F12" s="154"/>
      <c r="G12" s="16">
        <v>156910</v>
      </c>
      <c r="H12" s="70" t="s">
        <v>98</v>
      </c>
      <c r="I12" s="154"/>
      <c r="J12" s="154"/>
      <c r="K12" s="154"/>
      <c r="L12" s="154"/>
      <c r="M12" s="154"/>
      <c r="N12" s="154"/>
      <c r="O12" s="154"/>
      <c r="P12" s="154"/>
      <c r="Q12" s="154"/>
      <c r="R12" s="154"/>
      <c r="S12" s="154"/>
      <c r="T12" s="154"/>
      <c r="U12" s="154"/>
    </row>
    <row r="13" spans="1:22" ht="15.75" x14ac:dyDescent="0.5">
      <c r="A13" s="138" t="s">
        <v>287</v>
      </c>
      <c r="B13" s="154"/>
      <c r="C13" s="183"/>
      <c r="D13" s="154"/>
      <c r="E13" s="154"/>
      <c r="F13" s="154"/>
      <c r="G13" s="16"/>
      <c r="H13" s="70"/>
      <c r="I13" s="154"/>
      <c r="J13" s="154"/>
      <c r="K13" s="154"/>
      <c r="L13" s="154"/>
      <c r="M13" s="154"/>
      <c r="N13" s="154"/>
      <c r="O13" s="154"/>
      <c r="P13" s="154"/>
      <c r="Q13" s="154"/>
      <c r="R13" s="154"/>
      <c r="S13" s="154"/>
      <c r="T13" s="154"/>
      <c r="U13" s="154"/>
    </row>
    <row r="14" spans="1:22" ht="15.75" x14ac:dyDescent="0.5">
      <c r="A14" s="154"/>
      <c r="B14" s="177"/>
      <c r="C14" s="180"/>
      <c r="D14" s="154"/>
      <c r="E14" s="154"/>
      <c r="F14" s="154"/>
      <c r="G14" s="123">
        <f>SUM(G10:G12)</f>
        <v>181094</v>
      </c>
      <c r="H14" s="78"/>
      <c r="I14" s="154"/>
      <c r="J14" s="154"/>
      <c r="K14" s="154"/>
      <c r="L14" s="154"/>
      <c r="M14" s="154"/>
      <c r="N14" s="154"/>
      <c r="O14" s="154"/>
      <c r="P14" s="154"/>
      <c r="Q14" s="154"/>
      <c r="R14" s="154"/>
      <c r="S14" s="154"/>
      <c r="T14" s="154"/>
      <c r="U14" s="154"/>
    </row>
    <row r="15" spans="1:22" x14ac:dyDescent="0.45">
      <c r="A15" s="243" t="s">
        <v>208</v>
      </c>
      <c r="B15" s="243" t="s">
        <v>225</v>
      </c>
      <c r="C15" s="244" t="s">
        <v>226</v>
      </c>
      <c r="D15" s="154"/>
      <c r="E15" s="154"/>
      <c r="F15" s="154"/>
      <c r="G15" s="154"/>
      <c r="H15" s="154"/>
      <c r="I15" s="154"/>
      <c r="J15" s="154"/>
      <c r="K15" s="154"/>
      <c r="L15" s="154"/>
      <c r="M15" s="154"/>
      <c r="N15" s="154"/>
      <c r="O15" s="154"/>
      <c r="P15" s="154"/>
      <c r="Q15" s="154"/>
      <c r="R15" s="154"/>
      <c r="S15" s="154"/>
      <c r="T15" s="154"/>
      <c r="U15" s="154"/>
    </row>
    <row r="16" spans="1:22" x14ac:dyDescent="0.45">
      <c r="A16" s="12" t="s">
        <v>138</v>
      </c>
      <c r="B16" s="12" t="s">
        <v>87</v>
      </c>
      <c r="C16" s="263">
        <v>68</v>
      </c>
      <c r="D16" s="154"/>
      <c r="E16" s="154"/>
      <c r="F16" s="154"/>
      <c r="G16" s="154"/>
      <c r="H16" s="154"/>
      <c r="I16" s="154"/>
      <c r="J16" s="154"/>
      <c r="K16" s="154"/>
      <c r="L16" s="154"/>
      <c r="M16" s="154"/>
      <c r="N16" s="154"/>
      <c r="O16" s="154"/>
      <c r="P16" s="154"/>
      <c r="Q16" s="154"/>
      <c r="R16" s="154"/>
      <c r="S16" s="154"/>
      <c r="T16" s="154"/>
      <c r="U16" s="154"/>
      <c r="V16" s="154"/>
    </row>
    <row r="17" spans="1:22" x14ac:dyDescent="0.45">
      <c r="A17" s="12" t="s">
        <v>138</v>
      </c>
      <c r="B17" s="12" t="s">
        <v>404</v>
      </c>
      <c r="C17" s="15">
        <v>499</v>
      </c>
      <c r="D17" s="154"/>
      <c r="E17" s="154"/>
      <c r="F17" s="154"/>
      <c r="G17" s="290" t="s">
        <v>408</v>
      </c>
      <c r="H17" s="291"/>
      <c r="I17" s="292"/>
      <c r="J17" s="154"/>
      <c r="K17" s="154"/>
      <c r="L17" s="154"/>
      <c r="M17" s="154"/>
      <c r="N17" s="154"/>
      <c r="O17" s="154"/>
      <c r="P17" s="154"/>
      <c r="Q17" s="154"/>
      <c r="R17" s="154"/>
      <c r="S17" s="154"/>
      <c r="T17" s="154"/>
      <c r="U17" s="154"/>
      <c r="V17" s="154"/>
    </row>
    <row r="18" spans="1:22" ht="15.75" x14ac:dyDescent="0.5">
      <c r="A18" s="12" t="s">
        <v>138</v>
      </c>
      <c r="B18" s="12" t="s">
        <v>405</v>
      </c>
      <c r="C18" s="15">
        <v>580</v>
      </c>
      <c r="D18" s="154"/>
      <c r="E18" s="154"/>
      <c r="F18" s="154"/>
      <c r="G18" s="240" t="s">
        <v>13</v>
      </c>
      <c r="H18" s="247" t="s">
        <v>98</v>
      </c>
      <c r="I18" s="248" t="s">
        <v>284</v>
      </c>
      <c r="J18" s="154"/>
      <c r="K18" s="154"/>
      <c r="L18" s="154"/>
      <c r="M18" s="154"/>
      <c r="N18" s="154"/>
      <c r="O18" s="154"/>
      <c r="P18" s="154"/>
      <c r="Q18" s="154"/>
      <c r="R18" s="154"/>
      <c r="S18" s="154"/>
      <c r="T18" s="154"/>
      <c r="U18" s="154"/>
      <c r="V18" s="154"/>
    </row>
    <row r="19" spans="1:22" x14ac:dyDescent="0.45">
      <c r="A19" s="12" t="s">
        <v>90</v>
      </c>
      <c r="B19" s="12" t="s">
        <v>87</v>
      </c>
      <c r="C19" s="263">
        <v>125</v>
      </c>
      <c r="D19" s="154"/>
      <c r="E19" s="154"/>
      <c r="F19" s="154"/>
      <c r="G19" s="6" t="s">
        <v>421</v>
      </c>
      <c r="H19" s="15">
        <v>1756</v>
      </c>
      <c r="I19" s="15">
        <v>9041</v>
      </c>
      <c r="J19" s="154"/>
      <c r="K19" s="154"/>
      <c r="L19" s="154"/>
      <c r="M19" s="154"/>
      <c r="N19" s="154"/>
      <c r="O19" s="154"/>
      <c r="P19" s="154"/>
      <c r="Q19" s="154"/>
      <c r="R19" s="154"/>
      <c r="S19" s="154"/>
      <c r="T19" s="154"/>
      <c r="U19" s="154"/>
      <c r="V19" s="154"/>
    </row>
    <row r="20" spans="1:22" x14ac:dyDescent="0.45">
      <c r="A20" s="12" t="s">
        <v>90</v>
      </c>
      <c r="B20" s="12" t="s">
        <v>404</v>
      </c>
      <c r="C20" s="15">
        <v>9548</v>
      </c>
      <c r="D20" s="154"/>
      <c r="E20" s="154"/>
      <c r="F20" s="154"/>
      <c r="G20" s="6" t="s">
        <v>160</v>
      </c>
      <c r="H20" s="15">
        <v>10368</v>
      </c>
      <c r="I20" s="15">
        <v>1990</v>
      </c>
      <c r="J20" s="154"/>
      <c r="K20" s="154"/>
      <c r="L20" s="154"/>
      <c r="M20" s="154"/>
      <c r="N20" s="154"/>
      <c r="O20" s="154"/>
      <c r="P20" s="154"/>
      <c r="Q20" s="154"/>
      <c r="R20" s="154"/>
      <c r="S20" s="154"/>
      <c r="T20" s="154"/>
      <c r="U20" s="154"/>
      <c r="V20" s="154"/>
    </row>
    <row r="21" spans="1:22" x14ac:dyDescent="0.45">
      <c r="A21" s="12" t="s">
        <v>90</v>
      </c>
      <c r="B21" s="12" t="s">
        <v>405</v>
      </c>
      <c r="C21" s="15">
        <v>9821</v>
      </c>
      <c r="D21" s="154"/>
      <c r="E21" s="154"/>
      <c r="F21" s="154"/>
      <c r="G21" s="6" t="s">
        <v>161</v>
      </c>
      <c r="H21" s="15">
        <v>32706</v>
      </c>
      <c r="I21" s="15">
        <v>4654</v>
      </c>
      <c r="J21" s="154"/>
      <c r="K21" s="154"/>
      <c r="L21" s="154"/>
      <c r="M21" s="154"/>
      <c r="N21" s="154"/>
      <c r="O21" s="154"/>
      <c r="P21" s="154"/>
      <c r="Q21" s="154"/>
      <c r="R21" s="154"/>
      <c r="S21" s="154"/>
      <c r="T21" s="154"/>
      <c r="U21" s="154"/>
      <c r="V21" s="154"/>
    </row>
    <row r="22" spans="1:22" x14ac:dyDescent="0.45">
      <c r="A22" s="12" t="s">
        <v>209</v>
      </c>
      <c r="B22" s="12" t="s">
        <v>87</v>
      </c>
      <c r="C22" s="263">
        <v>62</v>
      </c>
      <c r="D22" s="154"/>
      <c r="E22" s="154"/>
      <c r="F22" s="154"/>
      <c r="G22" s="6" t="s">
        <v>162</v>
      </c>
      <c r="H22" s="15">
        <v>22013</v>
      </c>
      <c r="I22" s="15">
        <v>2337</v>
      </c>
      <c r="J22" s="154"/>
      <c r="K22" s="154"/>
      <c r="L22" s="154"/>
      <c r="M22" s="154"/>
      <c r="N22" s="154"/>
      <c r="O22" s="154"/>
      <c r="P22" s="154"/>
      <c r="Q22" s="154"/>
      <c r="R22" s="154"/>
      <c r="S22" s="154"/>
      <c r="T22" s="154"/>
      <c r="U22" s="154"/>
      <c r="V22" s="154"/>
    </row>
    <row r="23" spans="1:22" x14ac:dyDescent="0.45">
      <c r="A23" s="12" t="s">
        <v>209</v>
      </c>
      <c r="B23" s="12" t="s">
        <v>404</v>
      </c>
      <c r="C23" s="15">
        <v>1281</v>
      </c>
      <c r="D23" s="154"/>
      <c r="E23" s="154"/>
      <c r="F23" s="154"/>
      <c r="G23" s="6" t="s">
        <v>163</v>
      </c>
      <c r="H23" s="15">
        <v>15336</v>
      </c>
      <c r="I23" s="15">
        <v>1439</v>
      </c>
      <c r="J23" s="154"/>
      <c r="K23" s="154"/>
      <c r="L23" s="154"/>
      <c r="M23" s="154"/>
      <c r="N23" s="154"/>
      <c r="O23" s="154"/>
      <c r="P23" s="154"/>
      <c r="Q23" s="154"/>
      <c r="R23" s="154"/>
      <c r="S23" s="154"/>
      <c r="T23" s="154"/>
      <c r="U23" s="154"/>
      <c r="V23" s="154"/>
    </row>
    <row r="24" spans="1:22" x14ac:dyDescent="0.45">
      <c r="A24" s="12" t="s">
        <v>209</v>
      </c>
      <c r="B24" s="12" t="s">
        <v>405</v>
      </c>
      <c r="C24" s="15">
        <v>1285</v>
      </c>
      <c r="D24" s="154"/>
      <c r="E24" s="154"/>
      <c r="F24" s="154"/>
      <c r="G24" s="6" t="s">
        <v>164</v>
      </c>
      <c r="H24" s="15">
        <v>22237</v>
      </c>
      <c r="I24" s="15">
        <v>1421</v>
      </c>
      <c r="J24" s="154"/>
      <c r="K24" s="154"/>
      <c r="L24" s="154"/>
      <c r="M24" s="154"/>
      <c r="N24" s="154"/>
      <c r="O24" s="154"/>
      <c r="P24" s="154"/>
      <c r="Q24" s="154"/>
      <c r="R24" s="154"/>
      <c r="S24" s="154"/>
      <c r="T24" s="154"/>
      <c r="U24" s="154"/>
      <c r="V24" s="154"/>
    </row>
    <row r="25" spans="1:22" x14ac:dyDescent="0.45">
      <c r="A25" s="12" t="s">
        <v>92</v>
      </c>
      <c r="B25" s="12" t="s">
        <v>87</v>
      </c>
      <c r="C25" s="263">
        <v>11</v>
      </c>
      <c r="D25" s="154"/>
      <c r="E25" s="154"/>
      <c r="F25" s="154"/>
      <c r="G25" s="6" t="s">
        <v>14</v>
      </c>
      <c r="H25" s="15">
        <v>17714</v>
      </c>
      <c r="I25" s="15">
        <v>1158</v>
      </c>
      <c r="J25" s="154"/>
      <c r="K25" s="154"/>
      <c r="L25" s="154"/>
      <c r="M25" s="154"/>
      <c r="N25" s="154"/>
      <c r="O25" s="154"/>
      <c r="P25" s="154"/>
      <c r="Q25" s="154"/>
      <c r="R25" s="154"/>
      <c r="S25" s="154"/>
      <c r="T25" s="154"/>
      <c r="U25" s="154"/>
      <c r="V25" s="154"/>
    </row>
    <row r="26" spans="1:22" ht="15.75" x14ac:dyDescent="0.5">
      <c r="A26" s="12" t="s">
        <v>92</v>
      </c>
      <c r="B26" s="12" t="s">
        <v>404</v>
      </c>
      <c r="C26" s="15">
        <v>40</v>
      </c>
      <c r="D26" s="154"/>
      <c r="E26" s="154"/>
      <c r="F26" s="154"/>
      <c r="G26" s="105" t="s">
        <v>347</v>
      </c>
      <c r="H26" s="15">
        <v>34780</v>
      </c>
      <c r="I26" s="15">
        <v>2144</v>
      </c>
      <c r="J26" s="154"/>
      <c r="K26" s="154"/>
      <c r="L26" s="154"/>
      <c r="M26" s="154"/>
      <c r="N26" s="154"/>
      <c r="O26" s="154"/>
      <c r="P26" s="154"/>
      <c r="Q26" s="154"/>
      <c r="R26" s="154"/>
      <c r="S26" s="154"/>
      <c r="T26" s="154"/>
      <c r="U26" s="154"/>
      <c r="V26" s="154"/>
    </row>
    <row r="27" spans="1:22" x14ac:dyDescent="0.45">
      <c r="A27" s="12" t="s">
        <v>92</v>
      </c>
      <c r="B27" s="12" t="s">
        <v>405</v>
      </c>
      <c r="C27" s="15">
        <v>58</v>
      </c>
      <c r="D27" s="154"/>
      <c r="E27" s="154"/>
      <c r="F27" s="154"/>
      <c r="G27" s="122" t="s">
        <v>157</v>
      </c>
      <c r="H27" s="120">
        <f>SUM(H19:H26)</f>
        <v>156910</v>
      </c>
      <c r="I27" s="121">
        <v>24184</v>
      </c>
      <c r="J27" s="154"/>
      <c r="K27" s="154"/>
      <c r="L27" s="154"/>
      <c r="M27" s="154"/>
      <c r="N27" s="154"/>
      <c r="O27" s="154"/>
      <c r="P27" s="154"/>
      <c r="Q27" s="154"/>
      <c r="R27" s="154"/>
      <c r="S27" s="154"/>
      <c r="T27" s="154"/>
      <c r="U27" s="154"/>
      <c r="V27" s="154"/>
    </row>
    <row r="28" spans="1:22" x14ac:dyDescent="0.45">
      <c r="A28" s="12" t="s">
        <v>210</v>
      </c>
      <c r="B28" s="12" t="s">
        <v>87</v>
      </c>
      <c r="C28" s="263">
        <v>84</v>
      </c>
      <c r="D28" s="154"/>
      <c r="E28" s="154"/>
      <c r="F28" s="154"/>
      <c r="G28" s="37" t="s">
        <v>345</v>
      </c>
      <c r="J28" s="154"/>
      <c r="K28" s="154"/>
      <c r="L28" s="154"/>
      <c r="M28" s="154"/>
      <c r="N28" s="154"/>
      <c r="O28" s="154"/>
      <c r="P28" s="154"/>
      <c r="Q28" s="154"/>
      <c r="R28" s="154"/>
      <c r="S28" s="154"/>
      <c r="T28" s="154"/>
      <c r="U28" s="154"/>
      <c r="V28" s="154"/>
    </row>
    <row r="29" spans="1:22" x14ac:dyDescent="0.45">
      <c r="A29" s="12" t="s">
        <v>210</v>
      </c>
      <c r="B29" s="12" t="s">
        <v>404</v>
      </c>
      <c r="C29" s="15">
        <v>388</v>
      </c>
      <c r="D29" s="154"/>
      <c r="E29" s="154"/>
      <c r="F29" s="154"/>
      <c r="G29" s="154"/>
      <c r="H29" s="154"/>
      <c r="I29" s="154"/>
      <c r="J29" s="154"/>
      <c r="K29" s="154"/>
      <c r="L29" s="154"/>
      <c r="M29" s="154"/>
      <c r="N29" s="154"/>
      <c r="O29" s="154"/>
      <c r="P29" s="154"/>
      <c r="Q29" s="154"/>
      <c r="R29" s="154"/>
      <c r="S29" s="154"/>
      <c r="T29" s="154"/>
      <c r="U29" s="154"/>
      <c r="V29" s="154"/>
    </row>
    <row r="30" spans="1:22" x14ac:dyDescent="0.45">
      <c r="A30" s="12" t="s">
        <v>210</v>
      </c>
      <c r="B30" s="12" t="s">
        <v>405</v>
      </c>
      <c r="C30" s="15">
        <v>288</v>
      </c>
      <c r="D30" s="154"/>
      <c r="E30" s="154"/>
      <c r="F30" s="154"/>
      <c r="G30" s="154"/>
      <c r="H30" s="154"/>
      <c r="I30" s="154"/>
      <c r="J30" s="154"/>
      <c r="K30" s="154"/>
      <c r="L30" s="154"/>
      <c r="M30" s="154"/>
      <c r="N30" s="154"/>
      <c r="O30" s="154"/>
      <c r="P30" s="154"/>
      <c r="Q30" s="154"/>
      <c r="R30" s="154"/>
      <c r="S30" s="154"/>
      <c r="T30" s="154"/>
      <c r="U30" s="154"/>
      <c r="V30" s="154"/>
    </row>
    <row r="31" spans="1:22" x14ac:dyDescent="0.45">
      <c r="A31" s="12" t="s">
        <v>211</v>
      </c>
      <c r="B31" s="12" t="s">
        <v>87</v>
      </c>
      <c r="C31" s="263">
        <v>2512</v>
      </c>
      <c r="D31" s="154"/>
      <c r="E31" s="154"/>
      <c r="F31" s="154"/>
      <c r="G31" s="154"/>
      <c r="H31" s="154"/>
      <c r="I31" s="154"/>
      <c r="J31" s="154"/>
      <c r="K31" s="154"/>
      <c r="L31" s="154"/>
      <c r="M31" s="154"/>
      <c r="N31" s="154"/>
      <c r="O31" s="154"/>
      <c r="P31" s="154"/>
      <c r="Q31" s="154"/>
      <c r="R31" s="154"/>
      <c r="S31" s="154"/>
      <c r="T31" s="154"/>
      <c r="U31" s="154"/>
      <c r="V31" s="154"/>
    </row>
    <row r="32" spans="1:22" x14ac:dyDescent="0.45">
      <c r="A32" s="12" t="s">
        <v>211</v>
      </c>
      <c r="B32" s="12" t="s">
        <v>404</v>
      </c>
      <c r="C32" s="15">
        <v>1862</v>
      </c>
      <c r="D32" s="154"/>
      <c r="E32" s="154"/>
      <c r="F32" s="154"/>
      <c r="G32" s="154"/>
      <c r="H32" s="154"/>
      <c r="I32" s="154"/>
      <c r="J32" s="154"/>
      <c r="K32" s="154"/>
      <c r="L32" s="154"/>
      <c r="M32" s="154"/>
      <c r="N32" s="154"/>
      <c r="O32" s="154"/>
      <c r="P32" s="154"/>
      <c r="Q32" s="154"/>
      <c r="R32" s="154"/>
      <c r="S32" s="154"/>
      <c r="T32" s="154"/>
      <c r="U32" s="154"/>
      <c r="V32" s="154"/>
    </row>
    <row r="33" spans="1:22" ht="13.5" customHeight="1" x14ac:dyDescent="0.45">
      <c r="A33" s="12" t="s">
        <v>211</v>
      </c>
      <c r="B33" s="12" t="s">
        <v>405</v>
      </c>
      <c r="C33" s="15">
        <v>30585</v>
      </c>
      <c r="D33" s="154"/>
      <c r="E33" s="154"/>
      <c r="F33" s="154"/>
      <c r="G33" s="154"/>
      <c r="H33" s="154"/>
      <c r="I33" s="154"/>
      <c r="J33" s="154"/>
      <c r="K33" s="154"/>
      <c r="L33" s="154"/>
      <c r="M33" s="154"/>
      <c r="N33" s="154"/>
      <c r="O33" s="154"/>
      <c r="P33" s="154"/>
      <c r="Q33" s="154"/>
      <c r="R33" s="154"/>
      <c r="S33" s="154"/>
      <c r="T33" s="154"/>
      <c r="U33" s="154"/>
      <c r="V33" s="154"/>
    </row>
    <row r="34" spans="1:22" x14ac:dyDescent="0.45">
      <c r="A34" s="12" t="s">
        <v>95</v>
      </c>
      <c r="B34" s="12" t="s">
        <v>87</v>
      </c>
      <c r="C34" s="263">
        <v>92</v>
      </c>
      <c r="D34" s="154"/>
      <c r="E34" s="154"/>
      <c r="F34" s="154"/>
      <c r="G34" s="154"/>
      <c r="H34" s="154"/>
      <c r="I34" s="154"/>
      <c r="J34" s="154"/>
      <c r="K34" s="154"/>
      <c r="L34" s="154"/>
      <c r="M34" s="154"/>
      <c r="N34" s="154"/>
      <c r="O34" s="154"/>
      <c r="P34" s="154"/>
      <c r="Q34" s="154"/>
      <c r="R34" s="154"/>
      <c r="S34" s="154"/>
      <c r="T34" s="154"/>
      <c r="U34" s="154"/>
      <c r="V34" s="154"/>
    </row>
    <row r="35" spans="1:22" x14ac:dyDescent="0.45">
      <c r="A35" s="12" t="s">
        <v>95</v>
      </c>
      <c r="B35" s="12" t="s">
        <v>404</v>
      </c>
      <c r="C35" s="15">
        <v>1769</v>
      </c>
      <c r="D35" s="154"/>
      <c r="E35" s="154"/>
      <c r="F35" s="154"/>
      <c r="G35" s="154"/>
      <c r="H35" s="154"/>
      <c r="I35" s="154"/>
      <c r="J35" s="154"/>
      <c r="K35" s="154"/>
      <c r="L35" s="154"/>
      <c r="M35" s="154"/>
      <c r="N35" s="154"/>
      <c r="O35" s="154"/>
      <c r="P35" s="154"/>
      <c r="Q35" s="154"/>
      <c r="R35" s="154"/>
      <c r="S35" s="154"/>
      <c r="T35" s="154"/>
      <c r="U35" s="154"/>
      <c r="V35" s="154"/>
    </row>
    <row r="36" spans="1:22" x14ac:dyDescent="0.45">
      <c r="A36" s="12" t="s">
        <v>95</v>
      </c>
      <c r="B36" s="12" t="s">
        <v>405</v>
      </c>
      <c r="C36" s="15">
        <v>1658</v>
      </c>
      <c r="D36" s="154"/>
      <c r="E36" s="154"/>
      <c r="F36" s="154"/>
      <c r="G36" s="154"/>
      <c r="H36" s="154"/>
      <c r="I36" s="154"/>
      <c r="J36" s="154"/>
      <c r="K36" s="154"/>
      <c r="L36" s="154"/>
      <c r="M36" s="154"/>
      <c r="N36" s="154"/>
      <c r="O36" s="154"/>
      <c r="P36" s="154"/>
      <c r="Q36" s="154"/>
      <c r="R36" s="154"/>
      <c r="S36" s="154"/>
      <c r="T36" s="154"/>
      <c r="U36" s="154"/>
      <c r="V36" s="154"/>
    </row>
    <row r="37" spans="1:22" x14ac:dyDescent="0.45">
      <c r="A37" s="12" t="s">
        <v>96</v>
      </c>
      <c r="B37" s="12" t="s">
        <v>87</v>
      </c>
      <c r="C37" s="263">
        <v>2816</v>
      </c>
      <c r="D37" s="154"/>
      <c r="E37" s="154"/>
      <c r="F37" s="154"/>
      <c r="G37" s="154"/>
      <c r="H37" s="154"/>
      <c r="I37" s="154"/>
      <c r="J37" s="154"/>
      <c r="K37" s="154"/>
      <c r="L37" s="154"/>
      <c r="M37" s="154"/>
      <c r="N37" s="154"/>
      <c r="O37" s="154"/>
      <c r="P37" s="154"/>
      <c r="Q37" s="154"/>
      <c r="R37" s="154"/>
      <c r="S37" s="154"/>
      <c r="T37" s="154"/>
      <c r="U37" s="154"/>
      <c r="V37" s="154"/>
    </row>
    <row r="38" spans="1:22" x14ac:dyDescent="0.45">
      <c r="A38" s="12" t="s">
        <v>96</v>
      </c>
      <c r="B38" s="12" t="s">
        <v>404</v>
      </c>
      <c r="C38" s="15">
        <v>32207</v>
      </c>
      <c r="D38" s="154"/>
      <c r="E38" s="154"/>
      <c r="F38" s="154"/>
      <c r="G38" s="154"/>
      <c r="H38" s="154"/>
      <c r="I38" s="154"/>
      <c r="J38" s="154"/>
      <c r="K38" s="154"/>
      <c r="L38" s="154"/>
      <c r="M38" s="154"/>
      <c r="N38" s="154"/>
      <c r="O38" s="154"/>
      <c r="P38" s="154"/>
      <c r="Q38" s="154"/>
      <c r="R38" s="154"/>
      <c r="S38" s="154"/>
      <c r="T38" s="154"/>
      <c r="U38" s="154"/>
      <c r="V38" s="154"/>
    </row>
    <row r="39" spans="1:22" x14ac:dyDescent="0.45">
      <c r="A39" s="12" t="s">
        <v>96</v>
      </c>
      <c r="B39" s="12" t="s">
        <v>405</v>
      </c>
      <c r="C39" s="15">
        <v>49847</v>
      </c>
      <c r="D39" s="154"/>
      <c r="E39" s="154"/>
      <c r="F39" s="154"/>
      <c r="G39" s="154"/>
      <c r="H39" s="154"/>
      <c r="I39" s="154"/>
      <c r="J39" s="154"/>
      <c r="K39" s="154"/>
      <c r="L39" s="154"/>
      <c r="M39" s="154"/>
      <c r="N39" s="154"/>
      <c r="O39" s="154"/>
      <c r="P39" s="154"/>
      <c r="Q39" s="154"/>
      <c r="R39" s="154"/>
      <c r="S39" s="154"/>
      <c r="T39" s="154"/>
      <c r="U39" s="154"/>
      <c r="V39" s="154"/>
    </row>
    <row r="40" spans="1:22" x14ac:dyDescent="0.45">
      <c r="A40" s="12" t="s">
        <v>94</v>
      </c>
      <c r="B40" s="12" t="s">
        <v>87</v>
      </c>
      <c r="C40" s="263">
        <v>2258</v>
      </c>
      <c r="D40" s="154"/>
      <c r="E40" s="154"/>
      <c r="F40" s="154"/>
      <c r="G40" s="154"/>
      <c r="H40" s="154"/>
      <c r="I40" s="154"/>
      <c r="J40" s="154"/>
      <c r="K40" s="154"/>
      <c r="L40" s="154"/>
      <c r="M40" s="154"/>
      <c r="N40" s="154"/>
      <c r="O40" s="154"/>
      <c r="P40" s="154"/>
      <c r="Q40" s="154"/>
      <c r="R40" s="154"/>
      <c r="S40" s="154"/>
      <c r="T40" s="154"/>
      <c r="U40" s="154"/>
      <c r="V40" s="154"/>
    </row>
    <row r="41" spans="1:22" x14ac:dyDescent="0.45">
      <c r="A41" s="12" t="s">
        <v>94</v>
      </c>
      <c r="B41" s="12" t="s">
        <v>404</v>
      </c>
      <c r="C41" s="15">
        <v>968</v>
      </c>
      <c r="D41" s="154"/>
      <c r="E41" s="154"/>
      <c r="F41" s="154"/>
      <c r="G41" s="154"/>
      <c r="H41" s="154"/>
      <c r="I41" s="154"/>
      <c r="J41" s="154"/>
      <c r="K41" s="154"/>
      <c r="L41" s="154"/>
      <c r="M41" s="154"/>
      <c r="N41" s="154"/>
      <c r="O41" s="154"/>
      <c r="P41" s="154"/>
      <c r="Q41" s="154"/>
      <c r="R41" s="154"/>
      <c r="S41" s="154"/>
      <c r="T41" s="154"/>
      <c r="U41" s="154"/>
      <c r="V41" s="154"/>
    </row>
    <row r="42" spans="1:22" x14ac:dyDescent="0.45">
      <c r="A42" s="12" t="s">
        <v>94</v>
      </c>
      <c r="B42" s="12" t="s">
        <v>405</v>
      </c>
      <c r="C42" s="15">
        <v>30382</v>
      </c>
      <c r="D42" s="154"/>
      <c r="E42" s="154"/>
      <c r="F42" s="154"/>
      <c r="G42" s="154"/>
      <c r="H42" s="154"/>
      <c r="I42" s="154"/>
      <c r="J42" s="154"/>
      <c r="K42" s="154"/>
      <c r="L42" s="154"/>
      <c r="M42" s="154"/>
      <c r="N42" s="154"/>
      <c r="O42" s="154"/>
      <c r="P42" s="154"/>
      <c r="Q42" s="154"/>
      <c r="R42" s="154"/>
      <c r="S42" s="154"/>
      <c r="T42" s="154"/>
      <c r="U42" s="154"/>
      <c r="V42" s="154"/>
    </row>
    <row r="43" spans="1:22" x14ac:dyDescent="0.45">
      <c r="A43" s="17"/>
      <c r="B43" s="111" t="s">
        <v>157</v>
      </c>
      <c r="C43" s="97">
        <f>SUM(C16:C42)</f>
        <v>181094</v>
      </c>
      <c r="D43" s="154"/>
      <c r="E43" s="154"/>
      <c r="F43" s="154"/>
      <c r="G43" s="154"/>
      <c r="H43" s="154"/>
      <c r="I43" s="154"/>
      <c r="J43" s="154"/>
      <c r="K43" s="154"/>
      <c r="L43" s="154"/>
      <c r="M43" s="154"/>
      <c r="N43" s="154"/>
      <c r="O43" s="154"/>
      <c r="P43" s="154"/>
      <c r="Q43" s="154"/>
      <c r="R43" s="154"/>
      <c r="S43" s="154"/>
      <c r="T43" s="154"/>
      <c r="U43" s="154"/>
      <c r="V43" s="154"/>
    </row>
    <row r="44" spans="1:22" x14ac:dyDescent="0.45">
      <c r="A44" s="264"/>
      <c r="B44" s="265" t="s">
        <v>87</v>
      </c>
      <c r="C44" s="266">
        <f>C16+C19+C22+C25+C28+C31+C34+C37+C40</f>
        <v>8028</v>
      </c>
      <c r="D44" s="154"/>
      <c r="E44" s="154"/>
      <c r="F44" s="154"/>
      <c r="G44" s="154"/>
      <c r="H44" s="154"/>
      <c r="I44" s="154"/>
      <c r="J44" s="154"/>
      <c r="K44" s="154"/>
      <c r="L44" s="154"/>
      <c r="M44" s="154"/>
      <c r="N44" s="154"/>
      <c r="O44" s="154"/>
      <c r="P44" s="154"/>
      <c r="Q44" s="154"/>
      <c r="R44" s="154"/>
      <c r="S44" s="154"/>
      <c r="T44" s="154"/>
      <c r="U44" s="154"/>
      <c r="V44" s="154"/>
    </row>
    <row r="45" spans="1:22" x14ac:dyDescent="0.45">
      <c r="A45" s="138" t="s">
        <v>287</v>
      </c>
      <c r="B45" s="177"/>
      <c r="C45" s="180"/>
      <c r="D45" s="154"/>
      <c r="E45" s="154"/>
      <c r="F45" s="154"/>
      <c r="G45" s="154"/>
      <c r="H45" s="154"/>
      <c r="I45" s="154"/>
      <c r="J45" s="154"/>
      <c r="K45" s="154"/>
      <c r="L45" s="154"/>
      <c r="M45" s="154"/>
      <c r="N45" s="154"/>
      <c r="O45" s="154"/>
      <c r="P45" s="154"/>
      <c r="Q45" s="154"/>
      <c r="R45" s="154"/>
      <c r="S45" s="154"/>
      <c r="T45" s="154"/>
      <c r="U45" s="154"/>
      <c r="V45" s="154"/>
    </row>
    <row r="46" spans="1:22" x14ac:dyDescent="0.45">
      <c r="A46" s="154"/>
      <c r="B46" s="154"/>
      <c r="C46" s="154"/>
      <c r="D46" s="154"/>
      <c r="E46" s="154"/>
      <c r="F46" s="154"/>
      <c r="G46" s="154"/>
      <c r="H46" s="154"/>
      <c r="I46" s="154"/>
      <c r="J46" s="154"/>
      <c r="K46" s="154"/>
      <c r="L46" s="154"/>
      <c r="M46" s="154"/>
      <c r="N46" s="154"/>
      <c r="O46" s="154"/>
      <c r="P46" s="154"/>
      <c r="Q46" s="154"/>
      <c r="R46" s="154"/>
      <c r="S46" s="154"/>
      <c r="T46" s="154"/>
      <c r="U46" s="154"/>
      <c r="V46" s="154"/>
    </row>
    <row r="47" spans="1:22" x14ac:dyDescent="0.45">
      <c r="A47" s="154"/>
      <c r="B47" s="154"/>
      <c r="C47" s="154"/>
      <c r="D47" s="154"/>
      <c r="E47" s="154"/>
      <c r="F47" s="154"/>
      <c r="G47" s="154"/>
      <c r="H47" s="154"/>
      <c r="I47" s="154"/>
      <c r="J47" s="154"/>
      <c r="K47" s="154"/>
      <c r="L47" s="154"/>
      <c r="M47" s="154"/>
      <c r="N47" s="154"/>
      <c r="O47" s="154"/>
      <c r="P47" s="154"/>
      <c r="Q47" s="154"/>
      <c r="R47" s="154"/>
      <c r="S47" s="154"/>
      <c r="T47" s="154"/>
      <c r="U47" s="154"/>
      <c r="V47" s="154"/>
    </row>
    <row r="48" spans="1:22" x14ac:dyDescent="0.45">
      <c r="A48" s="124" t="s">
        <v>85</v>
      </c>
      <c r="B48" s="124" t="s">
        <v>225</v>
      </c>
      <c r="C48" s="124" t="s">
        <v>88</v>
      </c>
      <c r="D48" s="124" t="s">
        <v>266</v>
      </c>
      <c r="E48" s="124" t="s">
        <v>111</v>
      </c>
      <c r="F48" s="154"/>
      <c r="G48" s="154"/>
      <c r="H48" s="154"/>
      <c r="I48" s="154"/>
      <c r="J48" s="154"/>
      <c r="K48" s="154"/>
      <c r="L48" s="154"/>
      <c r="M48" s="154"/>
      <c r="N48" s="154"/>
      <c r="O48" s="154"/>
      <c r="P48" s="154"/>
      <c r="Q48" s="154"/>
      <c r="R48" s="154"/>
      <c r="S48" s="154"/>
      <c r="T48" s="154"/>
      <c r="U48" s="154"/>
      <c r="V48" s="154"/>
    </row>
    <row r="49" spans="1:22" x14ac:dyDescent="0.45">
      <c r="A49" s="125" t="s">
        <v>267</v>
      </c>
      <c r="B49" s="7">
        <v>17</v>
      </c>
      <c r="C49" s="7"/>
      <c r="D49" s="7">
        <v>36</v>
      </c>
      <c r="E49" s="7">
        <v>53</v>
      </c>
      <c r="F49" s="154"/>
      <c r="G49" s="154"/>
      <c r="H49" s="154"/>
      <c r="I49" s="154"/>
      <c r="J49" s="154"/>
      <c r="K49" s="154"/>
      <c r="L49" s="154"/>
      <c r="M49" s="154"/>
      <c r="N49" s="154"/>
      <c r="O49" s="154"/>
      <c r="P49" s="154"/>
      <c r="Q49" s="154"/>
      <c r="R49" s="154"/>
      <c r="S49" s="154"/>
      <c r="T49" s="154"/>
      <c r="U49" s="154"/>
      <c r="V49" s="154"/>
    </row>
    <row r="50" spans="1:22" x14ac:dyDescent="0.45">
      <c r="A50" s="125" t="s">
        <v>268</v>
      </c>
      <c r="B50" s="7">
        <v>8619</v>
      </c>
      <c r="C50" s="7">
        <v>6106</v>
      </c>
      <c r="D50" s="7">
        <v>45447</v>
      </c>
      <c r="E50" s="7">
        <v>60172</v>
      </c>
      <c r="F50" s="154"/>
      <c r="G50" s="154"/>
      <c r="H50" s="154"/>
      <c r="I50" s="154"/>
      <c r="J50" s="154"/>
      <c r="K50" s="154"/>
      <c r="L50" s="154"/>
      <c r="M50" s="154"/>
      <c r="N50" s="154"/>
      <c r="O50" s="154"/>
      <c r="P50" s="154"/>
      <c r="Q50" s="154"/>
      <c r="R50" s="154"/>
      <c r="S50" s="154"/>
      <c r="T50" s="154"/>
      <c r="U50" s="154"/>
      <c r="V50" s="154"/>
    </row>
    <row r="51" spans="1:22" x14ac:dyDescent="0.45">
      <c r="A51" s="125" t="s">
        <v>90</v>
      </c>
      <c r="B51" s="7">
        <v>2919</v>
      </c>
      <c r="C51" s="7">
        <v>11838</v>
      </c>
      <c r="D51" s="7">
        <v>51158</v>
      </c>
      <c r="E51" s="7">
        <v>65915</v>
      </c>
      <c r="F51" s="154"/>
      <c r="G51" s="154"/>
      <c r="H51" s="154"/>
      <c r="I51" s="154"/>
      <c r="J51" s="154"/>
      <c r="K51" s="154"/>
      <c r="L51" s="154"/>
      <c r="M51" s="154"/>
      <c r="N51" s="154"/>
      <c r="O51" s="154"/>
      <c r="P51" s="154"/>
      <c r="Q51" s="154"/>
      <c r="R51" s="154"/>
      <c r="S51" s="154"/>
      <c r="T51" s="154"/>
      <c r="U51" s="154"/>
      <c r="V51" s="154"/>
    </row>
    <row r="52" spans="1:22" x14ac:dyDescent="0.45">
      <c r="A52" s="125" t="s">
        <v>91</v>
      </c>
      <c r="B52" s="7">
        <v>9515</v>
      </c>
      <c r="C52" s="7">
        <v>8143</v>
      </c>
      <c r="D52" s="7">
        <v>102284</v>
      </c>
      <c r="E52" s="7">
        <v>119942</v>
      </c>
      <c r="F52" s="154"/>
      <c r="G52" s="154"/>
      <c r="H52" s="154"/>
      <c r="I52" s="154"/>
      <c r="J52" s="154"/>
      <c r="K52" s="154"/>
      <c r="L52" s="154"/>
      <c r="M52" s="154"/>
      <c r="N52" s="154"/>
      <c r="O52" s="154"/>
      <c r="P52" s="154"/>
      <c r="Q52" s="154"/>
      <c r="R52" s="154"/>
      <c r="S52" s="154"/>
      <c r="T52" s="154"/>
      <c r="U52" s="154"/>
      <c r="V52" s="154"/>
    </row>
    <row r="53" spans="1:22" x14ac:dyDescent="0.45">
      <c r="A53" s="125" t="s">
        <v>92</v>
      </c>
      <c r="B53" s="7">
        <v>623</v>
      </c>
      <c r="C53" s="7">
        <v>319</v>
      </c>
      <c r="D53" s="7">
        <v>2636</v>
      </c>
      <c r="E53" s="7">
        <v>3578</v>
      </c>
      <c r="F53" s="154"/>
      <c r="G53" s="154"/>
      <c r="H53" s="154"/>
      <c r="I53" s="154"/>
      <c r="J53" s="154"/>
      <c r="K53" s="154"/>
      <c r="L53" s="154"/>
      <c r="M53" s="154"/>
      <c r="N53" s="154"/>
      <c r="O53" s="154"/>
      <c r="P53" s="154"/>
      <c r="Q53" s="154"/>
      <c r="R53" s="154"/>
      <c r="S53" s="154"/>
      <c r="T53" s="154"/>
      <c r="U53" s="154"/>
      <c r="V53" s="154"/>
    </row>
    <row r="54" spans="1:22" x14ac:dyDescent="0.45">
      <c r="A54" s="125" t="s">
        <v>211</v>
      </c>
      <c r="B54" s="7">
        <v>29983</v>
      </c>
      <c r="C54" s="7">
        <v>74452</v>
      </c>
      <c r="D54" s="7">
        <v>19177</v>
      </c>
      <c r="E54" s="7">
        <v>123612</v>
      </c>
      <c r="F54" s="154"/>
      <c r="G54" s="154"/>
      <c r="H54" s="154"/>
      <c r="I54" s="154"/>
      <c r="J54" s="154"/>
      <c r="K54" s="154"/>
      <c r="L54" s="154"/>
      <c r="M54" s="154"/>
      <c r="N54" s="154"/>
      <c r="O54" s="154"/>
      <c r="P54" s="154"/>
      <c r="Q54" s="154"/>
      <c r="R54" s="154"/>
      <c r="S54" s="154"/>
      <c r="T54" s="154"/>
      <c r="U54" s="154"/>
      <c r="V54" s="154"/>
    </row>
    <row r="55" spans="1:22" x14ac:dyDescent="0.45">
      <c r="A55" s="125" t="s">
        <v>95</v>
      </c>
      <c r="B55" s="7">
        <v>4515</v>
      </c>
      <c r="C55" s="7">
        <v>4940</v>
      </c>
      <c r="D55" s="7">
        <v>36667</v>
      </c>
      <c r="E55" s="7">
        <v>46122</v>
      </c>
      <c r="F55" s="154"/>
      <c r="G55" s="154"/>
      <c r="H55" s="154"/>
      <c r="I55" s="154"/>
      <c r="J55" s="154"/>
      <c r="K55" s="154"/>
      <c r="L55" s="154"/>
      <c r="M55" s="154"/>
      <c r="N55" s="154"/>
      <c r="O55" s="154"/>
      <c r="P55" s="154"/>
      <c r="Q55" s="154"/>
      <c r="R55" s="154"/>
      <c r="S55" s="154"/>
      <c r="T55" s="154"/>
      <c r="U55" s="154"/>
      <c r="V55" s="154"/>
    </row>
    <row r="56" spans="1:22" x14ac:dyDescent="0.45">
      <c r="A56" s="125" t="s">
        <v>96</v>
      </c>
      <c r="B56" s="7">
        <v>122824</v>
      </c>
      <c r="C56" s="7">
        <v>95720</v>
      </c>
      <c r="D56" s="7">
        <v>603728</v>
      </c>
      <c r="E56" s="7">
        <v>822272</v>
      </c>
      <c r="F56" s="154"/>
      <c r="G56" s="154"/>
      <c r="H56" s="154"/>
      <c r="I56" s="154"/>
      <c r="J56" s="154"/>
      <c r="K56" s="154"/>
      <c r="L56" s="154"/>
      <c r="M56" s="154"/>
      <c r="N56" s="154"/>
      <c r="O56" s="154"/>
      <c r="P56" s="154"/>
      <c r="Q56" s="154"/>
      <c r="R56" s="154"/>
      <c r="S56" s="154"/>
      <c r="T56" s="154"/>
      <c r="U56" s="154"/>
      <c r="V56" s="154"/>
    </row>
    <row r="57" spans="1:22" x14ac:dyDescent="0.45">
      <c r="A57" s="125" t="s">
        <v>94</v>
      </c>
      <c r="B57" s="7">
        <v>163456</v>
      </c>
      <c r="C57" s="7">
        <v>7269</v>
      </c>
      <c r="D57" s="7">
        <v>39282</v>
      </c>
      <c r="E57" s="7">
        <v>210007</v>
      </c>
      <c r="F57" s="154"/>
      <c r="G57" s="154"/>
      <c r="H57" s="154"/>
      <c r="I57" s="154"/>
      <c r="J57" s="154"/>
      <c r="K57" s="154"/>
      <c r="L57" s="154"/>
      <c r="M57" s="154"/>
      <c r="N57" s="154"/>
      <c r="O57" s="154"/>
      <c r="P57" s="154"/>
      <c r="Q57" s="154"/>
      <c r="R57" s="154"/>
      <c r="S57" s="154"/>
      <c r="T57" s="154"/>
      <c r="U57" s="154"/>
      <c r="V57" s="154"/>
    </row>
    <row r="58" spans="1:22" x14ac:dyDescent="0.45">
      <c r="A58" s="126" t="s">
        <v>422</v>
      </c>
      <c r="B58" s="127">
        <v>342471</v>
      </c>
      <c r="C58" s="127">
        <v>208787</v>
      </c>
      <c r="D58" s="127">
        <v>900415</v>
      </c>
      <c r="E58" s="127">
        <v>1451673</v>
      </c>
      <c r="F58" s="154"/>
      <c r="G58" s="154"/>
      <c r="H58" s="154"/>
      <c r="I58" s="154"/>
      <c r="J58" s="154"/>
      <c r="K58" s="154"/>
      <c r="L58" s="154"/>
      <c r="M58" s="154"/>
      <c r="N58" s="154"/>
      <c r="O58" s="154"/>
      <c r="P58" s="154"/>
      <c r="Q58" s="154"/>
      <c r="R58" s="154"/>
      <c r="S58" s="154"/>
      <c r="T58" s="154"/>
      <c r="U58" s="154"/>
      <c r="V58" s="154"/>
    </row>
    <row r="59" spans="1:22" x14ac:dyDescent="0.45">
      <c r="A59" s="138" t="s">
        <v>265</v>
      </c>
      <c r="B59" s="154"/>
      <c r="C59" s="154"/>
      <c r="D59" s="154"/>
      <c r="E59" s="154"/>
      <c r="F59" s="154"/>
      <c r="G59" s="154"/>
      <c r="H59" s="154"/>
      <c r="I59" s="154"/>
      <c r="J59" s="154"/>
      <c r="K59" s="154"/>
      <c r="L59" s="154"/>
      <c r="M59" s="154"/>
      <c r="N59" s="154"/>
      <c r="O59" s="154"/>
      <c r="P59" s="154"/>
      <c r="Q59" s="154"/>
      <c r="R59" s="154"/>
      <c r="S59" s="154"/>
      <c r="T59" s="154"/>
      <c r="U59" s="154"/>
      <c r="V59" s="154"/>
    </row>
    <row r="60" spans="1:22" x14ac:dyDescent="0.45">
      <c r="A60" s="154"/>
      <c r="B60" s="154"/>
      <c r="C60" s="154"/>
      <c r="D60" s="154"/>
      <c r="E60" s="154"/>
      <c r="F60" s="154"/>
      <c r="G60" s="154"/>
      <c r="H60" s="154"/>
      <c r="I60" s="154"/>
      <c r="J60" s="154"/>
      <c r="K60" s="154"/>
      <c r="L60" s="154"/>
      <c r="M60" s="154"/>
      <c r="N60" s="154"/>
      <c r="O60" s="154"/>
      <c r="P60" s="154"/>
      <c r="Q60" s="154"/>
      <c r="R60" s="154"/>
      <c r="S60" s="154"/>
      <c r="T60" s="154"/>
      <c r="U60" s="154"/>
      <c r="V60" s="154"/>
    </row>
    <row r="61" spans="1:22" x14ac:dyDescent="0.45">
      <c r="A61" s="154"/>
      <c r="B61" s="154"/>
      <c r="C61" s="154"/>
      <c r="D61" s="154"/>
      <c r="E61" s="154"/>
      <c r="F61" s="154"/>
      <c r="G61" s="154"/>
      <c r="H61" s="154"/>
      <c r="I61" s="154"/>
      <c r="J61" s="154"/>
      <c r="K61" s="154"/>
      <c r="L61" s="154"/>
      <c r="M61" s="154"/>
      <c r="N61" s="154"/>
      <c r="O61" s="154"/>
      <c r="P61" s="154"/>
      <c r="Q61" s="154"/>
      <c r="R61" s="154"/>
      <c r="S61" s="154"/>
      <c r="T61" s="154"/>
      <c r="U61" s="154"/>
      <c r="V61" s="154"/>
    </row>
    <row r="62" spans="1:22" x14ac:dyDescent="0.45">
      <c r="A62" s="154"/>
      <c r="B62" s="154"/>
      <c r="C62" s="154"/>
      <c r="D62" s="154"/>
      <c r="E62" s="154"/>
      <c r="F62" s="154"/>
      <c r="G62" s="154"/>
      <c r="H62" s="154"/>
      <c r="I62" s="154"/>
      <c r="J62" s="154"/>
      <c r="K62" s="154"/>
      <c r="L62" s="154"/>
      <c r="M62" s="154"/>
      <c r="N62" s="154"/>
      <c r="O62" s="154"/>
      <c r="P62" s="154"/>
      <c r="Q62" s="154"/>
      <c r="R62" s="154"/>
      <c r="S62" s="154"/>
      <c r="T62" s="154"/>
      <c r="U62" s="154"/>
      <c r="V62" s="154"/>
    </row>
    <row r="63" spans="1:22" x14ac:dyDescent="0.45">
      <c r="A63" s="154"/>
      <c r="B63" s="154"/>
      <c r="C63" s="154"/>
      <c r="D63" s="154"/>
      <c r="E63" s="154"/>
      <c r="F63" s="154"/>
      <c r="G63" s="154"/>
      <c r="H63" s="154"/>
      <c r="I63" s="154"/>
      <c r="J63" s="154"/>
      <c r="K63" s="154"/>
      <c r="L63" s="154"/>
      <c r="M63" s="154"/>
      <c r="N63" s="154"/>
      <c r="O63" s="154"/>
      <c r="P63" s="154"/>
      <c r="Q63" s="154"/>
      <c r="R63" s="154"/>
      <c r="S63" s="154"/>
      <c r="T63" s="154"/>
      <c r="U63" s="154"/>
      <c r="V63" s="154"/>
    </row>
    <row r="64" spans="1:22" x14ac:dyDescent="0.45">
      <c r="A64" s="154"/>
      <c r="B64" s="154"/>
      <c r="C64" s="154"/>
      <c r="D64" s="154"/>
      <c r="E64" s="154"/>
      <c r="F64" s="154"/>
      <c r="G64" s="154"/>
      <c r="H64" s="154"/>
      <c r="I64" s="154"/>
      <c r="J64" s="154"/>
      <c r="K64" s="154"/>
      <c r="L64" s="154"/>
      <c r="M64" s="154"/>
      <c r="N64" s="154"/>
      <c r="O64" s="154"/>
      <c r="P64" s="154"/>
      <c r="Q64" s="154"/>
      <c r="R64" s="154"/>
      <c r="S64" s="154"/>
      <c r="T64" s="154"/>
      <c r="U64" s="154"/>
      <c r="V64" s="154"/>
    </row>
    <row r="65" spans="1:22" x14ac:dyDescent="0.45">
      <c r="A65" s="154"/>
      <c r="B65" s="154"/>
      <c r="C65" s="154"/>
      <c r="D65" s="154"/>
      <c r="E65" s="154"/>
      <c r="F65" s="154"/>
      <c r="G65" s="154"/>
      <c r="H65" s="154"/>
      <c r="I65" s="154"/>
      <c r="J65" s="154"/>
      <c r="K65" s="154"/>
      <c r="L65" s="154"/>
      <c r="M65" s="154"/>
      <c r="N65" s="154"/>
      <c r="O65" s="154"/>
      <c r="P65" s="154"/>
      <c r="Q65" s="154"/>
      <c r="R65" s="154"/>
      <c r="S65" s="154"/>
      <c r="T65" s="154"/>
      <c r="U65" s="154"/>
      <c r="V65" s="154"/>
    </row>
    <row r="66" spans="1:22" x14ac:dyDescent="0.45">
      <c r="A66" s="154"/>
      <c r="B66" s="154"/>
      <c r="C66" s="154"/>
      <c r="D66" s="154"/>
      <c r="E66" s="154"/>
      <c r="F66" s="154"/>
      <c r="G66" s="154"/>
      <c r="H66" s="154"/>
      <c r="I66" s="154"/>
      <c r="J66" s="154"/>
      <c r="K66" s="154"/>
      <c r="L66" s="154"/>
      <c r="M66" s="154"/>
      <c r="N66" s="154"/>
      <c r="O66" s="154"/>
      <c r="P66" s="154"/>
      <c r="Q66" s="154"/>
      <c r="R66" s="154"/>
      <c r="S66" s="154"/>
      <c r="T66" s="154"/>
      <c r="U66" s="154"/>
      <c r="V66" s="154"/>
    </row>
  </sheetData>
  <mergeCells count="4">
    <mergeCell ref="K9:Q9"/>
    <mergeCell ref="G2:I2"/>
    <mergeCell ref="G17:I17"/>
    <mergeCell ref="A1:C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Q37"/>
  <sheetViews>
    <sheetView workbookViewId="0">
      <selection activeCell="H17" sqref="H17"/>
    </sheetView>
  </sheetViews>
  <sheetFormatPr defaultColWidth="9" defaultRowHeight="14.25" x14ac:dyDescent="0.45"/>
  <cols>
    <col min="1" max="1" width="14.59765625" style="1" customWidth="1"/>
    <col min="2" max="2" width="28.265625" style="1" customWidth="1"/>
    <col min="3" max="3" width="9" style="1"/>
    <col min="4" max="4" width="30.9296875" style="1" customWidth="1"/>
    <col min="5" max="5" width="22.33203125" style="1" customWidth="1"/>
    <col min="6" max="7" width="9" style="1"/>
    <col min="8" max="8" width="31.53125" style="1" customWidth="1"/>
    <col min="9" max="9" width="25" style="1" customWidth="1"/>
    <col min="10" max="16384" width="9" style="1"/>
  </cols>
  <sheetData>
    <row r="1" spans="1:17" ht="15" customHeight="1" x14ac:dyDescent="0.45"/>
    <row r="2" spans="1:17" ht="30.75" customHeight="1" x14ac:dyDescent="0.45">
      <c r="A2" s="282" t="s">
        <v>415</v>
      </c>
      <c r="B2" s="282"/>
      <c r="C2" s="154"/>
      <c r="D2" s="283" t="s">
        <v>417</v>
      </c>
      <c r="E2" s="283"/>
      <c r="F2" s="154"/>
      <c r="G2" s="154"/>
      <c r="H2" s="154"/>
      <c r="I2" s="154"/>
      <c r="J2" s="154"/>
      <c r="K2" s="154"/>
      <c r="L2" s="154"/>
      <c r="M2" s="154"/>
      <c r="N2" s="154"/>
      <c r="O2" s="154"/>
      <c r="P2" s="154"/>
      <c r="Q2" s="154"/>
    </row>
    <row r="3" spans="1:17" x14ac:dyDescent="0.45">
      <c r="A3" s="243" t="s">
        <v>22</v>
      </c>
      <c r="B3" s="244" t="s">
        <v>23</v>
      </c>
      <c r="C3" s="154"/>
      <c r="D3" s="6" t="s">
        <v>285</v>
      </c>
      <c r="E3" s="7">
        <v>30577</v>
      </c>
      <c r="F3" s="154"/>
      <c r="G3" s="154"/>
      <c r="H3" s="154"/>
      <c r="I3" s="154"/>
      <c r="J3" s="154"/>
      <c r="K3" s="154"/>
      <c r="L3" s="154"/>
      <c r="M3" s="154"/>
      <c r="N3" s="154"/>
      <c r="O3" s="154"/>
      <c r="P3" s="154"/>
      <c r="Q3" s="154"/>
    </row>
    <row r="4" spans="1:17" x14ac:dyDescent="0.45">
      <c r="A4" s="69" t="s">
        <v>212</v>
      </c>
      <c r="B4" s="77">
        <v>8566</v>
      </c>
      <c r="C4" s="154"/>
      <c r="D4" s="6" t="s">
        <v>4</v>
      </c>
      <c r="E4" s="193">
        <v>181094</v>
      </c>
      <c r="F4" s="154"/>
      <c r="G4" s="154"/>
      <c r="H4" s="154"/>
      <c r="I4" s="154"/>
      <c r="J4" s="154"/>
      <c r="K4" s="154"/>
      <c r="L4" s="154"/>
      <c r="M4" s="154"/>
      <c r="N4" s="154"/>
      <c r="O4" s="154"/>
      <c r="P4" s="154"/>
      <c r="Q4" s="154"/>
    </row>
    <row r="5" spans="1:17" x14ac:dyDescent="0.45">
      <c r="A5" s="69" t="s">
        <v>213</v>
      </c>
      <c r="B5" s="77">
        <v>2442</v>
      </c>
      <c r="C5" s="154"/>
      <c r="D5" s="6" t="s">
        <v>110</v>
      </c>
      <c r="E5" s="194">
        <v>0.16</v>
      </c>
      <c r="F5" s="154"/>
      <c r="G5" s="154"/>
      <c r="H5" s="154"/>
      <c r="I5" s="154"/>
      <c r="J5" s="154"/>
      <c r="K5" s="154"/>
      <c r="L5" s="154"/>
      <c r="M5" s="154"/>
      <c r="N5" s="154"/>
      <c r="O5" s="154"/>
      <c r="P5" s="154"/>
      <c r="Q5" s="154"/>
    </row>
    <row r="6" spans="1:17" x14ac:dyDescent="0.45">
      <c r="A6" s="69" t="s">
        <v>214</v>
      </c>
      <c r="B6" s="77">
        <v>6713</v>
      </c>
      <c r="C6" s="154"/>
      <c r="D6" s="154"/>
      <c r="E6" s="154"/>
      <c r="F6" s="154"/>
      <c r="G6" s="154"/>
      <c r="H6" s="154"/>
      <c r="I6" s="154"/>
      <c r="J6" s="154"/>
      <c r="K6" s="154"/>
      <c r="L6" s="154"/>
      <c r="M6" s="154"/>
      <c r="N6" s="154"/>
      <c r="O6" s="154"/>
      <c r="P6" s="154"/>
      <c r="Q6" s="154"/>
    </row>
    <row r="7" spans="1:17" ht="15.75" x14ac:dyDescent="0.45">
      <c r="A7" s="69" t="s">
        <v>215</v>
      </c>
      <c r="B7" s="77">
        <v>5431</v>
      </c>
      <c r="C7" s="154"/>
      <c r="D7" s="294" t="s">
        <v>418</v>
      </c>
      <c r="E7" s="294"/>
      <c r="F7" s="154"/>
      <c r="G7" s="154"/>
      <c r="H7" s="154"/>
      <c r="I7" s="154"/>
      <c r="J7" s="154"/>
      <c r="K7" s="154"/>
      <c r="L7" s="154"/>
      <c r="M7" s="154"/>
      <c r="N7" s="154"/>
      <c r="O7" s="154"/>
      <c r="P7" s="154"/>
      <c r="Q7" s="154"/>
    </row>
    <row r="8" spans="1:17" ht="15.75" x14ac:dyDescent="0.5">
      <c r="A8" s="69" t="s">
        <v>216</v>
      </c>
      <c r="B8" s="77">
        <v>5154</v>
      </c>
      <c r="C8" s="154"/>
      <c r="D8" s="240" t="s">
        <v>106</v>
      </c>
      <c r="E8" s="245" t="s">
        <v>23</v>
      </c>
      <c r="F8" s="154"/>
      <c r="G8" s="154"/>
      <c r="H8" s="154"/>
      <c r="I8" s="154"/>
      <c r="J8" s="154"/>
      <c r="K8" s="154"/>
      <c r="L8" s="154"/>
      <c r="M8" s="154"/>
      <c r="N8" s="154"/>
      <c r="O8" s="154"/>
      <c r="P8" s="154"/>
      <c r="Q8" s="154"/>
    </row>
    <row r="9" spans="1:17" x14ac:dyDescent="0.45">
      <c r="A9" s="69" t="s">
        <v>217</v>
      </c>
      <c r="B9" s="77">
        <v>6332</v>
      </c>
      <c r="C9" s="154"/>
      <c r="D9" s="6" t="s">
        <v>275</v>
      </c>
      <c r="E9" s="7">
        <v>31716</v>
      </c>
      <c r="F9" s="154"/>
      <c r="G9" s="154"/>
      <c r="H9" s="154"/>
      <c r="I9" s="154"/>
      <c r="J9" s="154"/>
      <c r="K9" s="154"/>
      <c r="L9" s="154"/>
      <c r="M9" s="154"/>
      <c r="N9" s="154"/>
      <c r="O9" s="154"/>
      <c r="P9" s="154"/>
      <c r="Q9" s="154"/>
    </row>
    <row r="10" spans="1:17" x14ac:dyDescent="0.45">
      <c r="A10" s="69" t="s">
        <v>218</v>
      </c>
      <c r="B10" s="77">
        <v>334</v>
      </c>
      <c r="C10" s="154"/>
      <c r="D10" s="6" t="s">
        <v>276</v>
      </c>
      <c r="E10" s="7">
        <v>3256</v>
      </c>
      <c r="F10" s="154"/>
      <c r="G10" s="154"/>
      <c r="H10" s="154"/>
      <c r="I10" s="154"/>
      <c r="J10" s="154"/>
      <c r="K10" s="154"/>
      <c r="L10" s="154"/>
      <c r="M10" s="154"/>
      <c r="N10" s="154"/>
      <c r="O10" s="154"/>
      <c r="P10" s="154"/>
      <c r="Q10" s="154"/>
    </row>
    <row r="11" spans="1:17" x14ac:dyDescent="0.45">
      <c r="A11" s="129" t="s">
        <v>157</v>
      </c>
      <c r="B11" s="128">
        <f>SUM(B4:B10)</f>
        <v>34972</v>
      </c>
      <c r="C11" s="154"/>
      <c r="D11" s="111" t="s">
        <v>157</v>
      </c>
      <c r="E11" s="97">
        <f>SUM(E9:E10)</f>
        <v>34972</v>
      </c>
      <c r="F11" s="154"/>
      <c r="G11" s="154"/>
      <c r="H11" s="154"/>
      <c r="I11" s="154"/>
      <c r="J11" s="154"/>
      <c r="K11" s="154"/>
      <c r="L11" s="154"/>
      <c r="M11" s="154"/>
      <c r="N11" s="154"/>
      <c r="O11" s="154"/>
      <c r="P11" s="154"/>
      <c r="Q11" s="154"/>
    </row>
    <row r="12" spans="1:17" x14ac:dyDescent="0.45">
      <c r="A12" s="154"/>
      <c r="B12" s="154"/>
      <c r="C12" s="154"/>
      <c r="D12" s="154"/>
      <c r="E12" s="154"/>
      <c r="F12" s="154"/>
      <c r="G12" s="154"/>
      <c r="H12" s="154"/>
      <c r="I12" s="154"/>
      <c r="J12" s="154"/>
      <c r="K12" s="154"/>
      <c r="L12" s="154"/>
      <c r="M12" s="154"/>
      <c r="N12" s="154"/>
      <c r="O12" s="154"/>
      <c r="P12" s="154"/>
      <c r="Q12" s="154"/>
    </row>
    <row r="13" spans="1:17" ht="15.75" x14ac:dyDescent="0.45">
      <c r="A13" s="154"/>
      <c r="B13" s="154"/>
      <c r="C13" s="154"/>
      <c r="D13" s="294" t="s">
        <v>416</v>
      </c>
      <c r="E13" s="294"/>
      <c r="F13" s="154"/>
      <c r="G13" s="154"/>
      <c r="H13" s="154"/>
      <c r="I13" s="154"/>
      <c r="J13" s="154"/>
      <c r="K13" s="154"/>
      <c r="L13" s="154"/>
      <c r="M13" s="154"/>
      <c r="N13" s="154"/>
      <c r="O13" s="154"/>
      <c r="P13" s="154"/>
      <c r="Q13" s="154"/>
    </row>
    <row r="14" spans="1:17" ht="31.5" customHeight="1" x14ac:dyDescent="0.5">
      <c r="A14" s="233" t="s">
        <v>419</v>
      </c>
      <c r="B14" s="234"/>
      <c r="C14" s="154"/>
      <c r="D14" s="240" t="s">
        <v>249</v>
      </c>
      <c r="E14" s="237" t="s">
        <v>426</v>
      </c>
      <c r="F14" s="154"/>
      <c r="G14" s="154"/>
      <c r="H14" s="154"/>
      <c r="I14" s="154"/>
      <c r="J14" s="154"/>
      <c r="K14" s="154"/>
      <c r="L14" s="154"/>
      <c r="M14" s="154"/>
      <c r="N14" s="154"/>
      <c r="O14" s="154"/>
      <c r="P14" s="154"/>
      <c r="Q14" s="154"/>
    </row>
    <row r="15" spans="1:17" ht="15.75" x14ac:dyDescent="0.5">
      <c r="A15" s="240" t="s">
        <v>28</v>
      </c>
      <c r="B15" s="245" t="s">
        <v>23</v>
      </c>
      <c r="C15" s="154"/>
      <c r="D15" s="91" t="s">
        <v>276</v>
      </c>
      <c r="E15" s="92">
        <v>35</v>
      </c>
      <c r="F15" s="154"/>
      <c r="G15" s="154"/>
      <c r="H15" s="154"/>
      <c r="I15" s="154"/>
      <c r="J15" s="154"/>
      <c r="K15" s="154"/>
      <c r="L15" s="154"/>
      <c r="M15" s="154"/>
      <c r="N15" s="154"/>
      <c r="O15" s="154"/>
      <c r="P15" s="154"/>
      <c r="Q15" s="154"/>
    </row>
    <row r="16" spans="1:17" ht="15.75" x14ac:dyDescent="0.5">
      <c r="A16" s="5" t="s">
        <v>29</v>
      </c>
      <c r="B16" s="11">
        <v>16172</v>
      </c>
      <c r="C16" s="154"/>
      <c r="D16" s="91" t="s">
        <v>275</v>
      </c>
      <c r="E16" s="92">
        <v>36</v>
      </c>
      <c r="F16" s="154"/>
      <c r="G16" s="154"/>
      <c r="H16" s="154"/>
      <c r="I16" s="154"/>
      <c r="J16" s="154"/>
      <c r="K16" s="154"/>
      <c r="L16" s="154"/>
      <c r="M16" s="154"/>
      <c r="N16" s="154"/>
      <c r="O16" s="154"/>
      <c r="P16" s="154"/>
      <c r="Q16" s="154"/>
    </row>
    <row r="17" spans="1:17" ht="15.75" x14ac:dyDescent="0.5">
      <c r="A17" s="5" t="s">
        <v>30</v>
      </c>
      <c r="B17" s="11">
        <v>18800</v>
      </c>
      <c r="C17" s="154"/>
      <c r="D17" s="195"/>
      <c r="E17" s="195"/>
      <c r="F17" s="154"/>
      <c r="G17" s="154"/>
      <c r="H17" s="154"/>
      <c r="I17" s="154"/>
      <c r="J17" s="154"/>
      <c r="K17" s="154"/>
      <c r="L17" s="154"/>
      <c r="M17" s="154"/>
      <c r="N17" s="154"/>
      <c r="O17" s="154"/>
      <c r="P17" s="154"/>
      <c r="Q17" s="154"/>
    </row>
    <row r="18" spans="1:17" x14ac:dyDescent="0.45">
      <c r="A18" s="111" t="s">
        <v>157</v>
      </c>
      <c r="B18" s="97">
        <f>SUM(B16:B17)</f>
        <v>34972</v>
      </c>
      <c r="C18" s="154"/>
      <c r="F18" s="154"/>
      <c r="G18" s="154"/>
      <c r="H18" s="154"/>
      <c r="I18" s="154"/>
      <c r="J18" s="154"/>
      <c r="K18" s="154"/>
      <c r="L18" s="154"/>
      <c r="M18" s="154"/>
      <c r="N18" s="154"/>
      <c r="O18" s="154"/>
      <c r="P18" s="154"/>
      <c r="Q18" s="154"/>
    </row>
    <row r="19" spans="1:17" x14ac:dyDescent="0.45">
      <c r="C19" s="154"/>
      <c r="D19" s="195"/>
      <c r="F19" s="154"/>
      <c r="G19" s="154"/>
      <c r="H19" s="154"/>
      <c r="I19" s="154"/>
      <c r="J19" s="154"/>
      <c r="K19" s="154"/>
      <c r="L19" s="154"/>
      <c r="M19" s="154"/>
      <c r="N19" s="154"/>
      <c r="O19" s="154"/>
      <c r="P19" s="154"/>
      <c r="Q19" s="154"/>
    </row>
    <row r="20" spans="1:17" x14ac:dyDescent="0.45">
      <c r="C20" s="154"/>
      <c r="F20" s="154"/>
      <c r="G20" s="154"/>
      <c r="H20" s="154"/>
      <c r="I20" s="154"/>
      <c r="J20" s="154"/>
      <c r="K20" s="154"/>
      <c r="L20" s="154"/>
      <c r="M20" s="154"/>
      <c r="N20" s="154"/>
      <c r="O20" s="154"/>
      <c r="P20" s="154"/>
      <c r="Q20" s="154"/>
    </row>
    <row r="21" spans="1:17" ht="15.75" customHeight="1" x14ac:dyDescent="0.45">
      <c r="A21" s="282" t="s">
        <v>420</v>
      </c>
      <c r="B21" s="282"/>
      <c r="C21" s="154"/>
      <c r="D21" s="154"/>
      <c r="E21" s="154"/>
      <c r="F21" s="154"/>
      <c r="G21" s="154"/>
      <c r="H21" s="154"/>
      <c r="I21" s="154"/>
      <c r="J21" s="154"/>
      <c r="K21" s="154"/>
      <c r="L21" s="154"/>
      <c r="M21" s="154"/>
      <c r="N21" s="154"/>
      <c r="O21" s="154"/>
      <c r="P21" s="154"/>
      <c r="Q21" s="154"/>
    </row>
    <row r="22" spans="1:17" ht="15.75" x14ac:dyDescent="0.5">
      <c r="A22" s="240" t="s">
        <v>78</v>
      </c>
      <c r="B22" s="245" t="s">
        <v>23</v>
      </c>
      <c r="C22" s="154"/>
      <c r="D22" s="154"/>
      <c r="E22" s="154"/>
      <c r="F22" s="154"/>
      <c r="G22" s="154"/>
      <c r="H22" s="154"/>
      <c r="I22" s="154"/>
      <c r="J22" s="154"/>
      <c r="K22" s="154"/>
      <c r="L22" s="154"/>
      <c r="M22" s="154"/>
      <c r="N22" s="154"/>
      <c r="O22" s="154"/>
      <c r="P22" s="154"/>
      <c r="Q22" s="154"/>
    </row>
    <row r="23" spans="1:17" x14ac:dyDescent="0.45">
      <c r="A23" s="69" t="s">
        <v>219</v>
      </c>
      <c r="B23" s="77">
        <v>25247</v>
      </c>
      <c r="C23" s="154"/>
      <c r="D23" s="154"/>
      <c r="E23" s="154"/>
      <c r="F23" s="154"/>
      <c r="G23" s="154"/>
      <c r="H23" s="154"/>
      <c r="I23" s="154"/>
      <c r="J23" s="154"/>
      <c r="K23" s="154"/>
      <c r="L23" s="154"/>
      <c r="M23" s="154"/>
      <c r="N23" s="154"/>
      <c r="O23" s="154"/>
      <c r="P23" s="154"/>
      <c r="Q23" s="154"/>
    </row>
    <row r="24" spans="1:17" ht="28.5" x14ac:dyDescent="0.45">
      <c r="A24" s="69" t="s">
        <v>107</v>
      </c>
      <c r="B24" s="77">
        <v>1978</v>
      </c>
      <c r="C24" s="154"/>
      <c r="D24" s="154"/>
      <c r="E24" s="154"/>
      <c r="F24" s="154"/>
      <c r="G24" s="154"/>
      <c r="H24" s="154"/>
      <c r="I24" s="154"/>
      <c r="J24" s="154"/>
      <c r="K24" s="154"/>
      <c r="L24" s="154"/>
      <c r="M24" s="154"/>
      <c r="N24" s="154"/>
      <c r="O24" s="154"/>
      <c r="P24" s="154"/>
      <c r="Q24" s="154"/>
    </row>
    <row r="25" spans="1:17" ht="42.75" x14ac:dyDescent="0.45">
      <c r="A25" s="69" t="s">
        <v>108</v>
      </c>
      <c r="B25" s="77">
        <v>6469</v>
      </c>
      <c r="C25" s="154"/>
      <c r="D25" s="154"/>
      <c r="E25" s="154"/>
      <c r="F25" s="154"/>
      <c r="G25" s="154"/>
      <c r="H25" s="154"/>
      <c r="I25" s="154"/>
      <c r="J25" s="154"/>
      <c r="K25" s="154"/>
      <c r="L25" s="154"/>
      <c r="M25" s="154"/>
      <c r="N25" s="154"/>
      <c r="O25" s="154"/>
      <c r="P25" s="154"/>
      <c r="Q25" s="154"/>
    </row>
    <row r="26" spans="1:17" ht="57" x14ac:dyDescent="0.45">
      <c r="A26" s="69" t="s">
        <v>359</v>
      </c>
      <c r="B26" s="77">
        <v>151</v>
      </c>
      <c r="C26" s="154"/>
      <c r="D26" s="154"/>
      <c r="E26" s="154"/>
      <c r="F26" s="154"/>
      <c r="G26" s="154"/>
      <c r="H26" s="154"/>
      <c r="I26" s="154"/>
      <c r="J26" s="154"/>
      <c r="K26" s="154"/>
      <c r="L26" s="154"/>
      <c r="M26" s="154"/>
      <c r="N26" s="154"/>
      <c r="O26" s="154"/>
      <c r="P26" s="154"/>
      <c r="Q26" s="154"/>
    </row>
    <row r="27" spans="1:17" ht="42.75" x14ac:dyDescent="0.45">
      <c r="A27" s="69" t="s">
        <v>357</v>
      </c>
      <c r="B27" s="77">
        <v>143</v>
      </c>
      <c r="C27" s="154"/>
      <c r="D27" s="154"/>
      <c r="E27" s="154"/>
      <c r="F27" s="154"/>
      <c r="G27" s="154"/>
      <c r="H27" s="154"/>
      <c r="I27" s="154"/>
      <c r="J27" s="154"/>
      <c r="K27" s="154"/>
      <c r="L27" s="154"/>
      <c r="M27" s="154"/>
      <c r="N27" s="154"/>
      <c r="O27" s="154"/>
      <c r="P27" s="154"/>
      <c r="Q27" s="154"/>
    </row>
    <row r="28" spans="1:17" ht="28.5" x14ac:dyDescent="0.45">
      <c r="A28" s="69" t="s">
        <v>358</v>
      </c>
      <c r="B28" s="77">
        <v>984</v>
      </c>
      <c r="C28" s="154"/>
      <c r="D28" s="154"/>
      <c r="E28" s="154"/>
      <c r="F28" s="154"/>
      <c r="G28" s="154"/>
      <c r="H28" s="154"/>
      <c r="I28" s="154"/>
      <c r="J28" s="154"/>
      <c r="K28" s="154"/>
      <c r="L28" s="154"/>
      <c r="M28" s="154"/>
      <c r="N28" s="154"/>
      <c r="O28" s="154"/>
      <c r="P28" s="154"/>
      <c r="Q28" s="154"/>
    </row>
    <row r="29" spans="1:17" x14ac:dyDescent="0.45">
      <c r="A29" s="111" t="s">
        <v>157</v>
      </c>
      <c r="B29" s="118">
        <f>SUM(B23:B28)</f>
        <v>34972</v>
      </c>
      <c r="C29" s="154"/>
      <c r="D29" s="154"/>
      <c r="E29" s="154"/>
      <c r="F29" s="154"/>
      <c r="G29" s="154"/>
      <c r="H29" s="154"/>
      <c r="I29" s="154"/>
      <c r="J29" s="154"/>
      <c r="K29" s="154"/>
      <c r="L29" s="154"/>
      <c r="M29" s="154"/>
      <c r="N29" s="154"/>
      <c r="O29" s="154"/>
      <c r="P29" s="154"/>
      <c r="Q29" s="154"/>
    </row>
    <row r="30" spans="1:17" x14ac:dyDescent="0.45">
      <c r="A30" s="154"/>
      <c r="B30" s="154"/>
      <c r="C30" s="154"/>
      <c r="D30" s="154"/>
      <c r="E30" s="154"/>
      <c r="F30" s="154"/>
      <c r="G30" s="154"/>
      <c r="H30" s="154"/>
      <c r="I30" s="154"/>
      <c r="J30" s="154"/>
      <c r="K30" s="154"/>
      <c r="L30" s="154"/>
      <c r="M30" s="154"/>
      <c r="N30" s="154"/>
      <c r="O30" s="154"/>
      <c r="P30" s="154"/>
      <c r="Q30" s="154"/>
    </row>
    <row r="31" spans="1:17" x14ac:dyDescent="0.45">
      <c r="A31" s="154"/>
      <c r="B31" s="154"/>
      <c r="C31" s="154"/>
      <c r="D31" s="154"/>
      <c r="E31" s="154"/>
      <c r="F31" s="154"/>
      <c r="G31" s="154"/>
      <c r="H31" s="154"/>
      <c r="I31" s="154"/>
      <c r="J31" s="154"/>
      <c r="K31" s="154"/>
      <c r="L31" s="154"/>
      <c r="M31" s="154"/>
      <c r="N31" s="154"/>
      <c r="O31" s="154"/>
      <c r="P31" s="154"/>
      <c r="Q31" s="154"/>
    </row>
    <row r="32" spans="1:17" x14ac:dyDescent="0.45">
      <c r="A32" s="154"/>
      <c r="B32" s="154"/>
      <c r="C32" s="154"/>
      <c r="D32" s="154"/>
      <c r="E32" s="154"/>
      <c r="F32" s="154"/>
      <c r="G32" s="154"/>
      <c r="H32" s="154"/>
      <c r="I32" s="154"/>
      <c r="J32" s="154"/>
      <c r="K32" s="154"/>
      <c r="L32" s="154"/>
      <c r="M32" s="154"/>
      <c r="N32" s="154"/>
      <c r="O32" s="154"/>
      <c r="P32" s="154"/>
      <c r="Q32" s="154"/>
    </row>
    <row r="33" spans="1:17" x14ac:dyDescent="0.45">
      <c r="A33" s="154"/>
      <c r="B33" s="154"/>
      <c r="C33" s="154"/>
      <c r="D33" s="154"/>
      <c r="E33" s="154"/>
      <c r="F33" s="154"/>
      <c r="G33" s="154"/>
      <c r="H33" s="154"/>
      <c r="I33" s="154"/>
      <c r="J33" s="154"/>
      <c r="K33" s="154"/>
      <c r="L33" s="154"/>
      <c r="M33" s="154"/>
      <c r="N33" s="154"/>
      <c r="O33" s="154"/>
      <c r="P33" s="154"/>
      <c r="Q33" s="154"/>
    </row>
    <row r="34" spans="1:17" x14ac:dyDescent="0.45">
      <c r="A34" s="154"/>
      <c r="B34" s="154"/>
      <c r="C34" s="154"/>
      <c r="D34" s="154"/>
      <c r="E34" s="154"/>
      <c r="F34" s="154"/>
      <c r="G34" s="154"/>
      <c r="H34" s="154"/>
      <c r="I34" s="154"/>
      <c r="J34" s="154"/>
      <c r="K34" s="154"/>
      <c r="L34" s="154"/>
      <c r="M34" s="154"/>
      <c r="N34" s="154"/>
      <c r="O34" s="154"/>
      <c r="P34" s="154"/>
      <c r="Q34" s="154"/>
    </row>
    <row r="35" spans="1:17" x14ac:dyDescent="0.45">
      <c r="A35" s="154"/>
      <c r="B35" s="154"/>
      <c r="C35" s="154"/>
      <c r="D35" s="154"/>
      <c r="E35" s="154"/>
      <c r="F35" s="154"/>
      <c r="G35" s="154"/>
      <c r="H35" s="154"/>
      <c r="I35" s="154"/>
      <c r="J35" s="154"/>
      <c r="K35" s="154"/>
      <c r="L35" s="154"/>
      <c r="M35" s="154"/>
      <c r="N35" s="154"/>
      <c r="O35" s="154"/>
      <c r="P35" s="154"/>
      <c r="Q35" s="154"/>
    </row>
    <row r="36" spans="1:17" x14ac:dyDescent="0.45">
      <c r="A36" s="154"/>
      <c r="B36" s="154"/>
      <c r="C36" s="154"/>
      <c r="D36" s="154"/>
      <c r="E36" s="154"/>
      <c r="F36" s="154"/>
      <c r="G36" s="154"/>
      <c r="H36" s="154"/>
      <c r="I36" s="154"/>
      <c r="J36" s="154"/>
      <c r="K36" s="154"/>
      <c r="L36" s="154"/>
      <c r="M36" s="154"/>
      <c r="N36" s="154"/>
      <c r="O36" s="154"/>
      <c r="P36" s="154"/>
      <c r="Q36" s="154"/>
    </row>
    <row r="37" spans="1:17" x14ac:dyDescent="0.45">
      <c r="A37" s="154"/>
      <c r="B37" s="154"/>
      <c r="C37" s="154"/>
      <c r="D37" s="154"/>
      <c r="E37" s="154"/>
      <c r="F37" s="154"/>
      <c r="G37" s="154"/>
      <c r="H37" s="154"/>
      <c r="I37" s="154"/>
      <c r="J37" s="154"/>
      <c r="K37" s="154"/>
      <c r="L37" s="154"/>
      <c r="M37" s="154"/>
      <c r="N37" s="154"/>
      <c r="O37" s="154"/>
      <c r="P37" s="154"/>
      <c r="Q37" s="154"/>
    </row>
  </sheetData>
  <mergeCells count="5">
    <mergeCell ref="D13:E13"/>
    <mergeCell ref="D2:E2"/>
    <mergeCell ref="A2:B2"/>
    <mergeCell ref="D7:E7"/>
    <mergeCell ref="A21:B2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94182-D14D-442E-AF2F-60D55EC36A7E}">
  <sheetPr>
    <tabColor theme="5" tint="0.59999389629810485"/>
  </sheetPr>
  <dimension ref="A1:N10"/>
  <sheetViews>
    <sheetView workbookViewId="0">
      <selection activeCell="A9" sqref="A9"/>
    </sheetView>
  </sheetViews>
  <sheetFormatPr defaultRowHeight="14.25" x14ac:dyDescent="0.45"/>
  <cols>
    <col min="1" max="1" width="45.33203125" bestFit="1" customWidth="1"/>
    <col min="2" max="2" width="8.6640625" customWidth="1"/>
  </cols>
  <sheetData>
    <row r="1" spans="1:14" ht="15.75" x14ac:dyDescent="0.5">
      <c r="A1" s="228" t="s">
        <v>349</v>
      </c>
      <c r="B1" s="144"/>
    </row>
    <row r="2" spans="1:14" x14ac:dyDescent="0.45">
      <c r="A2" s="242" t="s">
        <v>227</v>
      </c>
      <c r="B2" s="242" t="s">
        <v>290</v>
      </c>
      <c r="C2" s="242" t="s">
        <v>291</v>
      </c>
      <c r="D2" s="242" t="s">
        <v>292</v>
      </c>
      <c r="E2" s="242" t="s">
        <v>293</v>
      </c>
      <c r="F2" s="242" t="s">
        <v>294</v>
      </c>
      <c r="G2" s="242" t="s">
        <v>295</v>
      </c>
      <c r="H2" s="242" t="s">
        <v>296</v>
      </c>
      <c r="I2" s="242" t="s">
        <v>297</v>
      </c>
      <c r="J2" s="242" t="s">
        <v>298</v>
      </c>
      <c r="K2" s="242" t="s">
        <v>299</v>
      </c>
      <c r="L2" s="242" t="s">
        <v>300</v>
      </c>
      <c r="M2" s="242" t="s">
        <v>301</v>
      </c>
      <c r="N2" s="242" t="s">
        <v>302</v>
      </c>
    </row>
    <row r="3" spans="1:14" x14ac:dyDescent="0.45">
      <c r="A3" s="130" t="s">
        <v>242</v>
      </c>
      <c r="B3" s="131">
        <v>33320</v>
      </c>
      <c r="C3" s="131">
        <v>33679</v>
      </c>
      <c r="D3" s="131">
        <v>34489</v>
      </c>
      <c r="E3" s="131">
        <v>35544</v>
      </c>
      <c r="F3" s="131">
        <v>16566</v>
      </c>
      <c r="G3" s="131">
        <v>17971</v>
      </c>
      <c r="H3" s="131">
        <v>19243</v>
      </c>
      <c r="I3" s="131">
        <v>21183</v>
      </c>
      <c r="J3" s="131">
        <v>22473</v>
      </c>
      <c r="K3" s="131">
        <v>24148</v>
      </c>
      <c r="L3" s="131">
        <v>20631</v>
      </c>
      <c r="M3" s="131">
        <v>22082</v>
      </c>
      <c r="N3" s="131">
        <v>23957</v>
      </c>
    </row>
    <row r="4" spans="1:14" x14ac:dyDescent="0.45">
      <c r="A4" s="130" t="s">
        <v>243</v>
      </c>
      <c r="B4" s="131">
        <v>57557</v>
      </c>
      <c r="C4" s="131">
        <v>57622</v>
      </c>
      <c r="D4" s="131">
        <v>57596</v>
      </c>
      <c r="E4" s="131">
        <v>57460</v>
      </c>
      <c r="F4" s="131">
        <v>28260</v>
      </c>
      <c r="G4" s="131">
        <v>29473</v>
      </c>
      <c r="H4" s="131">
        <v>30876</v>
      </c>
      <c r="I4" s="131">
        <v>32750</v>
      </c>
      <c r="J4" s="131">
        <v>33977</v>
      </c>
      <c r="K4" s="131">
        <v>35229</v>
      </c>
      <c r="L4" s="131">
        <v>26154</v>
      </c>
      <c r="M4" s="131">
        <v>27729</v>
      </c>
      <c r="N4" s="131">
        <v>29693</v>
      </c>
    </row>
    <row r="5" spans="1:14" x14ac:dyDescent="0.45">
      <c r="A5" s="130" t="s">
        <v>244</v>
      </c>
      <c r="B5" s="131">
        <v>32921</v>
      </c>
      <c r="C5" s="131">
        <v>32850</v>
      </c>
      <c r="D5" s="131">
        <v>33060</v>
      </c>
      <c r="E5" s="131">
        <v>33096</v>
      </c>
      <c r="F5" s="131">
        <v>10943</v>
      </c>
      <c r="G5" s="131">
        <v>12057</v>
      </c>
      <c r="H5" s="131">
        <v>13270</v>
      </c>
      <c r="I5" s="131">
        <v>14854</v>
      </c>
      <c r="J5" s="131">
        <v>15634</v>
      </c>
      <c r="K5" s="131">
        <v>16735</v>
      </c>
      <c r="L5" s="131">
        <v>14024</v>
      </c>
      <c r="M5" s="131">
        <v>14957</v>
      </c>
      <c r="N5" s="131">
        <v>16289</v>
      </c>
    </row>
    <row r="6" spans="1:14" x14ac:dyDescent="0.45">
      <c r="A6" s="130" t="s">
        <v>245</v>
      </c>
      <c r="B6" s="131">
        <v>182327</v>
      </c>
      <c r="C6" s="131">
        <v>184608</v>
      </c>
      <c r="D6" s="131">
        <v>187703</v>
      </c>
      <c r="E6" s="131">
        <v>190438</v>
      </c>
      <c r="F6" s="131">
        <v>93928</v>
      </c>
      <c r="G6" s="131">
        <v>99254</v>
      </c>
      <c r="H6" s="131">
        <v>105132</v>
      </c>
      <c r="I6" s="131">
        <v>112914</v>
      </c>
      <c r="J6" s="131">
        <v>117451</v>
      </c>
      <c r="K6" s="131">
        <v>123774</v>
      </c>
      <c r="L6" s="131">
        <v>103442</v>
      </c>
      <c r="M6" s="131">
        <v>110170</v>
      </c>
      <c r="N6" s="131">
        <v>118998</v>
      </c>
    </row>
    <row r="7" spans="1:14" x14ac:dyDescent="0.45">
      <c r="A7" s="130" t="s">
        <v>246</v>
      </c>
      <c r="B7" s="131">
        <v>60684</v>
      </c>
      <c r="C7" s="131">
        <v>60720</v>
      </c>
      <c r="D7" s="131">
        <v>60598</v>
      </c>
      <c r="E7" s="131">
        <v>60280</v>
      </c>
      <c r="F7" s="131">
        <v>25320</v>
      </c>
      <c r="G7" s="131">
        <v>26323</v>
      </c>
      <c r="H7" s="131">
        <v>27229</v>
      </c>
      <c r="I7" s="131">
        <v>28918</v>
      </c>
      <c r="J7" s="131">
        <v>29886</v>
      </c>
      <c r="K7" s="131">
        <v>31130</v>
      </c>
      <c r="L7" s="131">
        <v>19709</v>
      </c>
      <c r="M7" s="131">
        <v>21336</v>
      </c>
      <c r="N7" s="131">
        <v>23527</v>
      </c>
    </row>
    <row r="8" spans="1:14" x14ac:dyDescent="0.45">
      <c r="A8" s="107" t="s">
        <v>157</v>
      </c>
      <c r="B8" s="132">
        <v>366809</v>
      </c>
      <c r="C8" s="132">
        <v>369479</v>
      </c>
      <c r="D8" s="132">
        <v>373446</v>
      </c>
      <c r="E8" s="132">
        <v>376818</v>
      </c>
      <c r="F8" s="132">
        <v>175017</v>
      </c>
      <c r="G8" s="132">
        <v>185078</v>
      </c>
      <c r="H8" s="132">
        <v>195750</v>
      </c>
      <c r="I8" s="132">
        <v>210619</v>
      </c>
      <c r="J8" s="132">
        <v>219421</v>
      </c>
      <c r="K8" s="132">
        <v>231016</v>
      </c>
      <c r="L8" s="132">
        <v>183960</v>
      </c>
      <c r="M8" s="132">
        <v>196274</v>
      </c>
      <c r="N8" s="132">
        <v>212464</v>
      </c>
    </row>
    <row r="9" spans="1:14" x14ac:dyDescent="0.45">
      <c r="A9" s="212" t="s">
        <v>348</v>
      </c>
      <c r="B9" s="87"/>
      <c r="C9" s="88"/>
      <c r="D9" s="88"/>
      <c r="E9" s="88"/>
      <c r="F9" s="88"/>
      <c r="G9" s="88"/>
      <c r="H9" s="88"/>
      <c r="I9" s="88"/>
      <c r="J9" s="88"/>
      <c r="K9" s="88"/>
      <c r="L9" s="88"/>
      <c r="M9" s="88"/>
      <c r="N9" s="88"/>
    </row>
    <row r="10" spans="1:14" x14ac:dyDescent="0.45">
      <c r="A10" s="17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Contents</vt:lpstr>
      <vt:lpstr>WAH &amp; QHP Enrollees by County</vt:lpstr>
      <vt:lpstr>by Carrier</vt:lpstr>
      <vt:lpstr>By Metal Level, FPL</vt:lpstr>
      <vt:lpstr>QHP &amp; WAH by Age</vt:lpstr>
      <vt:lpstr>QHP Household</vt:lpstr>
      <vt:lpstr>QHP &amp; WAH Demographics</vt:lpstr>
      <vt:lpstr>QDP Distribution</vt:lpstr>
      <vt:lpstr>MPS Selection</vt:lpstr>
      <vt:lpstr>QHP Subsidy Status</vt:lpstr>
      <vt:lpstr>QHP Renewals</vt:lpstr>
      <vt:lpstr>HPF Language Data</vt:lpstr>
      <vt:lpstr>Customer Support Language Data</vt:lpstr>
      <vt:lpstr>Churn</vt:lpstr>
      <vt:lpstr>MPS Cumulative</vt:lpstr>
      <vt:lpstr>Counties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Dossou, Edem</dc:creator>
  <cp:lastModifiedBy>Rhoads, Anna</cp:lastModifiedBy>
  <cp:lastPrinted>2019-12-04T01:06:17Z</cp:lastPrinted>
  <dcterms:created xsi:type="dcterms:W3CDTF">2017-03-30T22:33:03Z</dcterms:created>
  <dcterms:modified xsi:type="dcterms:W3CDTF">2020-06-24T22:08:58Z</dcterms:modified>
</cp:coreProperties>
</file>