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66925"/>
  <mc:AlternateContent xmlns:mc="http://schemas.openxmlformats.org/markup-compatibility/2006">
    <mc:Choice Requires="x15">
      <x15ac:absPath xmlns:x15ac="http://schemas.microsoft.com/office/spreadsheetml/2010/11/ac" url="G:\Analytics Collaboration\2024 Projects\2024.04 Spring Enrollment Report OE11\4. Final deliverables\"/>
    </mc:Choice>
  </mc:AlternateContent>
  <xr:revisionPtr revIDLastSave="0" documentId="13_ncr:1_{5A2D28CA-B035-4559-A198-0973F267284C}" xr6:coauthVersionLast="47" xr6:coauthVersionMax="47" xr10:uidLastSave="{00000000-0000-0000-0000-000000000000}"/>
  <bookViews>
    <workbookView xWindow="46665" yWindow="3225" windowWidth="25635" windowHeight="14955" tabRatio="743" xr2:uid="{9FA12314-6E49-4C5A-B81C-22D6FF9BC905}"/>
  </bookViews>
  <sheets>
    <sheet name="Table of Contents" sheetId="12" r:id="rId1"/>
    <sheet name="Tab 1 QHP &amp; WAH by County" sheetId="1" r:id="rId2"/>
    <sheet name="Tab 2 QHP &amp; WAH by Month" sheetId="27" r:id="rId3"/>
    <sheet name="Tab 3 By Carrier and County" sheetId="31" r:id="rId4"/>
    <sheet name="Tab 4 By Metal and FPL" sheetId="3" r:id="rId5"/>
    <sheet name="Tab 5 QHP and WAH by Age, FPL" sheetId="4" r:id="rId6"/>
    <sheet name="Tab 6 QHP Households" sheetId="5" r:id="rId7"/>
    <sheet name="Tab 7 QHP and WAH Demographics" sheetId="6" r:id="rId8"/>
    <sheet name="Tab 8 QDP" sheetId="7" r:id="rId9"/>
    <sheet name="Tab 9 MPS Selection by Month" sheetId="13" r:id="rId10"/>
    <sheet name="Tab 10 Income &amp; Deductible" sheetId="14" r:id="rId11"/>
    <sheet name="Tab 11 Average Net Premiums" sheetId="15" r:id="rId12"/>
    <sheet name="Tab 12 QHP by Subsidy Status" sheetId="33" r:id="rId13"/>
    <sheet name="Tab 13 Avg. Premium by County" sheetId="34" r:id="rId14"/>
    <sheet name="Tab 14 Assisted Enrollments" sheetId="18" r:id="rId15"/>
    <sheet name="Tab 15 Languages of Calls" sheetId="19" r:id="rId16"/>
    <sheet name="Tab 16 Telephonic Interpretn. " sheetId="21" r:id="rId17"/>
    <sheet name="Tab 17 Online Language Serv " sheetId="35" r:id="rId18"/>
    <sheet name="Tab 18 QHP Annual Movement" sheetId="36" r:id="rId19"/>
    <sheet name="Tab 19 QHP Annual Disenrollment" sheetId="24" r:id="rId20"/>
    <sheet name="Tab 20 Annual Churn" sheetId="37" r:id="rId21"/>
    <sheet name="Tab 21 Annual Special Enrollmts" sheetId="26" r:id="rId22"/>
    <sheet name="Tab 22 Cascade Care" sheetId="38" r:id="rId23"/>
    <sheet name="Tab 23 Cascade Care by FPL" sheetId="41" r:id="rId24"/>
    <sheet name="Tab 24 Cascade Care Savings" sheetId="40" r:id="rId25"/>
  </sheets>
  <definedNames>
    <definedName name="_xlnm._FilterDatabase" localSheetId="16" hidden="1">'Tab 16 Telephonic Interpretn. '!$B$4:$D$83</definedName>
    <definedName name="_xlnm._FilterDatabase" localSheetId="3" hidden="1">'Tab 3 By Carrier and County'!$F$3:$I$223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3" l="1"/>
  <c r="J13" i="3"/>
  <c r="F13" i="3"/>
  <c r="D13" i="3"/>
  <c r="N33" i="24"/>
  <c r="M33" i="24"/>
  <c r="L33" i="24"/>
  <c r="D37" i="24"/>
  <c r="K33" i="24"/>
  <c r="G37" i="24"/>
  <c r="I206" i="31"/>
  <c r="E37" i="24" l="1"/>
  <c r="C24" i="24"/>
  <c r="G18" i="24"/>
  <c r="G19" i="24"/>
  <c r="G20" i="24"/>
  <c r="G21" i="24"/>
  <c r="G22" i="24"/>
  <c r="G23" i="24"/>
  <c r="G17" i="24"/>
  <c r="F22" i="18"/>
  <c r="F26" i="18"/>
  <c r="F53" i="18"/>
  <c r="K6" i="34"/>
  <c r="F5" i="34"/>
  <c r="I5" i="34"/>
  <c r="L5" i="34"/>
  <c r="O5" i="34"/>
  <c r="X5" i="34"/>
  <c r="U5" i="34"/>
  <c r="R5" i="34"/>
  <c r="J14" i="3"/>
  <c r="H16" i="3"/>
  <c r="H15" i="3"/>
  <c r="H14" i="3"/>
  <c r="D17" i="3"/>
  <c r="D14" i="3"/>
  <c r="C17" i="3"/>
  <c r="F4" i="1"/>
  <c r="F8" i="1"/>
  <c r="C44" i="1"/>
  <c r="R14" i="13"/>
  <c r="R15" i="13"/>
  <c r="R16" i="13"/>
  <c r="R17" i="13"/>
  <c r="R18" i="13"/>
  <c r="AC7" i="34" l="1"/>
  <c r="I233" i="31"/>
  <c r="H9" i="31" l="1"/>
  <c r="T7" i="34"/>
  <c r="T8" i="34"/>
  <c r="T9" i="34"/>
  <c r="T10" i="34"/>
  <c r="T11" i="34"/>
  <c r="T12" i="34"/>
  <c r="T13" i="34"/>
  <c r="T14" i="34"/>
  <c r="T15" i="34"/>
  <c r="T16" i="34"/>
  <c r="T17" i="34"/>
  <c r="T18" i="34"/>
  <c r="T19" i="34"/>
  <c r="T20" i="34"/>
  <c r="T21" i="34"/>
  <c r="T22" i="34"/>
  <c r="T23" i="34"/>
  <c r="T24" i="34"/>
  <c r="T25" i="34"/>
  <c r="T26" i="34"/>
  <c r="T27" i="34"/>
  <c r="T28" i="34"/>
  <c r="T29" i="34"/>
  <c r="T30" i="34"/>
  <c r="T31" i="34"/>
  <c r="T32" i="34"/>
  <c r="T33" i="34"/>
  <c r="T34" i="34"/>
  <c r="T6" i="34"/>
  <c r="T5" i="34"/>
  <c r="T35" i="34"/>
  <c r="T36" i="34"/>
  <c r="T37" i="34"/>
  <c r="T38" i="34"/>
  <c r="T39" i="34"/>
  <c r="T40" i="34"/>
  <c r="T41" i="34"/>
  <c r="T42" i="34"/>
  <c r="T43" i="34"/>
  <c r="T44" i="34"/>
  <c r="C24" i="15"/>
  <c r="D33" i="26"/>
  <c r="F15" i="19"/>
  <c r="E15" i="19"/>
  <c r="D15" i="19"/>
  <c r="C15" i="19"/>
  <c r="D55" i="40"/>
  <c r="C55" i="40"/>
  <c r="I6" i="21" l="1"/>
  <c r="I7" i="21"/>
  <c r="I8" i="21"/>
  <c r="I9" i="21"/>
  <c r="I10" i="21"/>
  <c r="I11" i="21"/>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65" i="21"/>
  <c r="I66" i="21"/>
  <c r="I67" i="21"/>
  <c r="I68" i="21"/>
  <c r="I69" i="21"/>
  <c r="I70" i="21"/>
  <c r="I71" i="21"/>
  <c r="I72" i="21"/>
  <c r="I73" i="21"/>
  <c r="I74" i="21"/>
  <c r="I75" i="21"/>
  <c r="I76" i="21"/>
  <c r="I77" i="21"/>
  <c r="I78" i="21"/>
  <c r="I79" i="21"/>
  <c r="I80" i="21"/>
  <c r="I81" i="21"/>
  <c r="I82" i="21"/>
  <c r="I83" i="21"/>
  <c r="I84" i="21"/>
  <c r="I85" i="21"/>
  <c r="I86" i="21"/>
  <c r="I87" i="21"/>
  <c r="I88" i="21"/>
  <c r="I89" i="21"/>
  <c r="I90" i="21"/>
  <c r="I91" i="21"/>
  <c r="I5" i="21"/>
  <c r="D91" i="21"/>
  <c r="E91" i="21"/>
  <c r="F91" i="21"/>
  <c r="G91" i="21"/>
  <c r="H91" i="21"/>
  <c r="C91" i="21"/>
  <c r="AC45" i="41"/>
  <c r="AB45" i="41"/>
  <c r="AA45" i="41"/>
  <c r="T45" i="41"/>
  <c r="S45" i="41"/>
  <c r="R45" i="41"/>
  <c r="M45" i="41"/>
  <c r="L45" i="41"/>
  <c r="K45" i="41"/>
  <c r="F44" i="41"/>
  <c r="E44" i="41"/>
  <c r="D44" i="41"/>
  <c r="AL37" i="41"/>
  <c r="AK37" i="41"/>
  <c r="AJ37" i="41"/>
  <c r="AC30" i="41"/>
  <c r="AB30" i="41"/>
  <c r="AA30" i="41"/>
  <c r="T30" i="41"/>
  <c r="S30" i="41"/>
  <c r="R30" i="41"/>
  <c r="M30" i="41"/>
  <c r="L30" i="41"/>
  <c r="K30" i="41"/>
  <c r="F29" i="41"/>
  <c r="E29" i="41"/>
  <c r="D29" i="41"/>
  <c r="AL24" i="41"/>
  <c r="AK24" i="41"/>
  <c r="AJ24" i="41"/>
  <c r="AC16" i="41"/>
  <c r="AB16" i="41"/>
  <c r="AA16" i="41"/>
  <c r="T16" i="41"/>
  <c r="S16" i="41"/>
  <c r="U16" i="41" s="1"/>
  <c r="R16" i="41"/>
  <c r="M16" i="41"/>
  <c r="L16" i="41"/>
  <c r="K16" i="41"/>
  <c r="AD15" i="41"/>
  <c r="U15" i="41"/>
  <c r="N15" i="41"/>
  <c r="F15" i="41"/>
  <c r="E15" i="41"/>
  <c r="D15" i="41"/>
  <c r="AD14" i="41"/>
  <c r="U14" i="41"/>
  <c r="N14" i="41"/>
  <c r="G14" i="41"/>
  <c r="AD13" i="41"/>
  <c r="U13" i="41"/>
  <c r="N13" i="41"/>
  <c r="G13" i="41"/>
  <c r="AL12" i="41"/>
  <c r="AK12" i="41"/>
  <c r="AJ12" i="41"/>
  <c r="AD12" i="41"/>
  <c r="U12" i="41"/>
  <c r="N12" i="41"/>
  <c r="G12" i="41"/>
  <c r="AM11" i="41"/>
  <c r="AD11" i="41"/>
  <c r="U11" i="41"/>
  <c r="N11" i="41"/>
  <c r="G11" i="41"/>
  <c r="AM10" i="41"/>
  <c r="AD10" i="41"/>
  <c r="U10" i="41"/>
  <c r="N10" i="41"/>
  <c r="G10" i="41"/>
  <c r="AM9" i="41"/>
  <c r="AD9" i="41"/>
  <c r="U9" i="41"/>
  <c r="N9" i="41"/>
  <c r="G9" i="41"/>
  <c r="G8" i="41"/>
  <c r="AD16" i="41" l="1"/>
  <c r="AM12" i="41"/>
  <c r="N16" i="41"/>
  <c r="G15" i="41"/>
  <c r="C5" i="34"/>
  <c r="D5" i="34"/>
  <c r="D24" i="15"/>
  <c r="F24" i="15"/>
  <c r="G24" i="15"/>
  <c r="K8" i="36"/>
  <c r="F26" i="6"/>
  <c r="E53" i="18"/>
  <c r="F25" i="6"/>
  <c r="D19" i="37" l="1"/>
  <c r="C19" i="37"/>
  <c r="D9" i="24" l="1"/>
  <c r="C9" i="24"/>
  <c r="N25" i="36"/>
  <c r="J6" i="6"/>
  <c r="F54" i="40"/>
  <c r="F53" i="40"/>
  <c r="F52" i="40"/>
  <c r="F51" i="40"/>
  <c r="F50" i="40"/>
  <c r="N26" i="36"/>
  <c r="F39" i="7"/>
  <c r="F40" i="7"/>
  <c r="G20" i="7"/>
  <c r="G19" i="7"/>
  <c r="G21" i="7" s="1"/>
  <c r="F21" i="7"/>
  <c r="E44" i="1"/>
  <c r="P14" i="13" l="1"/>
  <c r="P15" i="13"/>
  <c r="P16" i="13"/>
  <c r="P17" i="13"/>
  <c r="P18" i="13"/>
  <c r="P4" i="13"/>
  <c r="P5" i="13"/>
  <c r="P6" i="13"/>
  <c r="P7" i="13"/>
  <c r="P8" i="13"/>
  <c r="D22" i="27" l="1"/>
  <c r="C9" i="13" l="1"/>
  <c r="D9" i="13"/>
  <c r="E9" i="13"/>
  <c r="F9" i="13"/>
  <c r="G9" i="13"/>
  <c r="H9" i="13"/>
  <c r="I9" i="13"/>
  <c r="J9" i="13"/>
  <c r="K9" i="13"/>
  <c r="L9" i="13"/>
  <c r="M9" i="13"/>
  <c r="N9" i="13"/>
  <c r="O9" i="13"/>
  <c r="H232" i="31" l="1"/>
  <c r="H223" i="31"/>
  <c r="H217" i="31"/>
  <c r="H213" i="31"/>
  <c r="H206" i="31"/>
  <c r="H202" i="31"/>
  <c r="H193" i="31"/>
  <c r="H188" i="31"/>
  <c r="H179" i="31"/>
  <c r="H171" i="31"/>
  <c r="H166" i="31"/>
  <c r="H161" i="31"/>
  <c r="H158" i="31"/>
  <c r="H147" i="31"/>
  <c r="H143" i="31"/>
  <c r="H139" i="31"/>
  <c r="H135" i="31"/>
  <c r="H127" i="31"/>
  <c r="H122" i="31"/>
  <c r="H115" i="31"/>
  <c r="H109" i="31"/>
  <c r="H104" i="31"/>
  <c r="H96" i="31"/>
  <c r="H86" i="31"/>
  <c r="H80" i="31"/>
  <c r="H76" i="31"/>
  <c r="H72" i="31"/>
  <c r="H68" i="31"/>
  <c r="H65" i="31"/>
  <c r="H58" i="31"/>
  <c r="H53" i="31"/>
  <c r="H49" i="31"/>
  <c r="H44" i="31"/>
  <c r="H37" i="31"/>
  <c r="H30" i="31"/>
  <c r="H24" i="31"/>
  <c r="H20" i="31"/>
  <c r="H13" i="31"/>
  <c r="C18" i="40" l="1"/>
  <c r="E263" i="38" l="1"/>
  <c r="F263" i="38"/>
  <c r="D263" i="38"/>
  <c r="E254" i="38"/>
  <c r="F254" i="38"/>
  <c r="D254" i="38"/>
  <c r="E248" i="38"/>
  <c r="F248" i="38"/>
  <c r="D248" i="38"/>
  <c r="E244" i="38"/>
  <c r="F244" i="38"/>
  <c r="D244" i="38"/>
  <c r="E237" i="38"/>
  <c r="F237" i="38"/>
  <c r="D237" i="38"/>
  <c r="E233" i="38"/>
  <c r="F233" i="38"/>
  <c r="D233" i="38"/>
  <c r="E224" i="38"/>
  <c r="F224" i="38"/>
  <c r="D224" i="38"/>
  <c r="E219" i="38"/>
  <c r="F219" i="38"/>
  <c r="D219" i="38"/>
  <c r="E210" i="38"/>
  <c r="F210" i="38"/>
  <c r="D210" i="38"/>
  <c r="E202" i="38"/>
  <c r="F202" i="38"/>
  <c r="D202" i="38"/>
  <c r="E197" i="38"/>
  <c r="F197" i="38"/>
  <c r="D197" i="38"/>
  <c r="E192" i="38"/>
  <c r="F192" i="38"/>
  <c r="D192" i="38"/>
  <c r="E189" i="38"/>
  <c r="F189" i="38"/>
  <c r="D189" i="38"/>
  <c r="E178" i="38"/>
  <c r="F178" i="38"/>
  <c r="D178" i="38"/>
  <c r="E174" i="38"/>
  <c r="F174" i="38"/>
  <c r="D174" i="38"/>
  <c r="E170" i="38"/>
  <c r="F170" i="38"/>
  <c r="D170" i="38"/>
  <c r="E166" i="38"/>
  <c r="F166" i="38"/>
  <c r="D166" i="38"/>
  <c r="E158" i="38"/>
  <c r="F158" i="38"/>
  <c r="D158" i="38"/>
  <c r="E153" i="38"/>
  <c r="F153" i="38"/>
  <c r="D153" i="38"/>
  <c r="E146" i="38"/>
  <c r="F146" i="38"/>
  <c r="D146" i="38"/>
  <c r="E140" i="38"/>
  <c r="F140" i="38"/>
  <c r="D140" i="38"/>
  <c r="E135" i="38"/>
  <c r="F135" i="38"/>
  <c r="D135" i="38"/>
  <c r="E127" i="38"/>
  <c r="F127" i="38"/>
  <c r="D127" i="38"/>
  <c r="E117" i="38"/>
  <c r="F117" i="38"/>
  <c r="D117" i="38"/>
  <c r="E111" i="38"/>
  <c r="F111" i="38"/>
  <c r="D111" i="38"/>
  <c r="E107" i="38"/>
  <c r="F107" i="38"/>
  <c r="D107" i="38"/>
  <c r="E103" i="38"/>
  <c r="F103" i="38"/>
  <c r="D103" i="38"/>
  <c r="E99" i="38"/>
  <c r="F99" i="38"/>
  <c r="D99" i="38"/>
  <c r="E96" i="38"/>
  <c r="F96" i="38"/>
  <c r="D96" i="38"/>
  <c r="E89" i="38"/>
  <c r="F89" i="38"/>
  <c r="D89" i="38"/>
  <c r="E84" i="38"/>
  <c r="F84" i="38"/>
  <c r="D84" i="38"/>
  <c r="E80" i="38"/>
  <c r="F80" i="38"/>
  <c r="D80" i="38"/>
  <c r="E75" i="38"/>
  <c r="F75" i="38"/>
  <c r="D75" i="38"/>
  <c r="E68" i="38"/>
  <c r="F68" i="38"/>
  <c r="D68" i="38"/>
  <c r="E61" i="38"/>
  <c r="F61" i="38"/>
  <c r="D61" i="38"/>
  <c r="E55" i="38"/>
  <c r="F55" i="38"/>
  <c r="D55" i="38"/>
  <c r="E51" i="38"/>
  <c r="F51" i="38"/>
  <c r="D51" i="38"/>
  <c r="E44" i="38"/>
  <c r="F44" i="38"/>
  <c r="E40" i="38"/>
  <c r="F40" i="38"/>
  <c r="D44" i="38"/>
  <c r="D40" i="38"/>
  <c r="G37" i="38"/>
  <c r="G38" i="38"/>
  <c r="G39" i="38"/>
  <c r="G41" i="38"/>
  <c r="G42" i="38"/>
  <c r="G43" i="38"/>
  <c r="G45" i="38"/>
  <c r="G46" i="38"/>
  <c r="G47" i="38"/>
  <c r="G48" i="38"/>
  <c r="G49" i="38"/>
  <c r="G50" i="38"/>
  <c r="G52" i="38"/>
  <c r="G53" i="38"/>
  <c r="G54" i="38"/>
  <c r="G56" i="38"/>
  <c r="G57" i="38"/>
  <c r="G58" i="38"/>
  <c r="G59" i="38"/>
  <c r="G60" i="38"/>
  <c r="G62" i="38"/>
  <c r="G63" i="38"/>
  <c r="G64" i="38"/>
  <c r="G65" i="38"/>
  <c r="G66" i="38"/>
  <c r="G67" i="38"/>
  <c r="G69" i="38"/>
  <c r="G70" i="38"/>
  <c r="G71" i="38"/>
  <c r="G72" i="38"/>
  <c r="G73" i="38"/>
  <c r="G74" i="38"/>
  <c r="G76" i="38"/>
  <c r="G77" i="38"/>
  <c r="G78" i="38"/>
  <c r="G79" i="38"/>
  <c r="G81" i="38"/>
  <c r="G82" i="38"/>
  <c r="G83" i="38"/>
  <c r="G85" i="38"/>
  <c r="G86" i="38"/>
  <c r="G87" i="38"/>
  <c r="G88" i="38"/>
  <c r="G90" i="38"/>
  <c r="G91" i="38"/>
  <c r="G92" i="38"/>
  <c r="G93" i="38"/>
  <c r="G94" i="38"/>
  <c r="G95" i="38"/>
  <c r="G97" i="38"/>
  <c r="G98" i="38"/>
  <c r="G100" i="38"/>
  <c r="G101" i="38"/>
  <c r="G102" i="38"/>
  <c r="G104" i="38"/>
  <c r="G105" i="38"/>
  <c r="G106" i="38"/>
  <c r="G108" i="38"/>
  <c r="G109" i="38"/>
  <c r="G110" i="38"/>
  <c r="G112" i="38"/>
  <c r="G113" i="38"/>
  <c r="G114" i="38"/>
  <c r="G115" i="38"/>
  <c r="G116" i="38"/>
  <c r="G118" i="38"/>
  <c r="G119" i="38"/>
  <c r="G120" i="38"/>
  <c r="G121" i="38"/>
  <c r="G122" i="38"/>
  <c r="G123" i="38"/>
  <c r="G124" i="38"/>
  <c r="G125" i="38"/>
  <c r="G126" i="38"/>
  <c r="G128" i="38"/>
  <c r="G129" i="38"/>
  <c r="G130" i="38"/>
  <c r="G131" i="38"/>
  <c r="G132" i="38"/>
  <c r="G133" i="38"/>
  <c r="G134" i="38"/>
  <c r="G136" i="38"/>
  <c r="G137" i="38"/>
  <c r="G138" i="38"/>
  <c r="G139" i="38"/>
  <c r="G141" i="38"/>
  <c r="G142" i="38"/>
  <c r="G143" i="38"/>
  <c r="G144" i="38"/>
  <c r="G145" i="38"/>
  <c r="G147" i="38"/>
  <c r="G148" i="38"/>
  <c r="G149" i="38"/>
  <c r="G150" i="38"/>
  <c r="G151" i="38"/>
  <c r="G152" i="38"/>
  <c r="G154" i="38"/>
  <c r="G155" i="38"/>
  <c r="G156" i="38"/>
  <c r="G157" i="38"/>
  <c r="G159" i="38"/>
  <c r="G160" i="38"/>
  <c r="G161" i="38"/>
  <c r="G162" i="38"/>
  <c r="G163" i="38"/>
  <c r="G164" i="38"/>
  <c r="G165" i="38"/>
  <c r="G167" i="38"/>
  <c r="G168" i="38"/>
  <c r="G169" i="38"/>
  <c r="G171" i="38"/>
  <c r="G172" i="38"/>
  <c r="G173" i="38"/>
  <c r="G175" i="38"/>
  <c r="G176" i="38"/>
  <c r="G177" i="38"/>
  <c r="G179" i="38"/>
  <c r="G180" i="38"/>
  <c r="G181" i="38"/>
  <c r="G182" i="38"/>
  <c r="G183" i="38"/>
  <c r="G184" i="38"/>
  <c r="G185" i="38"/>
  <c r="G186" i="38"/>
  <c r="G187" i="38"/>
  <c r="G188" i="38"/>
  <c r="G190" i="38"/>
  <c r="G191" i="38"/>
  <c r="G193" i="38"/>
  <c r="G194" i="38"/>
  <c r="G195" i="38"/>
  <c r="G196" i="38"/>
  <c r="G198" i="38"/>
  <c r="G199" i="38"/>
  <c r="G200" i="38"/>
  <c r="G201" i="38"/>
  <c r="G203" i="38"/>
  <c r="G204" i="38"/>
  <c r="G205" i="38"/>
  <c r="G206" i="38"/>
  <c r="G207" i="38"/>
  <c r="G208" i="38"/>
  <c r="G209" i="38"/>
  <c r="G211" i="38"/>
  <c r="G212" i="38"/>
  <c r="G213" i="38"/>
  <c r="G214" i="38"/>
  <c r="G215" i="38"/>
  <c r="G216" i="38"/>
  <c r="G217" i="38"/>
  <c r="G218" i="38"/>
  <c r="G220" i="38"/>
  <c r="G221" i="38"/>
  <c r="G222" i="38"/>
  <c r="G223" i="38"/>
  <c r="G225" i="38"/>
  <c r="G226" i="38"/>
  <c r="G227" i="38"/>
  <c r="G228" i="38"/>
  <c r="G229" i="38"/>
  <c r="G230" i="38"/>
  <c r="G231" i="38"/>
  <c r="G232" i="38"/>
  <c r="G234" i="38"/>
  <c r="G235" i="38"/>
  <c r="G236" i="38"/>
  <c r="G238" i="38"/>
  <c r="G239" i="38"/>
  <c r="G240" i="38"/>
  <c r="G241" i="38"/>
  <c r="G242" i="38"/>
  <c r="G243" i="38"/>
  <c r="G245" i="38"/>
  <c r="G246" i="38"/>
  <c r="G247" i="38"/>
  <c r="G249" i="38"/>
  <c r="G250" i="38"/>
  <c r="G251" i="38"/>
  <c r="G252" i="38"/>
  <c r="G253" i="38"/>
  <c r="G255" i="38"/>
  <c r="G256" i="38"/>
  <c r="G257" i="38"/>
  <c r="G258" i="38"/>
  <c r="G259" i="38"/>
  <c r="G260" i="38"/>
  <c r="G261" i="38"/>
  <c r="G262" i="38"/>
  <c r="G36" i="38"/>
  <c r="G111" i="38" l="1"/>
  <c r="G84" i="38"/>
  <c r="G248" i="38"/>
  <c r="G219" i="38"/>
  <c r="G237" i="38"/>
  <c r="G103" i="38"/>
  <c r="G254" i="38"/>
  <c r="G224" i="38"/>
  <c r="G197" i="38"/>
  <c r="G140" i="38"/>
  <c r="G89" i="38"/>
  <c r="G61" i="38"/>
  <c r="G135" i="38"/>
  <c r="G178" i="38"/>
  <c r="G99" i="38"/>
  <c r="D264" i="38"/>
  <c r="G158" i="38"/>
  <c r="G80" i="38"/>
  <c r="G263" i="38"/>
  <c r="G189" i="38"/>
  <c r="G107" i="38"/>
  <c r="G244" i="38"/>
  <c r="G192" i="38"/>
  <c r="G166" i="38"/>
  <c r="G96" i="38"/>
  <c r="G75" i="38"/>
  <c r="G51" i="38"/>
  <c r="F264" i="38"/>
  <c r="G202" i="38"/>
  <c r="G117" i="38"/>
  <c r="G68" i="38"/>
  <c r="G55" i="38"/>
  <c r="E264" i="38"/>
  <c r="G210" i="38"/>
  <c r="G174" i="38"/>
  <c r="G153" i="38"/>
  <c r="G127" i="38"/>
  <c r="G146" i="38"/>
  <c r="G40" i="38"/>
  <c r="G233" i="38"/>
  <c r="G170" i="38"/>
  <c r="G44" i="38"/>
  <c r="G264" i="38" l="1"/>
  <c r="L24" i="24"/>
  <c r="K24" i="24"/>
  <c r="J24" i="24"/>
  <c r="C7" i="36"/>
  <c r="V5" i="34" l="1"/>
  <c r="S5" i="34"/>
  <c r="P5" i="34"/>
  <c r="M5" i="34"/>
  <c r="J5" i="34"/>
  <c r="G5" i="34"/>
  <c r="W6" i="34"/>
  <c r="Q6" i="34"/>
  <c r="E25" i="33"/>
  <c r="F21" i="33" s="1"/>
  <c r="F31" i="4"/>
  <c r="F32" i="4"/>
  <c r="F33" i="4"/>
  <c r="F34" i="4"/>
  <c r="F35" i="4"/>
  <c r="F36" i="4"/>
  <c r="F30" i="4"/>
  <c r="G23" i="3"/>
  <c r="G24" i="3"/>
  <c r="G25" i="3"/>
  <c r="G26" i="3"/>
  <c r="G27" i="3"/>
  <c r="G28" i="3"/>
  <c r="G22" i="3"/>
  <c r="F17" i="3"/>
  <c r="D15" i="3"/>
  <c r="D16" i="3"/>
  <c r="F15" i="3"/>
  <c r="F16" i="3"/>
  <c r="F14" i="3"/>
  <c r="D44" i="1"/>
  <c r="F24" i="33" l="1"/>
  <c r="D7" i="36"/>
  <c r="E7" i="36"/>
  <c r="F7" i="36"/>
  <c r="H24" i="15"/>
  <c r="E24" i="15"/>
  <c r="J17" i="3"/>
  <c r="I17" i="3"/>
  <c r="J16" i="3" s="1"/>
  <c r="J15" i="3"/>
  <c r="E55" i="40"/>
  <c r="F49" i="40"/>
  <c r="F48" i="40"/>
  <c r="F47" i="40"/>
  <c r="F46" i="40"/>
  <c r="F33" i="7"/>
  <c r="F34" i="7"/>
  <c r="F35" i="7"/>
  <c r="F36" i="7"/>
  <c r="F37" i="7"/>
  <c r="F38" i="7"/>
  <c r="F32" i="7"/>
  <c r="E41" i="7"/>
  <c r="D41" i="7"/>
  <c r="C41" i="7"/>
  <c r="C40" i="40"/>
  <c r="I44" i="40"/>
  <c r="C28" i="40"/>
  <c r="C9" i="40"/>
  <c r="D12" i="26"/>
  <c r="C12" i="26"/>
  <c r="E21" i="38"/>
  <c r="W7" i="34"/>
  <c r="W8" i="34"/>
  <c r="W9" i="34"/>
  <c r="W10" i="34"/>
  <c r="W11" i="34"/>
  <c r="W12" i="34"/>
  <c r="W13" i="34"/>
  <c r="W14" i="34"/>
  <c r="W15" i="34"/>
  <c r="W16" i="34"/>
  <c r="W17" i="34"/>
  <c r="W18" i="34"/>
  <c r="W19" i="34"/>
  <c r="W20" i="34"/>
  <c r="W21" i="34"/>
  <c r="W22" i="34"/>
  <c r="W23" i="34"/>
  <c r="W24" i="34"/>
  <c r="W25" i="34"/>
  <c r="W26" i="34"/>
  <c r="W27" i="34"/>
  <c r="W28" i="34"/>
  <c r="W29" i="34"/>
  <c r="W30" i="34"/>
  <c r="W31" i="34"/>
  <c r="W32" i="34"/>
  <c r="W33" i="34"/>
  <c r="W34" i="34"/>
  <c r="W35" i="34"/>
  <c r="W36" i="34"/>
  <c r="W37" i="34"/>
  <c r="W38" i="34"/>
  <c r="W39" i="34"/>
  <c r="W40" i="34"/>
  <c r="W41" i="34"/>
  <c r="W42" i="34"/>
  <c r="W43" i="34"/>
  <c r="W44" i="34"/>
  <c r="Q7" i="34"/>
  <c r="Q8" i="34"/>
  <c r="Q9" i="34"/>
  <c r="Q10" i="34"/>
  <c r="Q11" i="34"/>
  <c r="Q12" i="34"/>
  <c r="Q13" i="34"/>
  <c r="Q14" i="34"/>
  <c r="Q15" i="34"/>
  <c r="Q16" i="34"/>
  <c r="Q17" i="34"/>
  <c r="Q18" i="34"/>
  <c r="Q19" i="34"/>
  <c r="Q20" i="34"/>
  <c r="Q21" i="34"/>
  <c r="Q22" i="34"/>
  <c r="Q23" i="34"/>
  <c r="Q24" i="34"/>
  <c r="Q25" i="34"/>
  <c r="Q26" i="34"/>
  <c r="Q27" i="34"/>
  <c r="Q28" i="34"/>
  <c r="Q29" i="34"/>
  <c r="Q30" i="34"/>
  <c r="Q31" i="34"/>
  <c r="Q32" i="34"/>
  <c r="Q33" i="34"/>
  <c r="Q34" i="34"/>
  <c r="Q35" i="34"/>
  <c r="Q36" i="34"/>
  <c r="Q37" i="34"/>
  <c r="Q38" i="34"/>
  <c r="Q39" i="34"/>
  <c r="Q40" i="34"/>
  <c r="Q41" i="34"/>
  <c r="Q42" i="34"/>
  <c r="Q43" i="34"/>
  <c r="Q44" i="34"/>
  <c r="N7" i="34"/>
  <c r="N8" i="34"/>
  <c r="N9" i="34"/>
  <c r="N10" i="34"/>
  <c r="N11" i="34"/>
  <c r="N12" i="34"/>
  <c r="N13" i="34"/>
  <c r="N14" i="34"/>
  <c r="N15" i="34"/>
  <c r="N16" i="34"/>
  <c r="N17" i="34"/>
  <c r="N18" i="34"/>
  <c r="N19" i="34"/>
  <c r="N20" i="34"/>
  <c r="N21" i="34"/>
  <c r="N22" i="34"/>
  <c r="N23" i="34"/>
  <c r="N24" i="34"/>
  <c r="N25" i="34"/>
  <c r="N26" i="34"/>
  <c r="N27" i="34"/>
  <c r="N28" i="34"/>
  <c r="N29" i="34"/>
  <c r="N30" i="34"/>
  <c r="N31" i="34"/>
  <c r="N32" i="34"/>
  <c r="N33" i="34"/>
  <c r="N34" i="34"/>
  <c r="N35" i="34"/>
  <c r="N36" i="34"/>
  <c r="N37" i="34"/>
  <c r="N38" i="34"/>
  <c r="N39" i="34"/>
  <c r="N40" i="34"/>
  <c r="N41" i="34"/>
  <c r="N42" i="34"/>
  <c r="N43" i="34"/>
  <c r="N44" i="34"/>
  <c r="N6" i="34"/>
  <c r="K7" i="34"/>
  <c r="K8" i="34"/>
  <c r="K9" i="34"/>
  <c r="K10" i="34"/>
  <c r="K11" i="34"/>
  <c r="K12" i="34"/>
  <c r="K13" i="34"/>
  <c r="K14" i="34"/>
  <c r="K15" i="34"/>
  <c r="K16" i="34"/>
  <c r="K17" i="34"/>
  <c r="K18" i="34"/>
  <c r="K19" i="34"/>
  <c r="K20" i="34"/>
  <c r="K21" i="34"/>
  <c r="K22" i="34"/>
  <c r="K23" i="34"/>
  <c r="K24" i="34"/>
  <c r="K25" i="34"/>
  <c r="K26" i="34"/>
  <c r="K27" i="34"/>
  <c r="K28" i="34"/>
  <c r="K29" i="34"/>
  <c r="K30" i="34"/>
  <c r="K31" i="34"/>
  <c r="K32" i="34"/>
  <c r="K33" i="34"/>
  <c r="K34" i="34"/>
  <c r="K35" i="34"/>
  <c r="K36" i="34"/>
  <c r="K37" i="34"/>
  <c r="K38" i="34"/>
  <c r="K39" i="34"/>
  <c r="K40" i="34"/>
  <c r="K41" i="34"/>
  <c r="K42" i="34"/>
  <c r="K43" i="34"/>
  <c r="K44" i="34"/>
  <c r="C16" i="33"/>
  <c r="G29" i="38"/>
  <c r="G30" i="38"/>
  <c r="G28" i="38"/>
  <c r="D31" i="38"/>
  <c r="E31" i="38"/>
  <c r="F31" i="38"/>
  <c r="C31" i="38"/>
  <c r="E19" i="37"/>
  <c r="F19" i="37"/>
  <c r="G19" i="37"/>
  <c r="H19" i="37"/>
  <c r="I19" i="37"/>
  <c r="J19" i="37"/>
  <c r="K19" i="37"/>
  <c r="L19" i="37"/>
  <c r="M19" i="37"/>
  <c r="N19" i="37"/>
  <c r="C35" i="36"/>
  <c r="D53" i="18"/>
  <c r="C25" i="33"/>
  <c r="C8" i="33"/>
  <c r="D24" i="33" l="1"/>
  <c r="D21" i="33"/>
  <c r="D25" i="33" s="1"/>
  <c r="D4" i="33"/>
  <c r="F41" i="7"/>
  <c r="F55" i="40"/>
  <c r="G31" i="38"/>
  <c r="D12" i="33"/>
  <c r="D15" i="33" l="1"/>
  <c r="D16" i="33" s="1"/>
  <c r="P9" i="13" l="1"/>
  <c r="C53" i="18" l="1"/>
  <c r="F52" i="18"/>
  <c r="F51" i="18"/>
  <c r="F50" i="18"/>
  <c r="F49" i="18"/>
  <c r="F48" i="18"/>
  <c r="F47" i="18"/>
  <c r="F46" i="18"/>
  <c r="F45" i="18"/>
  <c r="F44" i="18"/>
  <c r="F43" i="18"/>
  <c r="F42" i="18"/>
  <c r="F41" i="18"/>
  <c r="F40" i="18"/>
  <c r="F39" i="18"/>
  <c r="F38" i="18"/>
  <c r="F37" i="18"/>
  <c r="F36" i="18"/>
  <c r="F35" i="18"/>
  <c r="F34" i="18"/>
  <c r="F33" i="18"/>
  <c r="F32" i="18"/>
  <c r="F31" i="18"/>
  <c r="F30" i="18"/>
  <c r="F29" i="18"/>
  <c r="F28" i="18"/>
  <c r="F27" i="18"/>
  <c r="F25" i="18"/>
  <c r="F24" i="18"/>
  <c r="F23" i="18"/>
  <c r="F21" i="18"/>
  <c r="F20" i="18"/>
  <c r="F19" i="18"/>
  <c r="F18" i="18"/>
  <c r="F17" i="18"/>
  <c r="F16" i="18"/>
  <c r="F15" i="18"/>
  <c r="F14" i="18"/>
  <c r="D23" i="38"/>
  <c r="C23" i="38"/>
  <c r="F37" i="24"/>
  <c r="C37" i="24"/>
  <c r="G36" i="24"/>
  <c r="G35" i="24"/>
  <c r="G34" i="24"/>
  <c r="G33" i="24"/>
  <c r="J33" i="24"/>
  <c r="G32" i="24"/>
  <c r="N32" i="24"/>
  <c r="G31" i="24"/>
  <c r="N31" i="24"/>
  <c r="G30" i="24"/>
  <c r="N30" i="24"/>
  <c r="F24" i="24"/>
  <c r="E24" i="24"/>
  <c r="D24" i="24"/>
  <c r="M23" i="24"/>
  <c r="M22" i="24"/>
  <c r="M21" i="24"/>
  <c r="M20" i="24"/>
  <c r="M19" i="24"/>
  <c r="M18" i="24"/>
  <c r="M17" i="24"/>
  <c r="G24" i="24" l="1"/>
  <c r="M24" i="24"/>
  <c r="Q19" i="13" l="1"/>
  <c r="D19" i="13"/>
  <c r="E19" i="13"/>
  <c r="F19" i="13"/>
  <c r="G19" i="13"/>
  <c r="H19" i="13"/>
  <c r="I19" i="13"/>
  <c r="J19" i="13"/>
  <c r="K19" i="13"/>
  <c r="L19" i="13"/>
  <c r="M19" i="13"/>
  <c r="N19" i="13"/>
  <c r="O19" i="13"/>
  <c r="C19" i="13"/>
  <c r="P19" i="13" l="1"/>
  <c r="R19" i="13" s="1"/>
  <c r="K33" i="14" l="1"/>
  <c r="J33" i="14"/>
  <c r="J13" i="14"/>
  <c r="C13" i="38" l="1"/>
  <c r="D13" i="38" s="1"/>
  <c r="D34" i="36"/>
  <c r="D10" i="38" l="1"/>
  <c r="D33" i="36"/>
  <c r="D32" i="36"/>
  <c r="F44" i="1"/>
  <c r="E22" i="38"/>
  <c r="E20" i="38"/>
  <c r="D12" i="38"/>
  <c r="M46" i="36"/>
  <c r="J43" i="36"/>
  <c r="N27" i="36"/>
  <c r="N28" i="36"/>
  <c r="Q4" i="35"/>
  <c r="E7" i="34"/>
  <c r="E6" i="34"/>
  <c r="H44" i="34"/>
  <c r="E44" i="34"/>
  <c r="H43" i="34"/>
  <c r="E43" i="34"/>
  <c r="H42" i="34"/>
  <c r="E42" i="34"/>
  <c r="H41" i="34"/>
  <c r="E41" i="34"/>
  <c r="H40" i="34"/>
  <c r="E40" i="34"/>
  <c r="H39" i="34"/>
  <c r="E39" i="34"/>
  <c r="H38" i="34"/>
  <c r="E38" i="34"/>
  <c r="H37" i="34"/>
  <c r="E37" i="34"/>
  <c r="H36" i="34"/>
  <c r="E36" i="34"/>
  <c r="H35" i="34"/>
  <c r="E35" i="34"/>
  <c r="H34" i="34"/>
  <c r="E34" i="34"/>
  <c r="H33" i="34"/>
  <c r="E33" i="34"/>
  <c r="H32" i="34"/>
  <c r="E32" i="34"/>
  <c r="H31" i="34"/>
  <c r="E31" i="34"/>
  <c r="H30" i="34"/>
  <c r="E30" i="34"/>
  <c r="H29" i="34"/>
  <c r="E29" i="34"/>
  <c r="H28" i="34"/>
  <c r="E28" i="34"/>
  <c r="H27" i="34"/>
  <c r="E27" i="34"/>
  <c r="H26" i="34"/>
  <c r="E26" i="34"/>
  <c r="H25" i="34"/>
  <c r="E25" i="34"/>
  <c r="H24" i="34"/>
  <c r="E24" i="34"/>
  <c r="H23" i="34"/>
  <c r="E23" i="34"/>
  <c r="H22" i="34"/>
  <c r="E22" i="34"/>
  <c r="H21" i="34"/>
  <c r="E21" i="34"/>
  <c r="H20" i="34"/>
  <c r="E20" i="34"/>
  <c r="H19" i="34"/>
  <c r="E19" i="34"/>
  <c r="H18" i="34"/>
  <c r="E18" i="34"/>
  <c r="H17" i="34"/>
  <c r="E17" i="34"/>
  <c r="H16" i="34"/>
  <c r="E16" i="34"/>
  <c r="H15" i="34"/>
  <c r="E15" i="34"/>
  <c r="H14" i="34"/>
  <c r="E14" i="34"/>
  <c r="H13" i="34"/>
  <c r="E13" i="34"/>
  <c r="H12" i="34"/>
  <c r="E12" i="34"/>
  <c r="H11" i="34"/>
  <c r="E11" i="34"/>
  <c r="H10" i="34"/>
  <c r="E10" i="34"/>
  <c r="H9" i="34"/>
  <c r="E9" i="34"/>
  <c r="H8" i="34"/>
  <c r="E8" i="34"/>
  <c r="H7" i="34"/>
  <c r="H6" i="34"/>
  <c r="I25" i="33"/>
  <c r="J24" i="33" s="1"/>
  <c r="G25" i="33"/>
  <c r="H24" i="33" s="1"/>
  <c r="D7" i="33"/>
  <c r="D8" i="33" s="1"/>
  <c r="U271" i="31"/>
  <c r="T271" i="31"/>
  <c r="C17" i="31"/>
  <c r="D15" i="31" l="1"/>
  <c r="D16" i="31"/>
  <c r="D14" i="31"/>
  <c r="Q5" i="34"/>
  <c r="W5" i="34"/>
  <c r="N5" i="34"/>
  <c r="K5" i="34"/>
  <c r="D35" i="36"/>
  <c r="E5" i="34"/>
  <c r="H5" i="34"/>
  <c r="F25" i="33"/>
  <c r="E23" i="38"/>
  <c r="D13" i="31"/>
  <c r="D6" i="31"/>
  <c r="D11" i="38"/>
  <c r="D12" i="31"/>
  <c r="D11" i="31"/>
  <c r="D10" i="31"/>
  <c r="D5" i="31"/>
  <c r="D17" i="31" s="1"/>
  <c r="D9" i="31"/>
  <c r="D8" i="31"/>
  <c r="D7" i="31"/>
  <c r="H25" i="33"/>
  <c r="G13" i="7" l="1"/>
  <c r="F13" i="7"/>
  <c r="H12" i="7"/>
  <c r="H11" i="7"/>
  <c r="C15" i="7"/>
  <c r="C27" i="6"/>
  <c r="F19" i="6"/>
  <c r="D13" i="6"/>
  <c r="F4" i="6"/>
  <c r="H13" i="7" l="1"/>
  <c r="C12" i="5"/>
  <c r="C24" i="4"/>
  <c r="D5" i="5" l="1"/>
  <c r="D6" i="5"/>
  <c r="D7" i="5"/>
  <c r="D8" i="5"/>
  <c r="AA14" i="1"/>
  <c r="AA15" i="1"/>
  <c r="AA16" i="1"/>
  <c r="AA17" i="1"/>
  <c r="AA3" i="1" l="1"/>
  <c r="AA4" i="1"/>
  <c r="AA5" i="1"/>
  <c r="AA6" i="1"/>
  <c r="AA7" i="1"/>
  <c r="AA8" i="1"/>
  <c r="AA9" i="1"/>
  <c r="AA10" i="1"/>
  <c r="AA11" i="1"/>
  <c r="AA12" i="1"/>
  <c r="AA13" i="1"/>
  <c r="AA18" i="1"/>
  <c r="AA19" i="1"/>
  <c r="AA20" i="1"/>
  <c r="AA21" i="1"/>
  <c r="AA22" i="1"/>
  <c r="AA23" i="1"/>
  <c r="AA24" i="1"/>
  <c r="AA25" i="1"/>
  <c r="AA26" i="1"/>
  <c r="AA2" i="1"/>
  <c r="AA1" i="1"/>
  <c r="C13" i="6"/>
  <c r="C8" i="4"/>
  <c r="E12" i="5" l="1"/>
  <c r="D37" i="4"/>
  <c r="E37" i="4"/>
  <c r="C37" i="4"/>
  <c r="F29" i="3"/>
  <c r="E29" i="3"/>
  <c r="D29" i="3"/>
  <c r="C29" i="3"/>
  <c r="F8" i="5" l="1"/>
  <c r="F7" i="5"/>
  <c r="F6" i="5"/>
  <c r="F5" i="5"/>
  <c r="F9" i="5"/>
  <c r="F37" i="4"/>
  <c r="I6" i="6" l="1"/>
  <c r="F20" i="6" l="1"/>
  <c r="F21" i="6"/>
  <c r="F22" i="6"/>
  <c r="F23" i="6"/>
  <c r="F24" i="6"/>
  <c r="D24" i="4"/>
  <c r="E24" i="4"/>
  <c r="C26" i="7" l="1"/>
  <c r="C8" i="7"/>
  <c r="F5" i="6" l="1"/>
  <c r="F6" i="6"/>
  <c r="F7" i="6"/>
  <c r="F8" i="6"/>
  <c r="F9" i="6"/>
  <c r="F10" i="6"/>
  <c r="F11" i="6"/>
  <c r="F12" i="6"/>
  <c r="F27" i="6"/>
  <c r="E27" i="6"/>
  <c r="D27" i="6"/>
  <c r="E13" i="6"/>
  <c r="F13" i="6" l="1"/>
  <c r="D12" i="5" l="1"/>
  <c r="D8" i="4" l="1"/>
  <c r="G29" i="3" l="1"/>
  <c r="F42" i="1" l="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7" i="1"/>
  <c r="F6" i="1"/>
  <c r="F5" i="1"/>
</calcChain>
</file>

<file path=xl/sharedStrings.xml><?xml version="1.0" encoding="utf-8"?>
<sst xmlns="http://schemas.openxmlformats.org/spreadsheetml/2006/main" count="2079" uniqueCount="547">
  <si>
    <t>County</t>
  </si>
  <si>
    <t>BridgeSpan</t>
  </si>
  <si>
    <t>Coordinated Care</t>
  </si>
  <si>
    <t>Kaiser Northwest</t>
  </si>
  <si>
    <t>Kaiser WA</t>
  </si>
  <si>
    <t>LifeWise WA</t>
  </si>
  <si>
    <t>Molina</t>
  </si>
  <si>
    <t>PacificSource</t>
  </si>
  <si>
    <t>Premera</t>
  </si>
  <si>
    <t>Regence BlueCross BlueShield of OR</t>
  </si>
  <si>
    <t>Regence BlueShield</t>
  </si>
  <si>
    <t>UnitedHealthcare of OR</t>
  </si>
  <si>
    <t>Bronze</t>
  </si>
  <si>
    <t>Catastrophic</t>
  </si>
  <si>
    <t>Gold</t>
  </si>
  <si>
    <t>Silver</t>
  </si>
  <si>
    <t>151-200%</t>
  </si>
  <si>
    <t>201-250%</t>
  </si>
  <si>
    <t>251-300%</t>
  </si>
  <si>
    <t>301-400%</t>
  </si>
  <si>
    <t>18-34</t>
  </si>
  <si>
    <t>35-54</t>
  </si>
  <si>
    <t>American Indian/Alaska Native</t>
  </si>
  <si>
    <t>Asian</t>
  </si>
  <si>
    <t>Black/African American</t>
  </si>
  <si>
    <t>Hawaiian</t>
  </si>
  <si>
    <t>Multi-Race</t>
  </si>
  <si>
    <t>Not Provided</t>
  </si>
  <si>
    <t>Other</t>
  </si>
  <si>
    <t>Pacific Islander</t>
  </si>
  <si>
    <t>White</t>
  </si>
  <si>
    <t>Female</t>
  </si>
  <si>
    <t>Status</t>
  </si>
  <si>
    <t>Korean</t>
  </si>
  <si>
    <t>Russian</t>
  </si>
  <si>
    <t>Spanish</t>
  </si>
  <si>
    <t>Vietnamese</t>
  </si>
  <si>
    <t>Tab 1</t>
  </si>
  <si>
    <t>QHP &amp; WAH Enrollees By County</t>
  </si>
  <si>
    <t>Tab 2</t>
  </si>
  <si>
    <t>QHP &amp; WAH by Month</t>
  </si>
  <si>
    <t>Tab 3</t>
  </si>
  <si>
    <t>Tab 4</t>
  </si>
  <si>
    <t>By Metal Level &amp; FPL</t>
  </si>
  <si>
    <t>Tab 5</t>
  </si>
  <si>
    <t>Tab 6</t>
  </si>
  <si>
    <t>QHP Households</t>
  </si>
  <si>
    <t>Tab 7</t>
  </si>
  <si>
    <t>Tab 8</t>
  </si>
  <si>
    <t>QDP Distribution</t>
  </si>
  <si>
    <t>Tab 9</t>
  </si>
  <si>
    <t>MPS Selection by Month</t>
  </si>
  <si>
    <t>Tab 10</t>
  </si>
  <si>
    <t>Income &amp; Deductible</t>
  </si>
  <si>
    <t>Tab 11</t>
  </si>
  <si>
    <t>Average Net Premium</t>
  </si>
  <si>
    <t>Tab 12</t>
  </si>
  <si>
    <t>QHP by Subsidy Status</t>
  </si>
  <si>
    <t>Tab 13</t>
  </si>
  <si>
    <t>Average Premium by County</t>
  </si>
  <si>
    <t>Assisted Enrollments</t>
  </si>
  <si>
    <t>Tab 15</t>
  </si>
  <si>
    <t>Tab 16</t>
  </si>
  <si>
    <t>Telephonic Interpretation</t>
  </si>
  <si>
    <t>Tab 17</t>
  </si>
  <si>
    <t>Tab 18</t>
  </si>
  <si>
    <t>Tab 19</t>
  </si>
  <si>
    <t>Tab 20</t>
  </si>
  <si>
    <t>Tab 21</t>
  </si>
  <si>
    <t>QHP Enrollees</t>
  </si>
  <si>
    <t>Total</t>
  </si>
  <si>
    <t>Table of Contents</t>
  </si>
  <si>
    <t>Carrier</t>
  </si>
  <si>
    <t>Year</t>
  </si>
  <si>
    <t xml:space="preserve">Metal Level  </t>
  </si>
  <si>
    <t>Enrolled</t>
  </si>
  <si>
    <t>FPL</t>
  </si>
  <si>
    <t>Age group</t>
  </si>
  <si>
    <t>QHP</t>
  </si>
  <si>
    <t>WAH</t>
  </si>
  <si>
    <t>CHIP</t>
  </si>
  <si>
    <t>MAGI</t>
  </si>
  <si>
    <t>Infant &lt;1</t>
  </si>
  <si>
    <t>Toddler 1-5</t>
  </si>
  <si>
    <t>School Age 6-12</t>
  </si>
  <si>
    <t>Adolescent 13-18</t>
  </si>
  <si>
    <t>0-34</t>
  </si>
  <si>
    <t>7+</t>
  </si>
  <si>
    <t>Mixed Households</t>
  </si>
  <si>
    <t>Household
Size</t>
  </si>
  <si>
    <t>Race</t>
  </si>
  <si>
    <t>Hispanic</t>
  </si>
  <si>
    <t>Not Hispanic</t>
  </si>
  <si>
    <t>Not Reported</t>
  </si>
  <si>
    <t>Enrollees</t>
  </si>
  <si>
    <t>Black</t>
  </si>
  <si>
    <t>Count</t>
  </si>
  <si>
    <t>Plan Type</t>
  </si>
  <si>
    <t>Family Dental</t>
  </si>
  <si>
    <t xml:space="preserve">Enrolled in QHP and also in QDP </t>
  </si>
  <si>
    <t>New</t>
  </si>
  <si>
    <t>Returning</t>
  </si>
  <si>
    <t xml:space="preserve">Pediatric Dental </t>
  </si>
  <si>
    <t>Delta Dental of Washington</t>
  </si>
  <si>
    <t>Dentegra Insurance Company</t>
  </si>
  <si>
    <t>`</t>
  </si>
  <si>
    <t>Community Health Plan of Washington</t>
  </si>
  <si>
    <t>United Health Care Community Plan</t>
  </si>
  <si>
    <t>Subsidy Status</t>
  </si>
  <si>
    <t>Households</t>
  </si>
  <si>
    <t>Non-Subsidized</t>
  </si>
  <si>
    <t xml:space="preserve">Non-Subsidized </t>
  </si>
  <si>
    <t>Total QHP</t>
  </si>
  <si>
    <t>Total New QHP</t>
  </si>
  <si>
    <t>New QHP Enrollees by Subsidy Status</t>
  </si>
  <si>
    <t xml:space="preserve">Total </t>
  </si>
  <si>
    <t xml:space="preserve">Percent </t>
  </si>
  <si>
    <t>Statewide</t>
  </si>
  <si>
    <t>Broker</t>
  </si>
  <si>
    <t>Navigator</t>
  </si>
  <si>
    <t>Languages</t>
  </si>
  <si>
    <t>Offered</t>
  </si>
  <si>
    <t>Answered</t>
  </si>
  <si>
    <t>Average Handle Time (seconds)</t>
  </si>
  <si>
    <t>Average Speed of Answer (seconds)</t>
  </si>
  <si>
    <t>Mandarin</t>
  </si>
  <si>
    <t>Did not report</t>
  </si>
  <si>
    <t>Language</t>
  </si>
  <si>
    <t>Amharic</t>
  </si>
  <si>
    <t>Albanian</t>
  </si>
  <si>
    <t xml:space="preserve">WAH </t>
  </si>
  <si>
    <t>Arabic</t>
  </si>
  <si>
    <t>Limited English Proficient (LEP)</t>
  </si>
  <si>
    <t>Armenian</t>
  </si>
  <si>
    <t>Bengali</t>
  </si>
  <si>
    <t>Bulgarian</t>
  </si>
  <si>
    <t>Burmese</t>
  </si>
  <si>
    <t>Cambodian (Khmer)</t>
  </si>
  <si>
    <t>Chiu Chow</t>
  </si>
  <si>
    <t>Dari</t>
  </si>
  <si>
    <t>Cham</t>
  </si>
  <si>
    <t>Fijian</t>
  </si>
  <si>
    <t>French</t>
  </si>
  <si>
    <t>French Creole</t>
  </si>
  <si>
    <t>German</t>
  </si>
  <si>
    <t>Gujarati</t>
  </si>
  <si>
    <t>Haitian-Creole</t>
  </si>
  <si>
    <t>Hindi</t>
  </si>
  <si>
    <t>Ilocano</t>
  </si>
  <si>
    <t>Indonesian</t>
  </si>
  <si>
    <t>Japanese</t>
  </si>
  <si>
    <t>Hmong</t>
  </si>
  <si>
    <t>Laotian</t>
  </si>
  <si>
    <t>Macedonian</t>
  </si>
  <si>
    <t>Marathi</t>
  </si>
  <si>
    <t>Kikuyu</t>
  </si>
  <si>
    <t>Mien</t>
  </si>
  <si>
    <t>Oromo</t>
  </si>
  <si>
    <t>Pashto</t>
  </si>
  <si>
    <t>Malayalam</t>
  </si>
  <si>
    <t>Polish</t>
  </si>
  <si>
    <t>Portuguese</t>
  </si>
  <si>
    <t>Punjabi</t>
  </si>
  <si>
    <t>Romanian</t>
  </si>
  <si>
    <t>Samoan</t>
  </si>
  <si>
    <t>Somali</t>
  </si>
  <si>
    <t>Swahili</t>
  </si>
  <si>
    <t>Tagalog</t>
  </si>
  <si>
    <t>Tamil</t>
  </si>
  <si>
    <t>Thai</t>
  </si>
  <si>
    <t>Trukese</t>
  </si>
  <si>
    <t>Turkish</t>
  </si>
  <si>
    <t>Ukrainian</t>
  </si>
  <si>
    <t>Urdu</t>
  </si>
  <si>
    <t>Visayan</t>
  </si>
  <si>
    <t>Same Plan</t>
  </si>
  <si>
    <t>New Carrier</t>
  </si>
  <si>
    <t>Dropped</t>
  </si>
  <si>
    <t>Age</t>
  </si>
  <si>
    <t>Voluntary</t>
  </si>
  <si>
    <t>Non-Payment</t>
  </si>
  <si>
    <t>&lt;35</t>
  </si>
  <si>
    <t>55+</t>
  </si>
  <si>
    <t xml:space="preserve"> Total</t>
  </si>
  <si>
    <t xml:space="preserve">Month </t>
  </si>
  <si>
    <t>SEP Event Category</t>
  </si>
  <si>
    <t># Enrollees</t>
  </si>
  <si>
    <t># of Households</t>
  </si>
  <si>
    <t>Change in program eligibility</t>
  </si>
  <si>
    <t>Change in residence</t>
  </si>
  <si>
    <t>Loss of MEC</t>
  </si>
  <si>
    <t>Month</t>
  </si>
  <si>
    <t># of Enrollees</t>
  </si>
  <si>
    <t>English</t>
  </si>
  <si>
    <t>Greek</t>
  </si>
  <si>
    <t>Ibo</t>
  </si>
  <si>
    <t>Malaysian</t>
  </si>
  <si>
    <t>Slovak</t>
  </si>
  <si>
    <t>Grand Total</t>
  </si>
  <si>
    <t xml:space="preserve">QHP </t>
  </si>
  <si>
    <t>Tab 14</t>
  </si>
  <si>
    <t>&lt; 18</t>
  </si>
  <si>
    <t>Public Option</t>
  </si>
  <si>
    <t>QHP &amp; WAH by Age, FPL</t>
  </si>
  <si>
    <t>QHP &amp; WAH Demographics</t>
  </si>
  <si>
    <t>Other/Border</t>
  </si>
  <si>
    <t>19-34</t>
  </si>
  <si>
    <t>QHP By Carrier and County</t>
  </si>
  <si>
    <t>Over 400%</t>
  </si>
  <si>
    <t>Hebrew</t>
  </si>
  <si>
    <t>Call Counts</t>
  </si>
  <si>
    <t>Percent</t>
  </si>
  <si>
    <t>Tab 22</t>
  </si>
  <si>
    <t>Cascade Care</t>
  </si>
  <si>
    <t>Annual Total</t>
  </si>
  <si>
    <t>&gt;400%</t>
  </si>
  <si>
    <t>NA</t>
  </si>
  <si>
    <t>Same Carrier, New Plan</t>
  </si>
  <si>
    <t>Overall Average</t>
  </si>
  <si>
    <t>&lt; 1%</t>
  </si>
  <si>
    <t>-</t>
  </si>
  <si>
    <t>Cebuano</t>
  </si>
  <si>
    <t>Chamorro</t>
  </si>
  <si>
    <t>Czech</t>
  </si>
  <si>
    <t>Dutch</t>
  </si>
  <si>
    <t>Danish</t>
  </si>
  <si>
    <t>Finnish</t>
  </si>
  <si>
    <t>Hungarian</t>
  </si>
  <si>
    <t>Italian</t>
  </si>
  <si>
    <t>Khmu</t>
  </si>
  <si>
    <t>Quechua</t>
  </si>
  <si>
    <t>Shona</t>
  </si>
  <si>
    <t>Swedish</t>
  </si>
  <si>
    <t>Tibetan</t>
  </si>
  <si>
    <t>Tongan</t>
  </si>
  <si>
    <t>Yoruba</t>
  </si>
  <si>
    <t xml:space="preserve"> </t>
  </si>
  <si>
    <t>Washington Apple Health Enrollees</t>
  </si>
  <si>
    <t xml:space="preserve">Qualified Health Plan Enrollees </t>
  </si>
  <si>
    <t>Qualified Health Plan Enrollees and  Washington Apple Health Enrollees</t>
  </si>
  <si>
    <t>Qualified Health Plan by Carrier</t>
  </si>
  <si>
    <t>Qualified Health Plan by FPL and Age</t>
  </si>
  <si>
    <t>0-18</t>
  </si>
  <si>
    <t>Managed Care Plan Name</t>
  </si>
  <si>
    <t>Monthly Average</t>
  </si>
  <si>
    <t>Average % of WAH Annual Enrollment Actively Selecting Plans</t>
  </si>
  <si>
    <t>Qualified Health Plan Household Size</t>
  </si>
  <si>
    <t>Qualified Health Plan and Mixed Households</t>
  </si>
  <si>
    <t>Qualified Health Plan by Race and Ethnicity</t>
  </si>
  <si>
    <t>Washington Apple Health Enrollment by Race and Ethnicity</t>
  </si>
  <si>
    <t xml:space="preserve">Qualified Dental Plan Enrollees by Age </t>
  </si>
  <si>
    <t>Qualified Dental Plan Enrollees by  Carrier</t>
  </si>
  <si>
    <t>Qualified Dental Plan by Plan Type and Status</t>
  </si>
  <si>
    <t>Total Qualified Health Plan Households by Subsidy, and FPL</t>
  </si>
  <si>
    <t>WAH*</t>
  </si>
  <si>
    <t>Qualified Health Plan Enrollees by Subsidy Status</t>
  </si>
  <si>
    <t>Qualified Health Plan and Washington Apple Health Limited English Proficiency (LEP)</t>
  </si>
  <si>
    <t>&lt;19</t>
  </si>
  <si>
    <t>% of County Covered</t>
  </si>
  <si>
    <t>County Population
(Age &lt;65)</t>
  </si>
  <si>
    <t>Enrollment by FPL and Metal Level</t>
  </si>
  <si>
    <t>Average Premium Per Person Per Month</t>
  </si>
  <si>
    <t>Deductible</t>
  </si>
  <si>
    <t>Count of Households</t>
  </si>
  <si>
    <t>Count of Enrollees</t>
  </si>
  <si>
    <t>Percent Subsidized by Year</t>
  </si>
  <si>
    <t xml:space="preserve"> Count of Assisted Qualified Health Plan Households</t>
  </si>
  <si>
    <t xml:space="preserve"> Count of Assisted Washington Apple Health Households </t>
  </si>
  <si>
    <t>Medical Deductible</t>
  </si>
  <si>
    <t>Pharmacy Deductible</t>
  </si>
  <si>
    <t>Separate Deductible Amount</t>
  </si>
  <si>
    <t>Qualified Health Plan Enrollees by Language</t>
  </si>
  <si>
    <t>Washington Apple Health Enrollees by Language</t>
  </si>
  <si>
    <t>Telephonic Interpretation Services</t>
  </si>
  <si>
    <t>OE9</t>
  </si>
  <si>
    <t>OE8</t>
  </si>
  <si>
    <t>Increased Metal Level</t>
  </si>
  <si>
    <t>Decreased Metal Level</t>
  </si>
  <si>
    <t>No Change</t>
  </si>
  <si>
    <t>Returning Customers</t>
  </si>
  <si>
    <t>New Customers</t>
  </si>
  <si>
    <t>New Qualified Health Plan Customers by Subsidy Status</t>
  </si>
  <si>
    <t>New Qualified Health Plan Customers by FPL</t>
  </si>
  <si>
    <t>Reason</t>
  </si>
  <si>
    <t>Year End Termination</t>
  </si>
  <si>
    <t>Annual Qualified Health Plan Disenrollments by Reason</t>
  </si>
  <si>
    <t>Annual Churn</t>
  </si>
  <si>
    <t>QHP Annual Disenrollments</t>
  </si>
  <si>
    <t>Qualified Health Plan Enrollees by Cascade Plan Type</t>
  </si>
  <si>
    <t>New vs. Returning Qualified Health Plan Enrollees by Cascade Plan Type</t>
  </si>
  <si>
    <t>Online Language Serv</t>
  </si>
  <si>
    <t>QHP Annual Movement</t>
  </si>
  <si>
    <t>Annual Special Enrollmts</t>
  </si>
  <si>
    <t>TABLE OF CONTENTS</t>
  </si>
  <si>
    <t xml:space="preserve">QHP Enrollment Assistance by County </t>
  </si>
  <si>
    <t>Navigator Assistance by Household</t>
  </si>
  <si>
    <t>Broker Assistance by Household</t>
  </si>
  <si>
    <t>Enrollee Count</t>
  </si>
  <si>
    <t>Coordinated Care Corporation</t>
  </si>
  <si>
    <t>0-150%</t>
  </si>
  <si>
    <t>55 and over</t>
  </si>
  <si>
    <t>2023-02</t>
  </si>
  <si>
    <t>Any Subsidy</t>
  </si>
  <si>
    <t>CCS Recipients</t>
  </si>
  <si>
    <t>CCS and APTC</t>
  </si>
  <si>
    <t>CCS Only</t>
  </si>
  <si>
    <t>APTC Only</t>
  </si>
  <si>
    <t>Hakka</t>
  </si>
  <si>
    <t>OE10</t>
  </si>
  <si>
    <t>Cascade Care Savings</t>
  </si>
  <si>
    <t>Exceptional Circumstance</t>
  </si>
  <si>
    <t>Net Premium</t>
  </si>
  <si>
    <t>CCS Enrollees</t>
  </si>
  <si>
    <t>$1-50</t>
  </si>
  <si>
    <t>$51-100</t>
  </si>
  <si>
    <t>$101+</t>
  </si>
  <si>
    <t>&lt;18</t>
  </si>
  <si>
    <t>Cascade Care Savings by Age Group</t>
  </si>
  <si>
    <t>Age Group</t>
  </si>
  <si>
    <t>Male</t>
  </si>
  <si>
    <t>Cascade Care Savings by FPL</t>
  </si>
  <si>
    <t>Cascade Care Savings by County</t>
  </si>
  <si>
    <t xml:space="preserve"> Enrollees </t>
  </si>
  <si>
    <t>Tab 23</t>
  </si>
  <si>
    <t>Avg. Net Premium</t>
  </si>
  <si>
    <t>Change in Household Size</t>
  </si>
  <si>
    <t>Sex Assigned at Birth</t>
  </si>
  <si>
    <t xml:space="preserve">Qualified Dental Plan Enrollees by Sex Assigned at Birth </t>
  </si>
  <si>
    <t>Cascade Care Savings by Sex Assigned at Birth</t>
  </si>
  <si>
    <t>Qualified Dental Plan by Race and Ethnicity</t>
  </si>
  <si>
    <t>Cascade Care Savings by Race and Ethnicity</t>
  </si>
  <si>
    <t>2023-03</t>
  </si>
  <si>
    <t>2023-04</t>
  </si>
  <si>
    <t>2023-05</t>
  </si>
  <si>
    <t>2023-06</t>
  </si>
  <si>
    <t>2023-07</t>
  </si>
  <si>
    <t>2023-08</t>
  </si>
  <si>
    <t>2023-09</t>
  </si>
  <si>
    <t>2023-10</t>
  </si>
  <si>
    <t>2023-11</t>
  </si>
  <si>
    <t>2023-12</t>
  </si>
  <si>
    <t>2024-02</t>
  </si>
  <si>
    <t>2024-01</t>
  </si>
  <si>
    <t>OE11</t>
  </si>
  <si>
    <t xml:space="preserve">2023 Disenrollment by Metal Level and FPL </t>
  </si>
  <si>
    <t xml:space="preserve">2023 Disenrollment by Subsidy Status and FPL                           </t>
  </si>
  <si>
    <t xml:space="preserve">2023 Disenrollment by Age and FPL </t>
  </si>
  <si>
    <t>Churn (Movement between Qualified Health Plan and Washington Apple Health) 2023</t>
  </si>
  <si>
    <t>Total Washington Apple Health and Qualified Health Plan Enrollment 2023</t>
  </si>
  <si>
    <t>2023 Qualified Health Plan SEP Enrollments by Month</t>
  </si>
  <si>
    <t>Race Not Provided</t>
  </si>
  <si>
    <t>Companion Life Insurance Company - EMI Health</t>
  </si>
  <si>
    <t>Bikol</t>
  </si>
  <si>
    <t>Norwegian</t>
  </si>
  <si>
    <t>Zulu</t>
  </si>
  <si>
    <t>(No column name)</t>
  </si>
  <si>
    <t>fpl_brkt_tx</t>
  </si>
  <si>
    <t>Qualified Health Plan Average Monthly Net Premium per Person, by Year (2020-2024)</t>
  </si>
  <si>
    <t>Enrolled only in QDP</t>
  </si>
  <si>
    <t>Enrollments</t>
  </si>
  <si>
    <t>Counts</t>
  </si>
  <si>
    <t>Average</t>
  </si>
  <si>
    <t>Non-Standard</t>
  </si>
  <si>
    <t>Standard</t>
  </si>
  <si>
    <t>Qualified Health Plan by County and Carrier (2023 and 2024)</t>
  </si>
  <si>
    <t xml:space="preserve">2023 Disenrollment by Subsidy Status and Age                        </t>
  </si>
  <si>
    <t>Monthly Percent Movement from Qualified Health Plan to Washington Apple Health 2023</t>
  </si>
  <si>
    <t xml:space="preserve">New </t>
  </si>
  <si>
    <t>Former WAH customers</t>
  </si>
  <si>
    <t xml:space="preserve">IHC </t>
  </si>
  <si>
    <t>Totals</t>
  </si>
  <si>
    <t>Tab 24</t>
  </si>
  <si>
    <t>Cascade Care by FPL</t>
  </si>
  <si>
    <t>2024 Enrollees</t>
  </si>
  <si>
    <t>2023 Enrollees</t>
  </si>
  <si>
    <t>Pediatric Dental</t>
  </si>
  <si>
    <t>Qualified Dental Plan by Plan Type and FPL</t>
  </si>
  <si>
    <t>$693M</t>
  </si>
  <si>
    <t>$809.5M</t>
  </si>
  <si>
    <t>$773.9M</t>
  </si>
  <si>
    <t>$573.6M</t>
  </si>
  <si>
    <t xml:space="preserve"> Enrollment by Metal Level by Year (2021-2024)</t>
  </si>
  <si>
    <t>Languages of Calls Answered</t>
  </si>
  <si>
    <t>Tigrigna (Tigrinya)</t>
  </si>
  <si>
    <t>Language Preference</t>
  </si>
  <si>
    <t>Written Language</t>
  </si>
  <si>
    <t>Spoken/Signed Language</t>
  </si>
  <si>
    <t>American Sign Language*</t>
  </si>
  <si>
    <t>&lt; 150%</t>
  </si>
  <si>
    <t>Grand Total*</t>
  </si>
  <si>
    <t>*33 people were excluded from the total because their FPL was in transition</t>
  </si>
  <si>
    <t>2023 Disenrollment by Subsidy Status and FPL</t>
  </si>
  <si>
    <t>2023 Disenrollment by Subsidy Status and Age</t>
  </si>
  <si>
    <t>Enrolled in both Qualified Health Plan and 
Qualified Dental Plan</t>
  </si>
  <si>
    <t>Qualified Health Plan Total Federal Tax Credit (APTC) by Year (2020-2023)</t>
  </si>
  <si>
    <t>Farsi (Persian)</t>
  </si>
  <si>
    <t>Qualified Health Plan Enrollees by County, Carrier, and Plan Type</t>
  </si>
  <si>
    <t>Qualified Health Plan Enrollee Monthly Premium 
by FPL and Plan Type</t>
  </si>
  <si>
    <t>Qualified Health Plan Enrollee Net Monthly Premium                                  by FPL and Plan Type</t>
  </si>
  <si>
    <t>Qualified Health Plan Enrollees by FPL and Plan Type</t>
  </si>
  <si>
    <t>Qualified Health Plan and 
Washington Apple Health - Under 19</t>
  </si>
  <si>
    <t>Qualified Health Plan and 
Washington Apple Health</t>
  </si>
  <si>
    <t xml:space="preserve"> Movement Among Returning Qualified Health Plan Customers 
During Open Enrollment</t>
  </si>
  <si>
    <t xml:space="preserve">New Qualified Health Plan 
Customers by Age </t>
  </si>
  <si>
    <t>Category</t>
  </si>
  <si>
    <t>&lt;1%</t>
  </si>
  <si>
    <r>
      <t>Total</t>
    </r>
    <r>
      <rPr>
        <b/>
        <vertAlign val="superscript"/>
        <sz val="12"/>
        <color theme="1"/>
        <rFont val="Noto Sans"/>
        <family val="2"/>
      </rPr>
      <t>†</t>
    </r>
    <r>
      <rPr>
        <b/>
        <sz val="12"/>
        <color theme="1"/>
        <rFont val="Noto Sans"/>
        <family val="2"/>
      </rPr>
      <t xml:space="preserve"> Actively Selecting</t>
    </r>
  </si>
  <si>
    <r>
      <t xml:space="preserve">Average WAH Annual Enrollment </t>
    </r>
    <r>
      <rPr>
        <b/>
        <vertAlign val="superscript"/>
        <sz val="12"/>
        <color theme="1"/>
        <rFont val="Noto Sans"/>
        <family val="2"/>
      </rPr>
      <t>‡</t>
    </r>
  </si>
  <si>
    <r>
      <t>WAH</t>
    </r>
    <r>
      <rPr>
        <b/>
        <vertAlign val="superscript"/>
        <sz val="12"/>
        <color theme="1"/>
        <rFont val="Noto Sans"/>
        <family val="2"/>
      </rPr>
      <t>*</t>
    </r>
  </si>
  <si>
    <t>Qualified Health Plan Average Monthly Premium By Subsidy Status by County</t>
  </si>
  <si>
    <r>
      <t>Chinese</t>
    </r>
    <r>
      <rPr>
        <vertAlign val="superscript"/>
        <sz val="12"/>
        <color theme="1"/>
        <rFont val="Noto Sans"/>
        <family val="2"/>
      </rPr>
      <t xml:space="preserve"> ‡ </t>
    </r>
  </si>
  <si>
    <r>
      <t xml:space="preserve">American Sign Language </t>
    </r>
    <r>
      <rPr>
        <vertAlign val="superscript"/>
        <sz val="12"/>
        <color theme="1"/>
        <rFont val="Noto Sans"/>
        <family val="2"/>
      </rPr>
      <t>*</t>
    </r>
  </si>
  <si>
    <r>
      <t xml:space="preserve">Chinese </t>
    </r>
    <r>
      <rPr>
        <vertAlign val="superscript"/>
        <sz val="12"/>
        <color theme="1"/>
        <rFont val="Noto Sans"/>
        <family val="2"/>
      </rPr>
      <t>†</t>
    </r>
  </si>
  <si>
    <r>
      <t>American Sign Language</t>
    </r>
    <r>
      <rPr>
        <vertAlign val="superscript"/>
        <sz val="12"/>
        <color theme="1"/>
        <rFont val="Noto Sans"/>
        <family val="2"/>
      </rPr>
      <t xml:space="preserve"> *</t>
    </r>
  </si>
  <si>
    <r>
      <t>Chinese</t>
    </r>
    <r>
      <rPr>
        <vertAlign val="superscript"/>
        <sz val="12"/>
        <color theme="1"/>
        <rFont val="Noto Sans"/>
        <family val="2"/>
      </rPr>
      <t xml:space="preserve"> †</t>
    </r>
  </si>
  <si>
    <r>
      <t xml:space="preserve">Chinese </t>
    </r>
    <r>
      <rPr>
        <vertAlign val="superscript"/>
        <sz val="12"/>
        <color theme="1"/>
        <rFont val="Noto Sans"/>
        <family val="2"/>
      </rPr>
      <t xml:space="preserve"> ‡ </t>
    </r>
  </si>
  <si>
    <r>
      <t xml:space="preserve">Total Medicaid </t>
    </r>
    <r>
      <rPr>
        <b/>
        <vertAlign val="superscript"/>
        <sz val="12"/>
        <color rgb="FF000000"/>
        <rFont val="Noto Sans"/>
        <family val="2"/>
      </rPr>
      <t>*</t>
    </r>
  </si>
  <si>
    <r>
      <t>Returning</t>
    </r>
    <r>
      <rPr>
        <vertAlign val="superscript"/>
        <sz val="12"/>
        <color theme="1"/>
        <rFont val="Noto Sans"/>
        <family val="2"/>
      </rPr>
      <t xml:space="preserve"> *</t>
    </r>
  </si>
  <si>
    <r>
      <t>New</t>
    </r>
    <r>
      <rPr>
        <vertAlign val="superscript"/>
        <sz val="12"/>
        <color theme="1"/>
        <rFont val="Noto Sans"/>
        <family val="2"/>
      </rPr>
      <t xml:space="preserve"> † </t>
    </r>
  </si>
  <si>
    <r>
      <t xml:space="preserve"> Metal Tier Movement Among  Returning Qualified Health Plan Customers Who Changed Plans </t>
    </r>
    <r>
      <rPr>
        <b/>
        <vertAlign val="superscript"/>
        <sz val="12"/>
        <color theme="0"/>
        <rFont val="Noto Sans"/>
        <family val="2"/>
      </rPr>
      <t>‡</t>
    </r>
  </si>
  <si>
    <r>
      <t xml:space="preserve">Total for 2023 </t>
    </r>
    <r>
      <rPr>
        <b/>
        <vertAlign val="superscript"/>
        <sz val="12"/>
        <rFont val="Noto Sans"/>
        <family val="2"/>
      </rPr>
      <t>*</t>
    </r>
  </si>
  <si>
    <r>
      <t xml:space="preserve">Total for 2023 </t>
    </r>
    <r>
      <rPr>
        <b/>
        <vertAlign val="superscript"/>
        <sz val="12"/>
        <rFont val="Noto Sans"/>
        <family val="2"/>
      </rPr>
      <t xml:space="preserve">† </t>
    </r>
  </si>
  <si>
    <t>Qualified Health Plan Enrollments through 
Special Enrollment Periods (SEPs) by Event Category</t>
  </si>
  <si>
    <r>
      <t xml:space="preserve">Qualified Health Plan Enrollee Net </t>
    </r>
    <r>
      <rPr>
        <b/>
        <vertAlign val="superscript"/>
        <sz val="12"/>
        <color theme="0"/>
        <rFont val="Noto Sans"/>
        <family val="2"/>
      </rPr>
      <t>*</t>
    </r>
    <r>
      <rPr>
        <b/>
        <sz val="12"/>
        <color theme="0"/>
        <rFont val="Noto Sans"/>
        <family val="2"/>
      </rPr>
      <t xml:space="preserve"> Monthly Premium 
by FPL and Plan Type</t>
    </r>
  </si>
  <si>
    <r>
      <t>Total</t>
    </r>
    <r>
      <rPr>
        <b/>
        <vertAlign val="superscript"/>
        <sz val="12"/>
        <color theme="1"/>
        <rFont val="Noto Sans"/>
        <family val="2"/>
      </rPr>
      <t xml:space="preserve"> *</t>
    </r>
  </si>
  <si>
    <t>Total Washington Apple Health Enrollees by Plan and Month (Cumulative)</t>
  </si>
  <si>
    <t>Qualified Health Plan Enrollment by 
New and Returning Customers (2021-2024)</t>
  </si>
  <si>
    <t>Qualified Health Plan Enrollees by Plan Type and Age Group</t>
  </si>
  <si>
    <t>QHP → Medicaid</t>
  </si>
  <si>
    <t>Medicaid → QHP</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</si>
  <si>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</si>
  <si>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</si>
  <si>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</si>
  <si>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</si>
  <si>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</si>
  <si>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</si>
  <si>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</si>
  <si>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</si>
  <si>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</si>
  <si>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</si>
  <si>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</si>
  <si>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</si>
  <si>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</si>
  <si>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</si>
  <si>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</si>
  <si>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</si>
  <si>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</si>
  <si>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</si>
  <si>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</si>
  <si>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</si>
  <si>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</si>
  <si>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</si>
  <si>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</si>
  <si>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</si>
  <si>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</si>
  <si>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</si>
  <si>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</si>
  <si>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</si>
  <si>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</si>
  <si>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</si>
  <si>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</si>
  <si>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</si>
  <si>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</si>
  <si>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</si>
  <si>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</si>
  <si>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</si>
  <si>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</si>
  <si>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</si>
  <si>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</si>
  <si>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'Coordinated Care Corporation</t>
  </si>
  <si>
    <r>
      <t xml:space="preserve">Total </t>
    </r>
    <r>
      <rPr>
        <b/>
        <vertAlign val="superscript"/>
        <sz val="12"/>
        <color theme="1"/>
        <rFont val="Noto Sans"/>
        <family val="2"/>
      </rPr>
      <t>*</t>
    </r>
  </si>
  <si>
    <t>Akan</t>
  </si>
  <si>
    <t>Bahdini</t>
  </si>
  <si>
    <t>Bosnian</t>
  </si>
  <si>
    <t>Cantonese</t>
  </si>
  <si>
    <t>Chin Hakha</t>
  </si>
  <si>
    <t>Chuukese</t>
  </si>
  <si>
    <t>Farsi</t>
  </si>
  <si>
    <t>Fulani</t>
  </si>
  <si>
    <t>Georgian</t>
  </si>
  <si>
    <t>Haitian Creole</t>
  </si>
  <si>
    <t>Hausa</t>
  </si>
  <si>
    <t>Igbo</t>
  </si>
  <si>
    <t>Karen</t>
  </si>
  <si>
    <t>Khmer</t>
  </si>
  <si>
    <t>Kinyarwanda</t>
  </si>
  <si>
    <t>Kunama</t>
  </si>
  <si>
    <t>Kurmanji</t>
  </si>
  <si>
    <t>Lingala</t>
  </si>
  <si>
    <t>Lithuanian</t>
  </si>
  <si>
    <t>Malay</t>
  </si>
  <si>
    <t>Mandinka</t>
  </si>
  <si>
    <t>Marshallese</t>
  </si>
  <si>
    <t>Mixteco</t>
  </si>
  <si>
    <t>Mongolian</t>
  </si>
  <si>
    <t>Moroccan Arabic</t>
  </si>
  <si>
    <t>Nepali</t>
  </si>
  <si>
    <t>Portuguese Brazilian</t>
  </si>
  <si>
    <t>Portuguese Cape Verdean</t>
  </si>
  <si>
    <t>Rohingya</t>
  </si>
  <si>
    <t>Rundi</t>
  </si>
  <si>
    <t>Sango</t>
  </si>
  <si>
    <t>Serbian</t>
  </si>
  <si>
    <t>Sinhala</t>
  </si>
  <si>
    <t>Soninke</t>
  </si>
  <si>
    <t>Sorani</t>
  </si>
  <si>
    <t>Sudanese Arabic</t>
  </si>
  <si>
    <t>Taiwanese</t>
  </si>
  <si>
    <t>Telugu</t>
  </si>
  <si>
    <t>Toishanese</t>
  </si>
  <si>
    <t>Uzbek</t>
  </si>
  <si>
    <t>Wolof</t>
  </si>
  <si>
    <t>Qualified Health Plan Enrollee Monthly Premium
 by FPL and Plan Type</t>
  </si>
  <si>
    <t>Qualified Health Plan Enrollee Monthly Premium
by FPL and Plan Type</t>
  </si>
  <si>
    <t>Qualified Health Plan Enrollee Net Monthly Premium 
by FPL and Plan Type</t>
  </si>
  <si>
    <t>Subsidized Plan Enrollment Counts, 
Premium and Net Premium by Plan type</t>
  </si>
  <si>
    <t>100,132 </t>
  </si>
  <si>
    <r>
      <t xml:space="preserve">Percent </t>
    </r>
    <r>
      <rPr>
        <b/>
        <vertAlign val="superscript"/>
        <sz val="12"/>
        <rFont val="Noto Sans"/>
        <family val="2"/>
      </rPr>
      <t>*</t>
    </r>
  </si>
  <si>
    <t>Grand totals</t>
  </si>
  <si>
    <t>Qualified Health Plan Enrollees by Separate Medical 
and Pharmacy Deductible Amounts</t>
  </si>
  <si>
    <t>Qualified Health Plan Enrollees 
by Plan Deductible Amount</t>
  </si>
  <si>
    <r>
      <t xml:space="preserve">Average Net Premium </t>
    </r>
    <r>
      <rPr>
        <b/>
        <vertAlign val="superscript"/>
        <sz val="12"/>
        <color theme="0"/>
        <rFont val="Noto Sans"/>
        <family val="2"/>
      </rPr>
      <t>†</t>
    </r>
    <r>
      <rPr>
        <b/>
        <sz val="12"/>
        <color theme="0"/>
        <rFont val="Noto Sans"/>
        <family val="2"/>
      </rPr>
      <t xml:space="preserve"> Per Person Per Month</t>
    </r>
  </si>
  <si>
    <r>
      <t>Per Person Deductible Amount</t>
    </r>
    <r>
      <rPr>
        <b/>
        <vertAlign val="superscript"/>
        <sz val="12"/>
        <color rgb="FFFFFFFF"/>
        <rFont val="Noto Sans"/>
        <family val="2"/>
      </rPr>
      <t xml:space="preserve"> ‡</t>
    </r>
  </si>
  <si>
    <t>Non-subsidized</t>
  </si>
  <si>
    <t>Coordinated Care of Washington</t>
  </si>
  <si>
    <r>
      <t>Total Unique Customers Actively Selecting</t>
    </r>
    <r>
      <rPr>
        <b/>
        <vertAlign val="superscript"/>
        <sz val="12"/>
        <color theme="0"/>
        <rFont val="Noto Sans"/>
        <family val="2"/>
      </rPr>
      <t>*</t>
    </r>
    <r>
      <rPr>
        <b/>
        <sz val="12"/>
        <color theme="0"/>
        <rFont val="Noto Sans"/>
        <family val="2"/>
      </rPr>
      <t xml:space="preserve"> Washington Apple Health by Carrier by Month</t>
    </r>
  </si>
  <si>
    <t xml:space="preserve">Molina Healthcare of Washington </t>
  </si>
  <si>
    <t>Wellpoint, Washington</t>
  </si>
  <si>
    <t>Non-Subsidized Plan Enrollment Counts, 
Premium and Net Premium by Plan type</t>
  </si>
  <si>
    <t>Total Plan Enrollment Counts, 
Premium and Net Premium by Plan type</t>
  </si>
  <si>
    <t xml:space="preserve">Qualified Health Plan and WAH Enrollees 
by Sex Assigned at Birth </t>
  </si>
  <si>
    <t>Qualified Health Plan Average Monthly Net Premium per Person by FPL &amp; Subsidy Status (2022-2024)</t>
  </si>
  <si>
    <t xml:space="preserve">Cascade Care Savings by Net Premium                                  </t>
  </si>
  <si>
    <t xml:space="preserve">$ 1- $1,000 </t>
  </si>
  <si>
    <t xml:space="preserve"> $1,001-2,000 </t>
  </si>
  <si>
    <t xml:space="preserve"> $2,001-4,000 </t>
  </si>
  <si>
    <t xml:space="preserve"> $4,001-6,000 </t>
  </si>
  <si>
    <t xml:space="preserve"> $6,001-8,550 </t>
  </si>
  <si>
    <t xml:space="preserve"> $8,551-10,000 </t>
  </si>
  <si>
    <t>APTC Eligibles</t>
  </si>
  <si>
    <r>
      <t>APTC Eligibles</t>
    </r>
    <r>
      <rPr>
        <b/>
        <vertAlign val="superscript"/>
        <sz val="12"/>
        <color theme="1"/>
        <rFont val="Noto Sans"/>
        <family val="2"/>
      </rPr>
      <t xml:space="preserve"> *</t>
    </r>
  </si>
  <si>
    <r>
      <t xml:space="preserve">APTC Eligibles </t>
    </r>
    <r>
      <rPr>
        <b/>
        <vertAlign val="superscript"/>
        <sz val="12"/>
        <color theme="1"/>
        <rFont val="Noto Sans"/>
        <family val="2"/>
      </rPr>
      <t>*</t>
    </r>
  </si>
  <si>
    <r>
      <t>APTC Eligibles</t>
    </r>
    <r>
      <rPr>
        <b/>
        <vertAlign val="superscript"/>
        <sz val="12"/>
        <color theme="1"/>
        <rFont val="Noto Sans"/>
        <family val="2"/>
      </rPr>
      <t>*</t>
    </r>
  </si>
  <si>
    <r>
      <rPr>
        <b/>
        <i/>
        <sz val="12"/>
        <color theme="0"/>
        <rFont val="Noto Sans"/>
        <family val="2"/>
      </rPr>
      <t xml:space="preserve">Washington Healthplanfinder </t>
    </r>
    <r>
      <rPr>
        <b/>
        <sz val="12"/>
        <color theme="0"/>
        <rFont val="Noto Sans"/>
        <family val="2"/>
      </rPr>
      <t xml:space="preserve">Covered Residents by County </t>
    </r>
  </si>
  <si>
    <r>
      <t xml:space="preserve">Did not report </t>
    </r>
    <r>
      <rPr>
        <vertAlign val="superscript"/>
        <sz val="12"/>
        <color theme="1"/>
        <rFont val="Noto Sans"/>
        <family val="2"/>
      </rPr>
      <t>*</t>
    </r>
  </si>
  <si>
    <t>New and Returning Customers by Category  (2024)</t>
  </si>
  <si>
    <t>New and Returning Customers by Category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</si>
</sst>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10409]#,##0;\(#,##0\)"/>
    <numFmt numFmtId="166" formatCode="_(&quot;$&quot;* #,##0_);_(&quot;$&quot;* \(#,##0\);_(&quot;$&quot;* &quot;-&quot;??_);_(@_)"/>
    <numFmt numFmtId="167" formatCode="#,##0.0"/>
    <numFmt numFmtId="168" formatCode="[$-409]mmm\-yy;@"/>
    <numFmt numFmtId="169" formatCode="0.0%"/>
  </numFmts>
  <fonts count="48" x14ac:knownFonts="1">
    <font>
      <sz val="11"/>
      <color theme="1"/>
      <name val="Calibri"/>
      <family val="2"/>
      <scheme val="minor"/>
    </font>
    <font>
      <sz val="9"/>
      <color rgb="FF666666"/>
      <name val="Arial"/>
      <family val="2"/>
    </font>
    <font>
      <sz val="9"/>
      <color rgb="FF333333"/>
      <name val="Arial"/>
      <family val="2"/>
    </font>
    <font>
      <sz val="11"/>
      <color theme="1"/>
      <name val="Calibri"/>
      <family val="2"/>
      <scheme val="minor"/>
    </font>
    <font>
      <b/>
      <sz val="11"/>
      <color theme="1"/>
      <name val="Calibri"/>
      <family val="2"/>
      <scheme val="minor"/>
    </font>
    <font>
      <sz val="12"/>
      <name val="Avenir LT Std 55 Roman"/>
      <family val="2"/>
    </font>
    <font>
      <u/>
      <sz val="11"/>
      <color theme="10"/>
      <name val="Calibri"/>
      <family val="2"/>
      <scheme val="minor"/>
    </font>
    <font>
      <i/>
      <sz val="11"/>
      <color theme="1"/>
      <name val="Calibri"/>
      <family val="2"/>
      <scheme val="minor"/>
    </font>
    <font>
      <sz val="10"/>
      <color indexed="64"/>
      <name val="Arial"/>
      <family val="2"/>
    </font>
    <font>
      <sz val="11"/>
      <name val="Calibri"/>
      <family val="2"/>
    </font>
    <font>
      <sz val="11"/>
      <color rgb="FF006100"/>
      <name val="Calibri"/>
      <family val="2"/>
      <scheme val="minor"/>
    </font>
    <font>
      <sz val="8"/>
      <name val="Calibri"/>
      <family val="2"/>
      <scheme val="minor"/>
    </font>
    <font>
      <sz val="10"/>
      <name val="Arial"/>
      <family val="2"/>
    </font>
    <font>
      <sz val="11"/>
      <color rgb="FF000000"/>
      <name val="Calibri"/>
      <family val="2"/>
      <scheme val="minor"/>
    </font>
    <font>
      <sz val="10"/>
      <color indexed="8"/>
      <name val="Arial"/>
      <family val="2"/>
    </font>
    <font>
      <sz val="9"/>
      <color theme="1"/>
      <name val="Calibri"/>
      <family val="2"/>
      <scheme val="minor"/>
    </font>
    <font>
      <sz val="9"/>
      <name val="Segoe UI"/>
      <family val="2"/>
    </font>
    <font>
      <b/>
      <sz val="12"/>
      <color theme="0"/>
      <name val="Noto Sans"/>
      <family val="2"/>
    </font>
    <font>
      <sz val="12"/>
      <color theme="1"/>
      <name val="Noto Sans"/>
      <family val="2"/>
    </font>
    <font>
      <b/>
      <sz val="12"/>
      <color theme="1"/>
      <name val="Noto Sans"/>
      <family val="2"/>
    </font>
    <font>
      <u/>
      <sz val="12"/>
      <color theme="10"/>
      <name val="Noto Sans"/>
      <family val="2"/>
    </font>
    <font>
      <sz val="12"/>
      <name val="Noto Sans"/>
      <family val="2"/>
    </font>
    <font>
      <i/>
      <sz val="12"/>
      <color theme="1"/>
      <name val="Noto Sans"/>
      <family val="2"/>
    </font>
    <font>
      <i/>
      <sz val="12"/>
      <name val="Noto Sans"/>
      <family val="2"/>
    </font>
    <font>
      <b/>
      <sz val="12"/>
      <color rgb="FFFFFFFF"/>
      <name val="Noto Sans"/>
      <family val="2"/>
    </font>
    <font>
      <b/>
      <sz val="12"/>
      <color rgb="FF000000"/>
      <name val="Noto Sans"/>
      <family val="2"/>
    </font>
    <font>
      <sz val="12"/>
      <color rgb="FF000000"/>
      <name val="Noto Sans"/>
      <family val="2"/>
    </font>
    <font>
      <i/>
      <sz val="12"/>
      <color rgb="FF000000"/>
      <name val="Noto Sans"/>
      <family val="2"/>
    </font>
    <font>
      <b/>
      <sz val="12"/>
      <name val="Noto Sans"/>
      <family val="2"/>
    </font>
    <font>
      <b/>
      <i/>
      <sz val="12"/>
      <color rgb="FF333333"/>
      <name val="Noto Sans"/>
      <family val="2"/>
    </font>
    <font>
      <i/>
      <sz val="12"/>
      <color rgb="FF333333"/>
      <name val="Noto Sans"/>
      <family val="2"/>
    </font>
    <font>
      <sz val="12"/>
      <color rgb="FF333333"/>
      <name val="Noto Sans"/>
      <family val="2"/>
    </font>
    <font>
      <sz val="12"/>
      <color rgb="FF666666"/>
      <name val="Noto Sans"/>
      <family val="2"/>
    </font>
    <font>
      <b/>
      <i/>
      <sz val="12"/>
      <color rgb="FF000000"/>
      <name val="Noto Sans"/>
      <family val="2"/>
    </font>
    <font>
      <sz val="12"/>
      <color indexed="64"/>
      <name val="Noto Sans"/>
      <family val="2"/>
    </font>
    <font>
      <sz val="12"/>
      <color rgb="FFFF0000"/>
      <name val="Noto Sans"/>
      <family val="2"/>
    </font>
    <font>
      <b/>
      <vertAlign val="superscript"/>
      <sz val="12"/>
      <color theme="1"/>
      <name val="Noto Sans"/>
      <family val="2"/>
    </font>
    <font>
      <b/>
      <vertAlign val="superscript"/>
      <sz val="12"/>
      <color theme="0"/>
      <name val="Noto Sans"/>
      <family val="2"/>
    </font>
    <font>
      <b/>
      <sz val="12"/>
      <color rgb="FFFF0000"/>
      <name val="Noto Sans"/>
      <family val="2"/>
    </font>
    <font>
      <sz val="12"/>
      <color rgb="FF242424"/>
      <name val="Noto Sans"/>
      <family val="2"/>
    </font>
    <font>
      <i/>
      <vertAlign val="superscript"/>
      <sz val="12"/>
      <color rgb="FF000000"/>
      <name val="Noto Sans"/>
      <family val="2"/>
    </font>
    <font>
      <vertAlign val="superscript"/>
      <sz val="12"/>
      <color theme="1"/>
      <name val="Noto Sans"/>
      <family val="2"/>
    </font>
    <font>
      <i/>
      <sz val="12"/>
      <color theme="5"/>
      <name val="Noto Sans"/>
      <family val="2"/>
    </font>
    <font>
      <b/>
      <vertAlign val="superscript"/>
      <sz val="12"/>
      <color rgb="FF000000"/>
      <name val="Noto Sans"/>
      <family val="2"/>
    </font>
    <font>
      <b/>
      <vertAlign val="superscript"/>
      <sz val="12"/>
      <name val="Noto Sans"/>
      <family val="2"/>
    </font>
    <font>
      <sz val="12"/>
      <color rgb="FF393E47"/>
      <name val="Noto Sans"/>
      <family val="2"/>
    </font>
    <font>
      <b/>
      <vertAlign val="superscript"/>
      <sz val="12"/>
      <color rgb="FFFFFFFF"/>
      <name val="Noto Sans"/>
      <family val="2"/>
    </font>
    <font>
      <b/>
      <i/>
      <sz val="12"/>
      <color theme="0"/>
      <name val="Noto Sans"/>
      <family val="2"/>
    </font>
  </fonts>
  <fills count="2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theme="4" tint="0.79998168889431442"/>
        <bgColor theme="4" tint="0.79998168889431442"/>
      </patternFill>
    </fill>
    <fill>
      <patternFill patternType="solid">
        <fgColor rgb="FFC6EFCE"/>
      </patternFill>
    </fill>
    <fill>
      <patternFill patternType="solid">
        <fgColor theme="9" tint="0.79998168889431442"/>
        <bgColor rgb="FF000000"/>
      </patternFill>
    </fill>
    <fill>
      <patternFill patternType="solid">
        <fgColor theme="4" tint="0.79998168889431442"/>
        <bgColor rgb="FF000000"/>
      </patternFill>
    </fill>
    <fill>
      <patternFill patternType="solid">
        <fgColor theme="2"/>
        <bgColor indexed="64"/>
      </patternFill>
    </fill>
    <fill>
      <patternFill patternType="solid">
        <fgColor theme="0"/>
        <bgColor rgb="FF000000"/>
      </patternFill>
    </fill>
    <fill>
      <patternFill patternType="solid">
        <fgColor theme="9" tint="0.59999389629810485"/>
        <bgColor indexed="64"/>
      </patternFill>
    </fill>
    <fill>
      <patternFill patternType="solid">
        <fgColor rgb="FFD9E1F2"/>
        <bgColor indexed="64"/>
      </patternFill>
    </fill>
    <fill>
      <patternFill patternType="solid">
        <fgColor theme="0"/>
        <bgColor theme="4" tint="0.79998168889431442"/>
      </patternFill>
    </fill>
    <fill>
      <patternFill patternType="solid">
        <fgColor theme="9" tint="-0.249977111117893"/>
        <bgColor indexed="64"/>
      </patternFill>
    </fill>
    <fill>
      <patternFill patternType="solid">
        <fgColor theme="9" tint="0.59999389629810485"/>
        <bgColor theme="4" tint="0.79998168889431442"/>
      </patternFill>
    </fill>
    <fill>
      <patternFill patternType="solid">
        <fgColor theme="9" tint="-0.249977111117893"/>
        <bgColor rgb="FF000000"/>
      </patternFill>
    </fill>
    <fill>
      <patternFill patternType="solid">
        <fgColor rgb="FFFFFFFF"/>
        <bgColor rgb="FF000000"/>
      </patternFill>
    </fill>
    <fill>
      <patternFill patternType="solid">
        <fgColor theme="4" tint="0.59999389629810485"/>
        <bgColor indexed="64"/>
      </patternFill>
    </fill>
    <fill>
      <patternFill patternType="solid">
        <fgColor theme="4" tint="0.59999389629810485"/>
        <bgColor rgb="FF000000"/>
      </patternFill>
    </fill>
    <fill>
      <patternFill patternType="solid">
        <fgColor rgb="FF19386B"/>
        <bgColor indexed="64"/>
      </patternFill>
    </fill>
    <fill>
      <patternFill patternType="solid">
        <fgColor rgb="FF19386B"/>
        <bgColor rgb="FF000000"/>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D3D3D3"/>
      </left>
      <right style="thin">
        <color rgb="FFD3D3D3"/>
      </right>
      <top style="thin">
        <color rgb="FFD3D3D3"/>
      </top>
      <bottom style="thin">
        <color rgb="FFD3D3D3"/>
      </bottom>
      <diagonal/>
    </border>
    <border>
      <left/>
      <right/>
      <top/>
      <bottom style="thin">
        <color theme="4" tint="0.39997558519241921"/>
      </bottom>
      <diagonal/>
    </border>
    <border>
      <left style="medium">
        <color indexed="64"/>
      </left>
      <right/>
      <top/>
      <bottom/>
      <diagonal/>
    </border>
    <border>
      <left style="thin">
        <color rgb="FFABABAB"/>
      </left>
      <right/>
      <top style="thin">
        <color rgb="FFABABAB"/>
      </top>
      <bottom/>
      <diagonal/>
    </border>
    <border>
      <left style="thin">
        <color rgb="FFABABAB"/>
      </left>
      <right/>
      <top/>
      <bottom/>
      <diagonal/>
    </border>
    <border>
      <left style="thin">
        <color rgb="FFD3D3D3"/>
      </left>
      <right style="thin">
        <color rgb="FFD3D3D3"/>
      </right>
      <top/>
      <bottom style="thin">
        <color rgb="FFD3D3D3"/>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2"/>
      </left>
      <right style="thin">
        <color theme="2"/>
      </right>
      <top style="thin">
        <color theme="2"/>
      </top>
      <bottom style="thin">
        <color theme="2"/>
      </bottom>
      <diagonal/>
    </border>
    <border>
      <left/>
      <right style="thin">
        <color theme="2"/>
      </right>
      <top style="thin">
        <color theme="2"/>
      </top>
      <bottom style="thin">
        <color theme="2"/>
      </bottom>
      <diagonal/>
    </border>
    <border>
      <left style="thin">
        <color theme="6" tint="0.59999389629810485"/>
      </left>
      <right style="thin">
        <color theme="6" tint="0.59999389629810485"/>
      </right>
      <top style="thin">
        <color theme="6" tint="0.59999389629810485"/>
      </top>
      <bottom style="thin">
        <color theme="6" tint="0.59999389629810485"/>
      </bottom>
      <diagonal/>
    </border>
    <border>
      <left style="thin">
        <color theme="6" tint="0.59999389629810485"/>
      </left>
      <right style="thin">
        <color theme="6" tint="0.59999389629810485"/>
      </right>
      <top/>
      <bottom style="thin">
        <color theme="6" tint="0.59999389629810485"/>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right/>
      <top style="thin">
        <color theme="0" tint="-0.14999847407452621"/>
      </top>
      <bottom/>
      <diagonal/>
    </border>
    <border>
      <left style="thin">
        <color theme="2"/>
      </left>
      <right style="thin">
        <color theme="2"/>
      </right>
      <top style="thin">
        <color theme="2"/>
      </top>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indexed="64"/>
      </top>
      <bottom style="thin">
        <color theme="0" tint="-0.14999847407452621"/>
      </bottom>
      <diagonal/>
    </border>
    <border>
      <left/>
      <right style="thin">
        <color rgb="FFD3D3D3"/>
      </right>
      <top style="thin">
        <color rgb="FFD3D3D3"/>
      </top>
      <bottom style="thin">
        <color rgb="FFD3D3D3"/>
      </bottom>
      <diagonal/>
    </border>
    <border>
      <left style="thin">
        <color indexed="64"/>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right/>
      <top/>
      <bottom style="thin">
        <color theme="0" tint="-0.14999847407452621"/>
      </bottom>
      <diagonal/>
    </border>
    <border>
      <left/>
      <right style="thin">
        <color rgb="FFD3D3D3"/>
      </right>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14999847407452621"/>
      </right>
      <top/>
      <bottom/>
      <diagonal/>
    </border>
    <border>
      <left/>
      <right style="thin">
        <color theme="2" tint="-0.249977111117893"/>
      </right>
      <top/>
      <bottom style="thin">
        <color theme="2" tint="-0.249977111117893"/>
      </bottom>
      <diagonal/>
    </border>
    <border>
      <left style="thin">
        <color theme="0" tint="-0.14999847407452621"/>
      </left>
      <right/>
      <top/>
      <bottom style="thin">
        <color indexed="64"/>
      </bottom>
      <diagonal/>
    </border>
    <border>
      <left/>
      <right/>
      <top style="thin">
        <color rgb="FFD3D3D3"/>
      </top>
      <bottom style="thin">
        <color indexed="64"/>
      </bottom>
      <diagonal/>
    </border>
    <border>
      <left style="thin">
        <color theme="0" tint="-0.14999847407452621"/>
      </left>
      <right/>
      <top/>
      <bottom/>
      <diagonal/>
    </border>
    <border>
      <left style="thin">
        <color theme="0" tint="-0.14999847407452621"/>
      </left>
      <right/>
      <top style="thin">
        <color indexed="64"/>
      </top>
      <bottom/>
      <diagonal/>
    </border>
    <border>
      <left style="thin">
        <color theme="0" tint="-0.14999847407452621"/>
      </left>
      <right/>
      <top/>
      <bottom style="thin">
        <color theme="0" tint="-0.14999847407452621"/>
      </bottom>
      <diagonal/>
    </border>
  </borders>
  <cellStyleXfs count="14">
    <xf numFmtId="0" fontId="0" fillId="0" borderId="0"/>
    <xf numFmtId="43" fontId="3"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xf numFmtId="0" fontId="6" fillId="0" borderId="0" applyNumberFormat="0" applyFill="0" applyBorder="0" applyAlignment="0" applyProtection="0"/>
    <xf numFmtId="0" fontId="8" fillId="0" borderId="0"/>
    <xf numFmtId="44" fontId="3" fillId="0" borderId="0" applyFont="0" applyFill="0" applyBorder="0" applyAlignment="0" applyProtection="0"/>
    <xf numFmtId="0" fontId="10" fillId="7" borderId="0" applyNumberFormat="0" applyBorder="0" applyAlignment="0" applyProtection="0"/>
    <xf numFmtId="0" fontId="12" fillId="0" borderId="0"/>
    <xf numFmtId="0" fontId="13" fillId="0" borderId="0"/>
    <xf numFmtId="0" fontId="14" fillId="0" borderId="0">
      <alignment vertical="top"/>
    </xf>
    <xf numFmtId="0" fontId="15" fillId="0" borderId="0"/>
    <xf numFmtId="0" fontId="9" fillId="0" borderId="0"/>
    <xf numFmtId="0" fontId="16" fillId="0" borderId="0"/>
  </cellStyleXfs>
  <cellXfs count="642">
    <xf numFmtId="0" fontId="0" fillId="0" borderId="0" xfId="0"/>
    <xf numFmtId="0" fontId="2" fillId="0" borderId="0" xfId="0" applyFont="1" applyAlignment="1">
      <alignment vertical="center"/>
    </xf>
    <xf numFmtId="0" fontId="2" fillId="0" borderId="0" xfId="0" quotePrefix="1" applyFont="1" applyAlignment="1">
      <alignment horizontal="left"/>
    </xf>
    <xf numFmtId="0" fontId="1" fillId="0" borderId="0" xfId="0" quotePrefix="1" applyFont="1" applyAlignment="1">
      <alignment horizontal="center"/>
    </xf>
    <xf numFmtId="0" fontId="5" fillId="0" borderId="0" xfId="0" quotePrefix="1" applyFont="1" applyAlignment="1">
      <alignment horizontal="left"/>
    </xf>
    <xf numFmtId="0" fontId="5" fillId="0" borderId="0" xfId="0" applyFont="1"/>
    <xf numFmtId="0" fontId="5" fillId="0" borderId="0" xfId="0" quotePrefix="1" applyFont="1" applyAlignment="1">
      <alignment horizontal="left" vertical="top"/>
    </xf>
    <xf numFmtId="0" fontId="5" fillId="0" borderId="0" xfId="0" applyFont="1" applyAlignment="1">
      <alignment vertical="center"/>
    </xf>
    <xf numFmtId="0" fontId="5" fillId="0" borderId="0" xfId="0" applyFont="1" applyAlignment="1">
      <alignment horizontal="left" vertical="top"/>
    </xf>
    <xf numFmtId="0" fontId="7" fillId="0" borderId="0" xfId="0" applyFont="1"/>
    <xf numFmtId="0" fontId="3" fillId="3" borderId="0" xfId="0" applyFont="1" applyFill="1"/>
    <xf numFmtId="0" fontId="4" fillId="0" borderId="0" xfId="0" applyFont="1"/>
    <xf numFmtId="16" fontId="0" fillId="0" borderId="0" xfId="0" applyNumberFormat="1"/>
    <xf numFmtId="3" fontId="5" fillId="0" borderId="0" xfId="0" applyNumberFormat="1" applyFont="1"/>
    <xf numFmtId="16" fontId="3" fillId="3" borderId="0" xfId="0" applyNumberFormat="1" applyFont="1" applyFill="1"/>
    <xf numFmtId="44" fontId="0" fillId="0" borderId="0" xfId="0" applyNumberFormat="1"/>
    <xf numFmtId="14" fontId="5" fillId="0" borderId="0" xfId="0" applyNumberFormat="1" applyFont="1"/>
    <xf numFmtId="14" fontId="0" fillId="0" borderId="0" xfId="0" applyNumberFormat="1"/>
    <xf numFmtId="0" fontId="0" fillId="3" borderId="35" xfId="0" applyFill="1" applyBorder="1"/>
    <xf numFmtId="0" fontId="0" fillId="0" borderId="35" xfId="0" applyBorder="1"/>
    <xf numFmtId="0" fontId="5" fillId="0" borderId="35" xfId="0" applyFont="1" applyBorder="1"/>
    <xf numFmtId="0" fontId="5" fillId="0" borderId="41" xfId="0" applyFont="1" applyBorder="1"/>
    <xf numFmtId="0" fontId="18" fillId="0" borderId="0" xfId="0" applyFont="1"/>
    <xf numFmtId="0" fontId="19" fillId="2" borderId="11" xfId="0" applyFont="1" applyFill="1" applyBorder="1"/>
    <xf numFmtId="0" fontId="20" fillId="2" borderId="11" xfId="4" applyFont="1" applyFill="1" applyBorder="1"/>
    <xf numFmtId="0" fontId="21" fillId="0" borderId="0" xfId="0" applyFont="1"/>
    <xf numFmtId="0" fontId="19" fillId="2" borderId="11" xfId="0" applyFont="1" applyFill="1" applyBorder="1" applyAlignment="1">
      <alignment horizontal="center" vertical="center"/>
    </xf>
    <xf numFmtId="0" fontId="19" fillId="2" borderId="11" xfId="0" applyFont="1" applyFill="1" applyBorder="1" applyAlignment="1">
      <alignment horizontal="center" vertical="center" wrapText="1"/>
    </xf>
    <xf numFmtId="0" fontId="21" fillId="0" borderId="11" xfId="0" quotePrefix="1" applyFont="1" applyBorder="1" applyAlignment="1">
      <alignment horizontal="left" vertical="top"/>
    </xf>
    <xf numFmtId="0" fontId="18" fillId="0" borderId="11" xfId="0" applyFont="1" applyBorder="1"/>
    <xf numFmtId="3" fontId="18" fillId="0" borderId="11" xfId="0" applyNumberFormat="1" applyFont="1" applyBorder="1"/>
    <xf numFmtId="3" fontId="18" fillId="0" borderId="11" xfId="0" applyNumberFormat="1" applyFont="1" applyBorder="1" applyAlignment="1">
      <alignment horizontal="right"/>
    </xf>
    <xf numFmtId="9" fontId="18" fillId="3" borderId="11" xfId="3" applyFont="1" applyFill="1" applyBorder="1"/>
    <xf numFmtId="3" fontId="21" fillId="0" borderId="11" xfId="0" applyNumberFormat="1" applyFont="1" applyBorder="1" applyAlignment="1">
      <alignment horizontal="right" wrapText="1"/>
    </xf>
    <xf numFmtId="3" fontId="19" fillId="4" borderId="11" xfId="0" applyNumberFormat="1" applyFont="1" applyFill="1" applyBorder="1"/>
    <xf numFmtId="9" fontId="19" fillId="4" borderId="11" xfId="3" applyFont="1" applyFill="1" applyBorder="1"/>
    <xf numFmtId="0" fontId="22" fillId="0" borderId="0" xfId="0" applyFont="1"/>
    <xf numFmtId="0" fontId="20" fillId="0" borderId="0" xfId="4" applyFont="1" applyAlignment="1">
      <alignment vertical="center"/>
    </xf>
    <xf numFmtId="16" fontId="18" fillId="0" borderId="0" xfId="0" applyNumberFormat="1" applyFont="1"/>
    <xf numFmtId="0" fontId="25" fillId="9" borderId="11" xfId="0" applyFont="1" applyFill="1" applyBorder="1" applyAlignment="1">
      <alignment horizontal="center"/>
    </xf>
    <xf numFmtId="3" fontId="21" fillId="0" borderId="0" xfId="0" applyNumberFormat="1" applyFont="1"/>
    <xf numFmtId="14" fontId="21" fillId="0" borderId="0" xfId="0" applyNumberFormat="1" applyFont="1"/>
    <xf numFmtId="0" fontId="21" fillId="0" borderId="0" xfId="0" quotePrefix="1" applyFont="1" applyAlignment="1">
      <alignment horizontal="left" vertical="top"/>
    </xf>
    <xf numFmtId="0" fontId="26" fillId="0" borderId="15" xfId="0" applyFont="1" applyBorder="1" applyAlignment="1">
      <alignment vertical="top" wrapText="1" readingOrder="1"/>
    </xf>
    <xf numFmtId="165" fontId="26" fillId="0" borderId="15" xfId="0" applyNumberFormat="1" applyFont="1" applyBorder="1" applyAlignment="1">
      <alignment vertical="top" wrapText="1" readingOrder="1"/>
    </xf>
    <xf numFmtId="165" fontId="18" fillId="0" borderId="0" xfId="0" applyNumberFormat="1" applyFont="1"/>
    <xf numFmtId="0" fontId="18" fillId="0" borderId="50" xfId="0" applyFont="1" applyBorder="1"/>
    <xf numFmtId="3" fontId="18" fillId="0" borderId="0" xfId="0" applyNumberFormat="1" applyFont="1"/>
    <xf numFmtId="0" fontId="18" fillId="0" borderId="51" xfId="0" applyFont="1" applyBorder="1"/>
    <xf numFmtId="0" fontId="18" fillId="0" borderId="49" xfId="0" applyFont="1" applyBorder="1"/>
    <xf numFmtId="0" fontId="22" fillId="0" borderId="0" xfId="0" applyFont="1" applyAlignment="1">
      <alignment horizontal="left"/>
    </xf>
    <xf numFmtId="0" fontId="26" fillId="0" borderId="0" xfId="0" applyFont="1" applyAlignment="1">
      <alignment vertical="top" wrapText="1" readingOrder="1"/>
    </xf>
    <xf numFmtId="0" fontId="19" fillId="12" borderId="11" xfId="0" applyFont="1" applyFill="1" applyBorder="1" applyAlignment="1">
      <alignment horizontal="center"/>
    </xf>
    <xf numFmtId="3" fontId="18" fillId="4" borderId="11" xfId="0" applyNumberFormat="1" applyFont="1" applyFill="1" applyBorder="1"/>
    <xf numFmtId="41" fontId="19" fillId="4" borderId="11" xfId="2" applyFont="1" applyFill="1" applyBorder="1" applyAlignment="1">
      <alignment horizontal="right"/>
    </xf>
    <xf numFmtId="0" fontId="27" fillId="0" borderId="0" xfId="0" applyFont="1"/>
    <xf numFmtId="0" fontId="22" fillId="0" borderId="0" xfId="0" applyFont="1" applyAlignment="1">
      <alignment wrapText="1"/>
    </xf>
    <xf numFmtId="0" fontId="18" fillId="0" borderId="0" xfId="0" applyFont="1" applyAlignment="1">
      <alignment vertical="center"/>
    </xf>
    <xf numFmtId="16" fontId="18" fillId="0" borderId="0" xfId="0" applyNumberFormat="1" applyFont="1" applyAlignment="1">
      <alignment vertical="center"/>
    </xf>
    <xf numFmtId="0" fontId="18" fillId="0" borderId="0" xfId="0" applyFont="1" applyAlignment="1">
      <alignment horizontal="left"/>
    </xf>
    <xf numFmtId="0" fontId="18" fillId="3" borderId="35" xfId="0" applyFont="1" applyFill="1" applyBorder="1"/>
    <xf numFmtId="0" fontId="19" fillId="3" borderId="35" xfId="0" applyFont="1" applyFill="1" applyBorder="1" applyAlignment="1">
      <alignment vertical="center"/>
    </xf>
    <xf numFmtId="0" fontId="18" fillId="3" borderId="36" xfId="0" applyFont="1" applyFill="1" applyBorder="1"/>
    <xf numFmtId="0" fontId="18" fillId="0" borderId="35" xfId="0" applyFont="1" applyBorder="1"/>
    <xf numFmtId="0" fontId="18" fillId="0" borderId="34" xfId="0" applyFont="1" applyBorder="1"/>
    <xf numFmtId="16" fontId="18" fillId="0" borderId="33" xfId="0" applyNumberFormat="1" applyFont="1" applyBorder="1"/>
    <xf numFmtId="0" fontId="18" fillId="0" borderId="33" xfId="0" applyFont="1" applyBorder="1"/>
    <xf numFmtId="0" fontId="19" fillId="2" borderId="11" xfId="0" applyFont="1" applyFill="1" applyBorder="1" applyAlignment="1">
      <alignment horizontal="center"/>
    </xf>
    <xf numFmtId="3" fontId="19" fillId="2" borderId="11" xfId="0" applyNumberFormat="1" applyFont="1" applyFill="1" applyBorder="1" applyAlignment="1">
      <alignment horizontal="center"/>
    </xf>
    <xf numFmtId="1" fontId="19" fillId="2" borderId="11" xfId="0" applyNumberFormat="1" applyFont="1" applyFill="1" applyBorder="1" applyAlignment="1">
      <alignment horizontal="center"/>
    </xf>
    <xf numFmtId="9" fontId="18" fillId="0" borderId="11" xfId="3" applyFont="1" applyBorder="1" applyAlignment="1">
      <alignment horizontal="right"/>
    </xf>
    <xf numFmtId="3" fontId="21" fillId="0" borderId="11" xfId="1" applyNumberFormat="1" applyFont="1" applyBorder="1"/>
    <xf numFmtId="3" fontId="19" fillId="3" borderId="36" xfId="0" applyNumberFormat="1" applyFont="1" applyFill="1" applyBorder="1" applyAlignment="1">
      <alignment vertical="center"/>
    </xf>
    <xf numFmtId="3" fontId="19" fillId="3" borderId="35" xfId="0" applyNumberFormat="1" applyFont="1" applyFill="1" applyBorder="1"/>
    <xf numFmtId="3" fontId="18" fillId="3" borderId="35" xfId="0" applyNumberFormat="1" applyFont="1" applyFill="1" applyBorder="1" applyAlignment="1">
      <alignment horizontal="center"/>
    </xf>
    <xf numFmtId="0" fontId="21" fillId="3" borderId="35" xfId="0" quotePrefix="1" applyFont="1" applyFill="1" applyBorder="1" applyAlignment="1">
      <alignment vertical="top"/>
    </xf>
    <xf numFmtId="3" fontId="18" fillId="3" borderId="35" xfId="0" applyNumberFormat="1" applyFont="1" applyFill="1" applyBorder="1" applyAlignment="1">
      <alignment horizontal="left"/>
    </xf>
    <xf numFmtId="0" fontId="21" fillId="3" borderId="35" xfId="0" quotePrefix="1" applyFont="1" applyFill="1" applyBorder="1" applyAlignment="1">
      <alignment horizontal="left" vertical="top"/>
    </xf>
    <xf numFmtId="0" fontId="19" fillId="4" borderId="11" xfId="0" applyFont="1" applyFill="1" applyBorder="1"/>
    <xf numFmtId="3" fontId="19" fillId="4" borderId="11" xfId="1" applyNumberFormat="1" applyFont="1" applyFill="1" applyBorder="1" applyAlignment="1">
      <alignment horizontal="right"/>
    </xf>
    <xf numFmtId="3" fontId="19" fillId="4" borderId="11" xfId="1" applyNumberFormat="1" applyFont="1" applyFill="1" applyBorder="1"/>
    <xf numFmtId="164" fontId="21" fillId="3" borderId="35" xfId="0" quotePrefix="1" applyNumberFormat="1" applyFont="1" applyFill="1" applyBorder="1" applyAlignment="1">
      <alignment vertical="top"/>
    </xf>
    <xf numFmtId="0" fontId="18" fillId="3" borderId="11" xfId="0" applyFont="1" applyFill="1" applyBorder="1" applyAlignment="1">
      <alignment horizontal="left"/>
    </xf>
    <xf numFmtId="3" fontId="18" fillId="0" borderId="11" xfId="1" applyNumberFormat="1" applyFont="1" applyBorder="1"/>
    <xf numFmtId="164" fontId="19" fillId="4" borderId="11" xfId="1" applyNumberFormat="1" applyFont="1" applyFill="1" applyBorder="1"/>
    <xf numFmtId="0" fontId="22" fillId="0" borderId="5" xfId="0" applyFont="1" applyBorder="1" applyAlignment="1">
      <alignment horizontal="left"/>
    </xf>
    <xf numFmtId="0" fontId="18" fillId="3" borderId="11" xfId="0" applyFont="1" applyFill="1" applyBorder="1"/>
    <xf numFmtId="0" fontId="19" fillId="3" borderId="35" xfId="0" applyFont="1" applyFill="1" applyBorder="1"/>
    <xf numFmtId="0" fontId="18" fillId="3" borderId="35" xfId="0" applyFont="1" applyFill="1" applyBorder="1" applyAlignment="1">
      <alignment horizontal="right"/>
    </xf>
    <xf numFmtId="0" fontId="18" fillId="14" borderId="35" xfId="0" applyFont="1" applyFill="1" applyBorder="1"/>
    <xf numFmtId="3" fontId="18" fillId="3" borderId="35" xfId="0" applyNumberFormat="1" applyFont="1" applyFill="1" applyBorder="1"/>
    <xf numFmtId="3" fontId="18" fillId="3" borderId="35" xfId="0" applyNumberFormat="1" applyFont="1" applyFill="1" applyBorder="1" applyAlignment="1">
      <alignment horizontal="right"/>
    </xf>
    <xf numFmtId="0" fontId="21" fillId="3" borderId="37" xfId="0" quotePrefix="1" applyFont="1" applyFill="1" applyBorder="1" applyAlignment="1">
      <alignment vertical="top"/>
    </xf>
    <xf numFmtId="0" fontId="21" fillId="3" borderId="37" xfId="0" quotePrefix="1" applyFont="1" applyFill="1" applyBorder="1" applyAlignment="1">
      <alignment horizontal="left" vertical="top"/>
    </xf>
    <xf numFmtId="3" fontId="18" fillId="3" borderId="37" xfId="0" applyNumberFormat="1" applyFont="1" applyFill="1" applyBorder="1"/>
    <xf numFmtId="0" fontId="18" fillId="0" borderId="37" xfId="0" applyFont="1" applyBorder="1"/>
    <xf numFmtId="0" fontId="18" fillId="0" borderId="54" xfId="0" applyFont="1" applyBorder="1"/>
    <xf numFmtId="0" fontId="28" fillId="3" borderId="35" xfId="0" applyFont="1" applyFill="1" applyBorder="1" applyAlignment="1">
      <alignment horizontal="center" vertical="top"/>
    </xf>
    <xf numFmtId="0" fontId="19" fillId="4" borderId="1" xfId="0" applyFont="1" applyFill="1" applyBorder="1"/>
    <xf numFmtId="3" fontId="18" fillId="0" borderId="37" xfId="0" applyNumberFormat="1" applyFont="1" applyBorder="1"/>
    <xf numFmtId="3" fontId="18" fillId="0" borderId="35" xfId="0" applyNumberFormat="1" applyFont="1" applyBorder="1"/>
    <xf numFmtId="3" fontId="18" fillId="0" borderId="38" xfId="0" applyNumberFormat="1" applyFont="1" applyBorder="1"/>
    <xf numFmtId="9" fontId="18" fillId="0" borderId="11" xfId="3" applyFont="1" applyBorder="1"/>
    <xf numFmtId="0" fontId="18" fillId="0" borderId="11" xfId="0" applyFont="1" applyBorder="1" applyAlignment="1">
      <alignment horizontal="right"/>
    </xf>
    <xf numFmtId="3" fontId="19" fillId="4" borderId="11" xfId="2" applyNumberFormat="1" applyFont="1" applyFill="1" applyBorder="1"/>
    <xf numFmtId="9" fontId="19" fillId="4" borderId="11" xfId="2" applyNumberFormat="1" applyFont="1" applyFill="1" applyBorder="1"/>
    <xf numFmtId="41" fontId="22" fillId="0" borderId="0" xfId="0" applyNumberFormat="1" applyFont="1" applyAlignment="1">
      <alignment vertical="center"/>
    </xf>
    <xf numFmtId="41" fontId="29" fillId="0" borderId="0" xfId="0" applyNumberFormat="1" applyFont="1" applyAlignment="1">
      <alignment vertical="center"/>
    </xf>
    <xf numFmtId="41" fontId="30" fillId="0" borderId="0" xfId="0" applyNumberFormat="1" applyFont="1" applyAlignment="1">
      <alignment vertical="center"/>
    </xf>
    <xf numFmtId="0" fontId="31" fillId="0" borderId="0" xfId="0" applyFont="1" applyAlignment="1">
      <alignment vertical="center"/>
    </xf>
    <xf numFmtId="0" fontId="32" fillId="0" borderId="0" xfId="0" quotePrefix="1" applyFont="1" applyAlignment="1">
      <alignment horizontal="left" vertical="top"/>
    </xf>
    <xf numFmtId="41" fontId="31" fillId="0" borderId="0" xfId="0" applyNumberFormat="1" applyFont="1" applyAlignment="1">
      <alignment vertical="center"/>
    </xf>
    <xf numFmtId="1" fontId="31" fillId="0" borderId="0" xfId="0" applyNumberFormat="1" applyFont="1" applyAlignment="1">
      <alignment vertical="center"/>
    </xf>
    <xf numFmtId="3" fontId="31" fillId="0" borderId="0" xfId="0" applyNumberFormat="1" applyFont="1" applyAlignment="1">
      <alignment vertical="center"/>
    </xf>
    <xf numFmtId="0" fontId="18" fillId="0" borderId="0" xfId="0" applyFont="1" applyAlignment="1">
      <alignment horizontal="right"/>
    </xf>
    <xf numFmtId="9" fontId="31" fillId="0" borderId="0" xfId="0" applyNumberFormat="1" applyFont="1" applyAlignment="1">
      <alignment vertical="center"/>
    </xf>
    <xf numFmtId="1" fontId="31" fillId="0" borderId="0" xfId="0" quotePrefix="1" applyNumberFormat="1" applyFont="1" applyAlignment="1">
      <alignment vertical="center"/>
    </xf>
    <xf numFmtId="9" fontId="31" fillId="0" borderId="0" xfId="0" applyNumberFormat="1" applyFont="1" applyAlignment="1">
      <alignment horizontal="right" vertical="center"/>
    </xf>
    <xf numFmtId="9" fontId="18" fillId="0" borderId="0" xfId="0" applyNumberFormat="1" applyFont="1"/>
    <xf numFmtId="43" fontId="31" fillId="0" borderId="0" xfId="0" applyNumberFormat="1" applyFont="1" applyAlignment="1">
      <alignment vertical="center"/>
    </xf>
    <xf numFmtId="41" fontId="18" fillId="0" borderId="0" xfId="0" applyNumberFormat="1" applyFont="1"/>
    <xf numFmtId="0" fontId="22" fillId="0" borderId="5" xfId="0" applyFont="1" applyBorder="1" applyAlignment="1">
      <alignment horizontal="left" wrapText="1"/>
    </xf>
    <xf numFmtId="0" fontId="22" fillId="0" borderId="0" xfId="0" applyFont="1" applyAlignment="1">
      <alignment horizontal="left" wrapText="1"/>
    </xf>
    <xf numFmtId="0" fontId="18" fillId="0" borderId="0" xfId="0" applyFont="1" applyAlignment="1">
      <alignment horizontal="center"/>
    </xf>
    <xf numFmtId="14" fontId="27" fillId="0" borderId="5" xfId="0" applyNumberFormat="1" applyFont="1" applyBorder="1" applyAlignment="1">
      <alignment horizontal="left"/>
    </xf>
    <xf numFmtId="0" fontId="22" fillId="0" borderId="52" xfId="0" applyFont="1" applyBorder="1" applyAlignment="1">
      <alignment horizontal="left"/>
    </xf>
    <xf numFmtId="0" fontId="17" fillId="0" borderId="0" xfId="0" applyFont="1"/>
    <xf numFmtId="0" fontId="32" fillId="0" borderId="0" xfId="0" quotePrefix="1" applyFont="1" applyAlignment="1">
      <alignment horizontal="center"/>
    </xf>
    <xf numFmtId="0" fontId="21" fillId="0" borderId="0" xfId="0" applyFont="1" applyAlignment="1">
      <alignment horizontal="center"/>
    </xf>
    <xf numFmtId="16" fontId="21" fillId="0" borderId="0" xfId="0" applyNumberFormat="1" applyFont="1" applyAlignment="1">
      <alignment horizontal="center"/>
    </xf>
    <xf numFmtId="3" fontId="18" fillId="0" borderId="0" xfId="0" applyNumberFormat="1" applyFont="1" applyAlignment="1">
      <alignment horizontal="right"/>
    </xf>
    <xf numFmtId="169" fontId="18" fillId="0" borderId="12" xfId="3" applyNumberFormat="1" applyFont="1" applyBorder="1" applyAlignment="1">
      <alignment horizontal="right"/>
    </xf>
    <xf numFmtId="169" fontId="18" fillId="0" borderId="11" xfId="3" applyNumberFormat="1" applyFont="1" applyBorder="1" applyAlignment="1">
      <alignment horizontal="right"/>
    </xf>
    <xf numFmtId="3" fontId="18" fillId="0" borderId="11" xfId="2" applyNumberFormat="1" applyFont="1" applyBorder="1" applyAlignment="1">
      <alignment horizontal="right"/>
    </xf>
    <xf numFmtId="9" fontId="18" fillId="0" borderId="11" xfId="0" applyNumberFormat="1" applyFont="1" applyBorder="1" applyAlignment="1">
      <alignment horizontal="right"/>
    </xf>
    <xf numFmtId="3" fontId="18" fillId="0" borderId="11" xfId="2" applyNumberFormat="1" applyFont="1" applyBorder="1"/>
    <xf numFmtId="9" fontId="18" fillId="0" borderId="11" xfId="0" applyNumberFormat="1" applyFont="1" applyBorder="1"/>
    <xf numFmtId="0" fontId="19" fillId="4" borderId="11" xfId="0" applyFont="1" applyFill="1" applyBorder="1" applyAlignment="1">
      <alignment horizontal="left"/>
    </xf>
    <xf numFmtId="9" fontId="19" fillId="4" borderId="11" xfId="3" applyFont="1" applyFill="1" applyBorder="1" applyAlignment="1">
      <alignment horizontal="right"/>
    </xf>
    <xf numFmtId="3" fontId="19" fillId="4" borderId="11" xfId="2" applyNumberFormat="1" applyFont="1" applyFill="1" applyBorder="1" applyAlignment="1">
      <alignment horizontal="right"/>
    </xf>
    <xf numFmtId="9" fontId="19" fillId="4" borderId="11" xfId="0" applyNumberFormat="1" applyFont="1" applyFill="1" applyBorder="1" applyAlignment="1">
      <alignment horizontal="right"/>
    </xf>
    <xf numFmtId="0" fontId="32" fillId="0" borderId="0" xfId="0" quotePrefix="1" applyFont="1" applyAlignment="1">
      <alignment horizontal="left"/>
    </xf>
    <xf numFmtId="0" fontId="31" fillId="0" borderId="0" xfId="0" quotePrefix="1" applyFont="1" applyAlignment="1">
      <alignment horizontal="left"/>
    </xf>
    <xf numFmtId="0" fontId="18" fillId="0" borderId="11" xfId="0" applyFont="1" applyBorder="1" applyAlignment="1">
      <alignment horizontal="left"/>
    </xf>
    <xf numFmtId="3" fontId="21" fillId="0" borderId="11" xfId="0" applyNumberFormat="1" applyFont="1" applyBorder="1"/>
    <xf numFmtId="0" fontId="31" fillId="0" borderId="0" xfId="0" quotePrefix="1" applyFont="1" applyAlignment="1">
      <alignment vertical="center"/>
    </xf>
    <xf numFmtId="0" fontId="19" fillId="5" borderId="11" xfId="0" applyFont="1" applyFill="1" applyBorder="1" applyAlignment="1">
      <alignment horizontal="left"/>
    </xf>
    <xf numFmtId="3" fontId="19" fillId="5" borderId="11" xfId="0" applyNumberFormat="1" applyFont="1" applyFill="1" applyBorder="1" applyAlignment="1">
      <alignment horizontal="right"/>
    </xf>
    <xf numFmtId="164" fontId="31" fillId="0" borderId="0" xfId="0" applyNumberFormat="1" applyFont="1" applyAlignment="1">
      <alignment vertical="center"/>
    </xf>
    <xf numFmtId="164" fontId="22" fillId="0" borderId="0" xfId="0" applyNumberFormat="1" applyFont="1"/>
    <xf numFmtId="164" fontId="31" fillId="0" borderId="0" xfId="0" applyNumberFormat="1" applyFont="1" applyAlignment="1">
      <alignment horizontal="right" vertical="center"/>
    </xf>
    <xf numFmtId="164" fontId="18" fillId="0" borderId="0" xfId="0" applyNumberFormat="1" applyFont="1"/>
    <xf numFmtId="0" fontId="33" fillId="0" borderId="0" xfId="0" applyFont="1" applyAlignment="1">
      <alignment wrapText="1"/>
    </xf>
    <xf numFmtId="0" fontId="21" fillId="0" borderId="11" xfId="0" applyFont="1" applyBorder="1" applyAlignment="1">
      <alignment horizontal="left" vertical="top" wrapText="1" readingOrder="1"/>
    </xf>
    <xf numFmtId="0" fontId="28" fillId="4" borderId="11" xfId="0" applyFont="1" applyFill="1" applyBorder="1"/>
    <xf numFmtId="3" fontId="28" fillId="5" borderId="11" xfId="0" applyNumberFormat="1" applyFont="1" applyFill="1" applyBorder="1"/>
    <xf numFmtId="0" fontId="28" fillId="2" borderId="11" xfId="0" applyFont="1" applyFill="1" applyBorder="1"/>
    <xf numFmtId="0" fontId="28" fillId="2" borderId="11" xfId="0" applyFont="1" applyFill="1" applyBorder="1" applyAlignment="1">
      <alignment horizontal="center"/>
    </xf>
    <xf numFmtId="0" fontId="21" fillId="0" borderId="11" xfId="0" applyFont="1" applyBorder="1" applyAlignment="1">
      <alignment vertical="top" wrapText="1" readingOrder="1"/>
    </xf>
    <xf numFmtId="164" fontId="21" fillId="0" borderId="0" xfId="0" applyNumberFormat="1" applyFont="1"/>
    <xf numFmtId="164" fontId="32" fillId="0" borderId="0" xfId="0" quotePrefix="1" applyNumberFormat="1" applyFont="1" applyAlignment="1">
      <alignment horizontal="left" vertical="top"/>
    </xf>
    <xf numFmtId="0" fontId="28" fillId="4" borderId="11" xfId="0" applyFont="1" applyFill="1" applyBorder="1" applyAlignment="1">
      <alignment vertical="top" wrapText="1" readingOrder="1"/>
    </xf>
    <xf numFmtId="0" fontId="28" fillId="2" borderId="3" xfId="0" applyFont="1" applyFill="1" applyBorder="1" applyAlignment="1">
      <alignment horizontal="center"/>
    </xf>
    <xf numFmtId="0" fontId="21" fillId="0" borderId="11" xfId="0" applyFont="1" applyBorder="1"/>
    <xf numFmtId="3" fontId="18" fillId="0" borderId="3" xfId="0" applyNumberFormat="1" applyFont="1" applyBorder="1"/>
    <xf numFmtId="0" fontId="18" fillId="3" borderId="0" xfId="0" applyFont="1" applyFill="1"/>
    <xf numFmtId="3" fontId="18" fillId="0" borderId="11" xfId="2" applyNumberFormat="1" applyFont="1" applyFill="1" applyBorder="1"/>
    <xf numFmtId="3" fontId="19" fillId="4" borderId="11" xfId="0" applyNumberFormat="1" applyFont="1" applyFill="1" applyBorder="1" applyAlignment="1">
      <alignment horizontal="right"/>
    </xf>
    <xf numFmtId="0" fontId="34" fillId="0" borderId="0" xfId="5" applyFont="1"/>
    <xf numFmtId="16" fontId="21" fillId="0" borderId="0" xfId="0" applyNumberFormat="1" applyFont="1"/>
    <xf numFmtId="0" fontId="31" fillId="0" borderId="29" xfId="0" applyFont="1" applyBorder="1" applyAlignment="1">
      <alignment vertical="center"/>
    </xf>
    <xf numFmtId="0" fontId="18" fillId="3" borderId="30" xfId="0" applyFont="1" applyFill="1" applyBorder="1"/>
    <xf numFmtId="0" fontId="19" fillId="16" borderId="11" xfId="0" applyFont="1" applyFill="1" applyBorder="1"/>
    <xf numFmtId="0" fontId="19" fillId="16" borderId="11" xfId="0" applyFont="1" applyFill="1" applyBorder="1" applyAlignment="1">
      <alignment horizontal="center"/>
    </xf>
    <xf numFmtId="0" fontId="18" fillId="0" borderId="29" xfId="0" applyFont="1" applyBorder="1" applyAlignment="1">
      <alignment horizontal="left"/>
    </xf>
    <xf numFmtId="0" fontId="18" fillId="0" borderId="18" xfId="11" applyFont="1" applyBorder="1"/>
    <xf numFmtId="0" fontId="18" fillId="0" borderId="19" xfId="11" applyFont="1" applyBorder="1"/>
    <xf numFmtId="0" fontId="31" fillId="0" borderId="42" xfId="0" applyFont="1" applyBorder="1" applyAlignment="1">
      <alignment vertical="center"/>
    </xf>
    <xf numFmtId="0" fontId="32" fillId="0" borderId="35" xfId="0" quotePrefix="1" applyFont="1" applyBorder="1" applyAlignment="1">
      <alignment horizontal="center"/>
    </xf>
    <xf numFmtId="0" fontId="31" fillId="0" borderId="35" xfId="0" quotePrefix="1" applyFont="1" applyBorder="1" applyAlignment="1">
      <alignment horizontal="left"/>
    </xf>
    <xf numFmtId="0" fontId="32" fillId="0" borderId="38" xfId="0" quotePrefix="1" applyFont="1" applyBorder="1" applyAlignment="1">
      <alignment horizontal="center"/>
    </xf>
    <xf numFmtId="0" fontId="31" fillId="0" borderId="35" xfId="0" applyFont="1" applyBorder="1" applyAlignment="1">
      <alignment vertical="center"/>
    </xf>
    <xf numFmtId="0" fontId="32" fillId="0" borderId="39" xfId="0" quotePrefix="1" applyFont="1" applyBorder="1" applyAlignment="1">
      <alignment horizontal="center"/>
    </xf>
    <xf numFmtId="0" fontId="32" fillId="0" borderId="35" xfId="0" quotePrefix="1" applyFont="1" applyBorder="1" applyAlignment="1">
      <alignment horizontal="left" vertical="top"/>
    </xf>
    <xf numFmtId="0" fontId="32" fillId="0" borderId="36" xfId="0" quotePrefix="1" applyFont="1" applyBorder="1" applyAlignment="1">
      <alignment horizontal="left" vertical="top"/>
    </xf>
    <xf numFmtId="0" fontId="31" fillId="0" borderId="44" xfId="0" applyFont="1" applyBorder="1" applyAlignment="1">
      <alignment vertical="center"/>
    </xf>
    <xf numFmtId="0" fontId="31" fillId="0" borderId="40" xfId="0" applyFont="1" applyBorder="1" applyAlignment="1">
      <alignment vertical="center"/>
    </xf>
    <xf numFmtId="0" fontId="18" fillId="0" borderId="36" xfId="0" applyFont="1" applyBorder="1"/>
    <xf numFmtId="41" fontId="18" fillId="0" borderId="35" xfId="2" applyFont="1" applyBorder="1"/>
    <xf numFmtId="41" fontId="18" fillId="0" borderId="39" xfId="2" applyFont="1" applyBorder="1"/>
    <xf numFmtId="0" fontId="31" fillId="0" borderId="38" xfId="0" applyFont="1" applyBorder="1" applyAlignment="1">
      <alignment vertical="center"/>
    </xf>
    <xf numFmtId="0" fontId="31" fillId="0" borderId="39" xfId="0" applyFont="1" applyBorder="1" applyAlignment="1">
      <alignment vertical="center"/>
    </xf>
    <xf numFmtId="16" fontId="18" fillId="0" borderId="35" xfId="0" applyNumberFormat="1" applyFont="1" applyBorder="1"/>
    <xf numFmtId="3" fontId="18" fillId="0" borderId="14" xfId="2" applyNumberFormat="1" applyFont="1" applyBorder="1"/>
    <xf numFmtId="3" fontId="26" fillId="0" borderId="0" xfId="0" applyNumberFormat="1" applyFont="1"/>
    <xf numFmtId="3" fontId="19" fillId="5" borderId="11" xfId="1" applyNumberFormat="1" applyFont="1" applyFill="1" applyBorder="1"/>
    <xf numFmtId="164" fontId="19" fillId="0" borderId="0" xfId="1" applyNumberFormat="1" applyFont="1" applyFill="1" applyBorder="1"/>
    <xf numFmtId="0" fontId="19" fillId="2" borderId="11" xfId="0" applyFont="1" applyFill="1" applyBorder="1" applyAlignment="1">
      <alignment horizontal="right"/>
    </xf>
    <xf numFmtId="0" fontId="26" fillId="0" borderId="11" xfId="0" applyFont="1" applyBorder="1" applyAlignment="1">
      <alignment vertical="top" wrapText="1" readingOrder="1"/>
    </xf>
    <xf numFmtId="14" fontId="18" fillId="0" borderId="0" xfId="0" applyNumberFormat="1" applyFont="1"/>
    <xf numFmtId="0" fontId="35" fillId="0" borderId="0" xfId="0" applyFont="1"/>
    <xf numFmtId="0" fontId="28" fillId="4" borderId="11" xfId="7" applyFont="1" applyFill="1" applyBorder="1"/>
    <xf numFmtId="165" fontId="25" fillId="4" borderId="11" xfId="0" applyNumberFormat="1" applyFont="1" applyFill="1" applyBorder="1" applyAlignment="1">
      <alignment vertical="top" wrapText="1" readingOrder="1"/>
    </xf>
    <xf numFmtId="0" fontId="28" fillId="2" borderId="11" xfId="0" applyFont="1" applyFill="1" applyBorder="1" applyAlignment="1">
      <alignment horizontal="right"/>
    </xf>
    <xf numFmtId="165" fontId="26" fillId="0" borderId="11" xfId="0" applyNumberFormat="1" applyFont="1" applyBorder="1" applyAlignment="1">
      <alignment vertical="top" wrapText="1" readingOrder="1"/>
    </xf>
    <xf numFmtId="0" fontId="26" fillId="0" borderId="11" xfId="0" applyFont="1" applyBorder="1" applyAlignment="1">
      <alignment vertical="center"/>
    </xf>
    <xf numFmtId="3" fontId="26" fillId="0" borderId="11" xfId="0" applyNumberFormat="1" applyFont="1" applyBorder="1" applyAlignment="1">
      <alignment horizontal="right" vertical="center"/>
    </xf>
    <xf numFmtId="9" fontId="25" fillId="4" borderId="11" xfId="3" applyFont="1" applyFill="1" applyBorder="1" applyAlignment="1">
      <alignment vertical="top" wrapText="1" readingOrder="1"/>
    </xf>
    <xf numFmtId="0" fontId="18" fillId="0" borderId="31" xfId="0" applyFont="1" applyBorder="1"/>
    <xf numFmtId="0" fontId="18" fillId="3" borderId="31" xfId="0" applyFont="1" applyFill="1" applyBorder="1"/>
    <xf numFmtId="0" fontId="19" fillId="2" borderId="11" xfId="0" applyFont="1" applyFill="1" applyBorder="1" applyAlignment="1">
      <alignment vertical="center" wrapText="1"/>
    </xf>
    <xf numFmtId="0" fontId="18" fillId="0" borderId="39" xfId="0" applyFont="1" applyBorder="1"/>
    <xf numFmtId="0" fontId="18" fillId="0" borderId="11" xfId="0" applyFont="1" applyBorder="1" applyAlignment="1">
      <alignment vertical="center" wrapText="1"/>
    </xf>
    <xf numFmtId="3" fontId="18" fillId="0" borderId="11" xfId="0" applyNumberFormat="1" applyFont="1" applyBorder="1" applyAlignment="1">
      <alignment vertical="center" wrapText="1"/>
    </xf>
    <xf numFmtId="3" fontId="18" fillId="0" borderId="39" xfId="2" applyNumberFormat="1" applyFont="1" applyFill="1" applyBorder="1"/>
    <xf numFmtId="3" fontId="18" fillId="0" borderId="39" xfId="0" applyNumberFormat="1" applyFont="1" applyBorder="1" applyAlignment="1">
      <alignment vertical="center" wrapText="1"/>
    </xf>
    <xf numFmtId="0" fontId="18" fillId="0" borderId="53" xfId="0" applyFont="1" applyBorder="1"/>
    <xf numFmtId="3" fontId="18" fillId="0" borderId="0" xfId="0" applyNumberFormat="1" applyFont="1" applyAlignment="1">
      <alignment vertical="center" wrapText="1"/>
    </xf>
    <xf numFmtId="0" fontId="19" fillId="4" borderId="11" xfId="0" applyFont="1" applyFill="1" applyBorder="1" applyAlignment="1">
      <alignment vertical="center" wrapText="1"/>
    </xf>
    <xf numFmtId="3" fontId="19" fillId="4" borderId="11" xfId="0" applyNumberFormat="1" applyFont="1" applyFill="1" applyBorder="1" applyAlignment="1">
      <alignment vertical="center" wrapText="1"/>
    </xf>
    <xf numFmtId="0" fontId="20" fillId="0" borderId="0" xfId="4" applyFont="1"/>
    <xf numFmtId="0" fontId="28" fillId="2" borderId="11" xfId="0" applyFont="1" applyFill="1" applyBorder="1" applyAlignment="1">
      <alignment horizontal="center" vertical="center"/>
    </xf>
    <xf numFmtId="17" fontId="19" fillId="2" borderId="11" xfId="0" applyNumberFormat="1" applyFont="1" applyFill="1" applyBorder="1" applyAlignment="1">
      <alignment horizontal="center" vertical="center" wrapText="1"/>
    </xf>
    <xf numFmtId="16" fontId="18" fillId="3" borderId="0" xfId="0" applyNumberFormat="1" applyFont="1" applyFill="1" applyAlignment="1">
      <alignment horizontal="center" vertical="center"/>
    </xf>
    <xf numFmtId="0" fontId="19" fillId="3" borderId="0" xfId="0" applyFont="1" applyFill="1" applyAlignment="1">
      <alignment horizontal="center" vertical="center" wrapText="1"/>
    </xf>
    <xf numFmtId="3" fontId="19" fillId="0" borderId="11" xfId="0" applyNumberFormat="1" applyFont="1" applyBorder="1"/>
    <xf numFmtId="0" fontId="28" fillId="2" borderId="12" xfId="0" applyFont="1" applyFill="1" applyBorder="1" applyAlignment="1">
      <alignment horizontal="center" vertical="center"/>
    </xf>
    <xf numFmtId="0" fontId="28" fillId="2" borderId="4" xfId="0" applyFont="1" applyFill="1" applyBorder="1" applyAlignment="1">
      <alignment horizontal="center" vertical="center"/>
    </xf>
    <xf numFmtId="17" fontId="19" fillId="4" borderId="12" xfId="0" applyNumberFormat="1" applyFont="1" applyFill="1" applyBorder="1" applyAlignment="1">
      <alignment horizontal="center" vertical="center" wrapText="1"/>
    </xf>
    <xf numFmtId="3" fontId="21" fillId="0" borderId="11" xfId="13" applyNumberFormat="1" applyFont="1" applyBorder="1"/>
    <xf numFmtId="9" fontId="19" fillId="3" borderId="11" xfId="3" applyFont="1" applyFill="1" applyBorder="1" applyAlignment="1">
      <alignment horizontal="center" vertical="center" wrapText="1"/>
    </xf>
    <xf numFmtId="0" fontId="18" fillId="0" borderId="48" xfId="0" applyFont="1" applyBorder="1"/>
    <xf numFmtId="0" fontId="18" fillId="0" borderId="19" xfId="0" applyFont="1" applyBorder="1"/>
    <xf numFmtId="42" fontId="18" fillId="0" borderId="11" xfId="6" applyNumberFormat="1" applyFont="1" applyBorder="1"/>
    <xf numFmtId="6" fontId="18" fillId="0" borderId="12" xfId="0" applyNumberFormat="1" applyFont="1" applyBorder="1" applyAlignment="1">
      <alignment horizontal="center"/>
    </xf>
    <xf numFmtId="164" fontId="18" fillId="0" borderId="11" xfId="1" applyNumberFormat="1" applyFont="1" applyBorder="1"/>
    <xf numFmtId="42" fontId="18" fillId="0" borderId="3" xfId="6" applyNumberFormat="1" applyFont="1" applyBorder="1"/>
    <xf numFmtId="0" fontId="26" fillId="0" borderId="11" xfId="0" applyFont="1" applyBorder="1" applyAlignment="1">
      <alignment horizontal="center" vertical="center"/>
    </xf>
    <xf numFmtId="0" fontId="18" fillId="2" borderId="11" xfId="0" applyFont="1" applyFill="1" applyBorder="1"/>
    <xf numFmtId="0" fontId="25" fillId="4" borderId="11" xfId="0" applyFont="1" applyFill="1" applyBorder="1" applyAlignment="1">
      <alignment horizontal="center" vertical="center"/>
    </xf>
    <xf numFmtId="3" fontId="18" fillId="2" borderId="11" xfId="0" applyNumberFormat="1" applyFont="1" applyFill="1" applyBorder="1"/>
    <xf numFmtId="42" fontId="18" fillId="0" borderId="11" xfId="6" applyNumberFormat="1" applyFont="1" applyBorder="1" applyAlignment="1">
      <alignment horizontal="right"/>
    </xf>
    <xf numFmtId="42" fontId="18" fillId="0" borderId="3" xfId="6" applyNumberFormat="1" applyFont="1" applyBorder="1" applyAlignment="1">
      <alignment horizontal="right"/>
    </xf>
    <xf numFmtId="6" fontId="18" fillId="0" borderId="11" xfId="0" applyNumberFormat="1" applyFont="1" applyBorder="1" applyAlignment="1">
      <alignment horizontal="center"/>
    </xf>
    <xf numFmtId="0" fontId="26" fillId="0" borderId="1" xfId="0" applyFont="1" applyBorder="1" applyAlignment="1">
      <alignment horizontal="center" vertical="center"/>
    </xf>
    <xf numFmtId="164" fontId="18" fillId="0" borderId="11" xfId="1" quotePrefix="1" applyNumberFormat="1" applyFont="1" applyBorder="1" applyAlignment="1">
      <alignment horizontal="right"/>
    </xf>
    <xf numFmtId="164" fontId="18" fillId="0" borderId="11" xfId="1" applyNumberFormat="1" applyFont="1" applyBorder="1" applyAlignment="1">
      <alignment horizontal="right"/>
    </xf>
    <xf numFmtId="0" fontId="27" fillId="0" borderId="0" xfId="0" applyFont="1" applyAlignment="1">
      <alignment horizontal="left" wrapText="1"/>
    </xf>
    <xf numFmtId="0" fontId="25" fillId="0" borderId="0" xfId="0" applyFont="1" applyAlignment="1">
      <alignment horizontal="center" vertical="center" textRotation="90"/>
    </xf>
    <xf numFmtId="0" fontId="18" fillId="0" borderId="32" xfId="0" applyFont="1" applyBorder="1"/>
    <xf numFmtId="42" fontId="18" fillId="0" borderId="32" xfId="0" applyNumberFormat="1" applyFont="1" applyBorder="1" applyAlignment="1">
      <alignment horizontal="right"/>
    </xf>
    <xf numFmtId="0" fontId="27" fillId="0" borderId="0" xfId="0" applyFont="1" applyAlignment="1">
      <alignment horizontal="left" vertical="center" wrapText="1"/>
    </xf>
    <xf numFmtId="0" fontId="19" fillId="0" borderId="16" xfId="0" applyFont="1" applyBorder="1"/>
    <xf numFmtId="0" fontId="27" fillId="0" borderId="0" xfId="0" applyFont="1" applyAlignment="1">
      <alignment wrapText="1"/>
    </xf>
    <xf numFmtId="0" fontId="18" fillId="0" borderId="0" xfId="0" applyFont="1" applyAlignment="1">
      <alignment horizontal="left" indent="1"/>
    </xf>
    <xf numFmtId="0" fontId="19" fillId="0" borderId="16" xfId="0" applyFont="1" applyBorder="1" applyAlignment="1">
      <alignment horizontal="left"/>
    </xf>
    <xf numFmtId="0" fontId="22" fillId="0" borderId="0" xfId="0" applyFont="1" applyAlignment="1">
      <alignment horizontal="left" vertical="center" wrapText="1"/>
    </xf>
    <xf numFmtId="0" fontId="27" fillId="0" borderId="0" xfId="0" applyFont="1" applyAlignment="1">
      <alignment horizontal="left" vertical="center"/>
    </xf>
    <xf numFmtId="0" fontId="17" fillId="21" borderId="0" xfId="0" applyFont="1" applyFill="1" applyAlignment="1">
      <alignment horizontal="center" vertical="center" wrapText="1"/>
    </xf>
    <xf numFmtId="0" fontId="23" fillId="0" borderId="0" xfId="4" applyFont="1" applyAlignment="1">
      <alignment horizontal="left" vertical="center" wrapText="1"/>
    </xf>
    <xf numFmtId="0" fontId="22" fillId="0" borderId="5" xfId="0" applyFont="1" applyBorder="1" applyAlignment="1">
      <alignment horizontal="left" vertical="center" wrapText="1"/>
    </xf>
    <xf numFmtId="0" fontId="19" fillId="2" borderId="1" xfId="0" applyFont="1" applyFill="1" applyBorder="1" applyAlignment="1">
      <alignment horizontal="center"/>
    </xf>
    <xf numFmtId="3" fontId="25" fillId="4" borderId="11" xfId="0" applyNumberFormat="1" applyFont="1" applyFill="1" applyBorder="1" applyAlignment="1">
      <alignment horizontal="right" vertical="center"/>
    </xf>
    <xf numFmtId="9" fontId="19" fillId="4" borderId="11" xfId="3" applyFont="1" applyFill="1" applyBorder="1" applyAlignment="1">
      <alignment horizontal="center" vertical="center" wrapText="1"/>
    </xf>
    <xf numFmtId="0" fontId="19" fillId="0" borderId="11" xfId="0" applyFont="1" applyBorder="1"/>
    <xf numFmtId="0" fontId="19" fillId="6" borderId="11" xfId="0" applyFont="1" applyFill="1" applyBorder="1" applyAlignment="1">
      <alignment horizontal="center"/>
    </xf>
    <xf numFmtId="0" fontId="19" fillId="6" borderId="11" xfId="0" applyFont="1" applyFill="1" applyBorder="1" applyAlignment="1">
      <alignment horizontal="center" vertical="center"/>
    </xf>
    <xf numFmtId="0" fontId="19" fillId="14" borderId="11" xfId="0" applyFont="1" applyFill="1" applyBorder="1" applyAlignment="1">
      <alignment horizontal="center" vertical="center"/>
    </xf>
    <xf numFmtId="0" fontId="19" fillId="0" borderId="11" xfId="0" applyFont="1" applyBorder="1" applyAlignment="1">
      <alignment horizontal="center" vertical="center" wrapText="1"/>
    </xf>
    <xf numFmtId="0" fontId="19" fillId="6" borderId="11" xfId="0" applyFont="1" applyFill="1" applyBorder="1" applyAlignment="1">
      <alignment horizontal="center" vertical="center" wrapText="1"/>
    </xf>
    <xf numFmtId="0" fontId="19" fillId="14" borderId="11" xfId="0" applyFont="1" applyFill="1" applyBorder="1" applyAlignment="1">
      <alignment horizontal="center" vertical="center" wrapText="1"/>
    </xf>
    <xf numFmtId="3" fontId="25" fillId="2" borderId="11" xfId="0" applyNumberFormat="1" applyFont="1" applyFill="1" applyBorder="1"/>
    <xf numFmtId="41" fontId="25" fillId="3" borderId="11" xfId="0" applyNumberFormat="1" applyFont="1" applyFill="1" applyBorder="1"/>
    <xf numFmtId="9" fontId="19" fillId="14" borderId="11" xfId="3" applyFont="1" applyFill="1" applyBorder="1"/>
    <xf numFmtId="166" fontId="19" fillId="0" borderId="11" xfId="6" applyNumberFormat="1" applyFont="1" applyFill="1" applyBorder="1"/>
    <xf numFmtId="41" fontId="25" fillId="2" borderId="11" xfId="0" applyNumberFormat="1" applyFont="1" applyFill="1" applyBorder="1"/>
    <xf numFmtId="9" fontId="19" fillId="6" borderId="11" xfId="3" applyFont="1" applyFill="1" applyBorder="1"/>
    <xf numFmtId="166" fontId="19" fillId="2" borderId="11" xfId="6" applyNumberFormat="1" applyFont="1" applyFill="1" applyBorder="1"/>
    <xf numFmtId="166" fontId="19" fillId="3" borderId="11" xfId="6" applyNumberFormat="1" applyFont="1" applyFill="1" applyBorder="1"/>
    <xf numFmtId="9" fontId="19" fillId="6" borderId="11" xfId="3" applyFont="1" applyFill="1" applyBorder="1" applyAlignment="1">
      <alignment horizontal="right"/>
    </xf>
    <xf numFmtId="42" fontId="18" fillId="0" borderId="11" xfId="0" applyNumberFormat="1" applyFont="1" applyBorder="1"/>
    <xf numFmtId="9" fontId="18" fillId="6" borderId="11" xfId="3" applyFont="1" applyFill="1" applyBorder="1"/>
    <xf numFmtId="42" fontId="18" fillId="2" borderId="11" xfId="6" applyNumberFormat="1" applyFont="1" applyFill="1" applyBorder="1"/>
    <xf numFmtId="9" fontId="18" fillId="14" borderId="11" xfId="3" applyFont="1" applyFill="1" applyBorder="1"/>
    <xf numFmtId="164" fontId="18" fillId="3" borderId="11" xfId="1" applyNumberFormat="1" applyFont="1" applyFill="1" applyBorder="1"/>
    <xf numFmtId="9" fontId="18" fillId="6" borderId="11" xfId="3" applyFont="1" applyFill="1" applyBorder="1" applyAlignment="1">
      <alignment horizontal="right"/>
    </xf>
    <xf numFmtId="3" fontId="18" fillId="2" borderId="14" xfId="0" applyNumberFormat="1" applyFont="1" applyFill="1" applyBorder="1"/>
    <xf numFmtId="9" fontId="18" fillId="6" borderId="14" xfId="3" applyFont="1" applyFill="1" applyBorder="1"/>
    <xf numFmtId="42" fontId="18" fillId="2" borderId="14" xfId="6" applyNumberFormat="1" applyFont="1" applyFill="1" applyBorder="1"/>
    <xf numFmtId="3" fontId="18" fillId="0" borderId="14" xfId="0" applyNumberFormat="1" applyFont="1" applyBorder="1"/>
    <xf numFmtId="9" fontId="18" fillId="14" borderId="14" xfId="3" applyFont="1" applyFill="1" applyBorder="1"/>
    <xf numFmtId="42" fontId="18" fillId="0" borderId="14" xfId="6" applyNumberFormat="1" applyFont="1" applyBorder="1"/>
    <xf numFmtId="0" fontId="38" fillId="0" borderId="0" xfId="0" applyFont="1"/>
    <xf numFmtId="0" fontId="20" fillId="0" borderId="0" xfId="4" applyFont="1" applyFill="1" applyBorder="1" applyAlignment="1">
      <alignment vertical="center"/>
    </xf>
    <xf numFmtId="0" fontId="18" fillId="12" borderId="11" xfId="0" applyFont="1" applyFill="1" applyBorder="1"/>
    <xf numFmtId="0" fontId="18" fillId="0" borderId="38" xfId="0" applyFont="1" applyBorder="1" applyAlignment="1">
      <alignment horizontal="center"/>
    </xf>
    <xf numFmtId="0" fontId="18" fillId="3" borderId="38" xfId="0" applyFont="1" applyFill="1" applyBorder="1"/>
    <xf numFmtId="3" fontId="18" fillId="3" borderId="11" xfId="0" applyNumberFormat="1" applyFont="1" applyFill="1" applyBorder="1"/>
    <xf numFmtId="41" fontId="19" fillId="4" borderId="11" xfId="0" applyNumberFormat="1" applyFont="1" applyFill="1" applyBorder="1"/>
    <xf numFmtId="0" fontId="17" fillId="0" borderId="0" xfId="0" applyFont="1" applyAlignment="1">
      <alignment vertical="center" wrapText="1"/>
    </xf>
    <xf numFmtId="3" fontId="18" fillId="0" borderId="3" xfId="0" applyNumberFormat="1" applyFont="1" applyBorder="1" applyAlignment="1">
      <alignment vertical="center" wrapText="1"/>
    </xf>
    <xf numFmtId="3" fontId="18" fillId="0" borderId="10" xfId="0" applyNumberFormat="1" applyFont="1" applyBorder="1" applyAlignment="1">
      <alignment vertical="center" wrapText="1"/>
    </xf>
    <xf numFmtId="3" fontId="18" fillId="0" borderId="1" xfId="0" applyNumberFormat="1" applyFont="1" applyBorder="1" applyAlignment="1">
      <alignment vertical="center" wrapText="1"/>
    </xf>
    <xf numFmtId="0" fontId="25" fillId="4" borderId="11" xfId="0" applyFont="1" applyFill="1" applyBorder="1" applyAlignment="1">
      <alignment vertical="center"/>
    </xf>
    <xf numFmtId="3" fontId="28" fillId="4" borderId="11" xfId="1" applyNumberFormat="1" applyFont="1" applyFill="1" applyBorder="1"/>
    <xf numFmtId="0" fontId="19" fillId="0" borderId="0" xfId="0" applyFont="1"/>
    <xf numFmtId="0" fontId="19" fillId="0" borderId="0" xfId="0" applyFont="1" applyAlignment="1">
      <alignment horizontal="left" vertical="top" wrapText="1"/>
    </xf>
    <xf numFmtId="0" fontId="18" fillId="0" borderId="0" xfId="0" applyFont="1" applyAlignment="1">
      <alignment vertical="center" wrapText="1"/>
    </xf>
    <xf numFmtId="0" fontId="18" fillId="0" borderId="35" xfId="0" applyFont="1" applyBorder="1" applyAlignment="1">
      <alignment vertical="center" wrapText="1"/>
    </xf>
    <xf numFmtId="16" fontId="19" fillId="2" borderId="4" xfId="0" applyNumberFormat="1" applyFont="1" applyFill="1" applyBorder="1"/>
    <xf numFmtId="0" fontId="28" fillId="2" borderId="11" xfId="8" applyFont="1" applyFill="1" applyBorder="1" applyAlignment="1" applyProtection="1">
      <alignment horizontal="center" vertical="center" wrapText="1" readingOrder="1"/>
      <protection locked="0"/>
    </xf>
    <xf numFmtId="17" fontId="28" fillId="2" borderId="11" xfId="8" applyNumberFormat="1" applyFont="1" applyFill="1" applyBorder="1" applyAlignment="1" applyProtection="1">
      <alignment horizontal="center" vertical="center" wrapText="1" readingOrder="1"/>
      <protection locked="0"/>
    </xf>
    <xf numFmtId="41" fontId="28" fillId="4" borderId="11" xfId="0" applyNumberFormat="1" applyFont="1" applyFill="1" applyBorder="1" applyAlignment="1" applyProtection="1">
      <alignment horizontal="center" wrapText="1" readingOrder="1"/>
      <protection locked="0"/>
    </xf>
    <xf numFmtId="0" fontId="26" fillId="18" borderId="11" xfId="0" applyFont="1" applyFill="1" applyBorder="1" applyAlignment="1">
      <alignment vertical="center" wrapText="1"/>
    </xf>
    <xf numFmtId="37" fontId="39" fillId="18" borderId="11" xfId="1" applyNumberFormat="1" applyFont="1" applyFill="1" applyBorder="1" applyAlignment="1">
      <alignment wrapText="1"/>
    </xf>
    <xf numFmtId="37" fontId="26" fillId="18" borderId="11" xfId="1" applyNumberFormat="1" applyFont="1" applyFill="1" applyBorder="1" applyAlignment="1">
      <alignment horizontal="right" vertical="center" wrapText="1"/>
    </xf>
    <xf numFmtId="37" fontId="19" fillId="4" borderId="11" xfId="1" applyNumberFormat="1" applyFont="1" applyFill="1" applyBorder="1"/>
    <xf numFmtId="0" fontId="26" fillId="0" borderId="13" xfId="0" applyFont="1" applyBorder="1"/>
    <xf numFmtId="37" fontId="19" fillId="5" borderId="11" xfId="1" applyNumberFormat="1" applyFont="1" applyFill="1" applyBorder="1" applyAlignment="1"/>
    <xf numFmtId="37" fontId="19" fillId="4" borderId="11" xfId="1" applyNumberFormat="1" applyFont="1" applyFill="1" applyBorder="1" applyAlignment="1"/>
    <xf numFmtId="0" fontId="23" fillId="3" borderId="35" xfId="0" applyFont="1" applyFill="1" applyBorder="1"/>
    <xf numFmtId="0" fontId="26" fillId="18" borderId="35" xfId="0" applyFont="1" applyFill="1" applyBorder="1" applyAlignment="1">
      <alignment vertical="center" wrapText="1"/>
    </xf>
    <xf numFmtId="164" fontId="19" fillId="2" borderId="11" xfId="1" applyNumberFormat="1" applyFont="1" applyFill="1" applyBorder="1" applyAlignment="1">
      <alignment horizontal="right"/>
    </xf>
    <xf numFmtId="0" fontId="19" fillId="4" borderId="11" xfId="0" applyFont="1" applyFill="1" applyBorder="1" applyAlignment="1">
      <alignment horizontal="right"/>
    </xf>
    <xf numFmtId="0" fontId="19" fillId="10" borderId="11" xfId="0" applyFont="1" applyFill="1" applyBorder="1" applyAlignment="1">
      <alignment horizontal="center"/>
    </xf>
    <xf numFmtId="164" fontId="19" fillId="2" borderId="11" xfId="1" applyNumberFormat="1" applyFont="1" applyFill="1" applyBorder="1" applyAlignment="1">
      <alignment horizontal="center"/>
    </xf>
    <xf numFmtId="0" fontId="19" fillId="2" borderId="14" xfId="0" applyFont="1" applyFill="1" applyBorder="1" applyAlignment="1">
      <alignment horizontal="center"/>
    </xf>
    <xf numFmtId="0" fontId="19" fillId="10" borderId="14" xfId="0" applyFont="1" applyFill="1" applyBorder="1" applyAlignment="1">
      <alignment horizontal="center"/>
    </xf>
    <xf numFmtId="164" fontId="19" fillId="4" borderId="14" xfId="1" applyNumberFormat="1" applyFont="1" applyFill="1" applyBorder="1" applyAlignment="1">
      <alignment horizontal="center"/>
    </xf>
    <xf numFmtId="0" fontId="19" fillId="4" borderId="14" xfId="0" applyFont="1" applyFill="1" applyBorder="1" applyAlignment="1">
      <alignment horizontal="center"/>
    </xf>
    <xf numFmtId="0" fontId="18" fillId="0" borderId="11" xfId="0" applyFont="1" applyBorder="1" applyAlignment="1">
      <alignment wrapText="1"/>
    </xf>
    <xf numFmtId="164" fontId="19" fillId="0" borderId="11" xfId="1" applyNumberFormat="1" applyFont="1" applyBorder="1" applyAlignment="1">
      <alignment horizontal="right"/>
    </xf>
    <xf numFmtId="0" fontId="18" fillId="0" borderId="43" xfId="0" applyFont="1" applyBorder="1"/>
    <xf numFmtId="0" fontId="18" fillId="3" borderId="11" xfId="1" applyNumberFormat="1" applyFont="1" applyFill="1" applyBorder="1" applyAlignment="1">
      <alignment horizontal="left"/>
    </xf>
    <xf numFmtId="0" fontId="19" fillId="3" borderId="0" xfId="0" applyFont="1" applyFill="1"/>
    <xf numFmtId="0" fontId="26" fillId="0" borderId="13" xfId="0" applyFont="1" applyBorder="1" applyAlignment="1">
      <alignment horizontal="left"/>
    </xf>
    <xf numFmtId="0" fontId="26" fillId="0" borderId="6" xfId="0" applyFont="1" applyBorder="1"/>
    <xf numFmtId="0" fontId="18" fillId="0" borderId="44" xfId="0" applyFont="1" applyBorder="1"/>
    <xf numFmtId="0" fontId="18" fillId="0" borderId="41" xfId="0" applyFont="1" applyBorder="1"/>
    <xf numFmtId="0" fontId="18" fillId="0" borderId="40" xfId="0" applyFont="1" applyBorder="1"/>
    <xf numFmtId="0" fontId="18" fillId="0" borderId="38" xfId="0" applyFont="1" applyBorder="1"/>
    <xf numFmtId="0" fontId="22" fillId="0" borderId="0" xfId="0" applyFont="1" applyAlignment="1">
      <alignment horizontal="left" vertical="center"/>
    </xf>
    <xf numFmtId="0" fontId="22" fillId="0" borderId="35" xfId="0" applyFont="1" applyBorder="1"/>
    <xf numFmtId="164" fontId="18" fillId="3" borderId="0" xfId="1" applyNumberFormat="1" applyFont="1" applyFill="1"/>
    <xf numFmtId="164" fontId="18" fillId="3" borderId="35" xfId="1" applyNumberFormat="1" applyFont="1" applyFill="1" applyBorder="1"/>
    <xf numFmtId="0" fontId="18" fillId="3" borderId="43" xfId="0" applyFont="1" applyFill="1" applyBorder="1"/>
    <xf numFmtId="0" fontId="18" fillId="3" borderId="39" xfId="0" applyFont="1" applyFill="1" applyBorder="1"/>
    <xf numFmtId="0" fontId="22" fillId="0" borderId="37" xfId="0" applyFont="1" applyBorder="1"/>
    <xf numFmtId="0" fontId="18" fillId="3" borderId="37" xfId="0" applyFont="1" applyFill="1" applyBorder="1"/>
    <xf numFmtId="0" fontId="19" fillId="10" borderId="11" xfId="0" applyFont="1" applyFill="1" applyBorder="1" applyAlignment="1">
      <alignment horizontal="center" wrapText="1"/>
    </xf>
    <xf numFmtId="0" fontId="19" fillId="10" borderId="14" xfId="0" applyFont="1" applyFill="1" applyBorder="1" applyAlignment="1">
      <alignment horizontal="center" wrapText="1"/>
    </xf>
    <xf numFmtId="0" fontId="40" fillId="0" borderId="0" xfId="0" applyFont="1"/>
    <xf numFmtId="0" fontId="17" fillId="3" borderId="39" xfId="0" applyFont="1" applyFill="1" applyBorder="1"/>
    <xf numFmtId="0" fontId="17" fillId="3" borderId="35" xfId="0" applyFont="1" applyFill="1" applyBorder="1"/>
    <xf numFmtId="0" fontId="19" fillId="0" borderId="0" xfId="0" applyFont="1" applyAlignment="1">
      <alignment horizontal="center"/>
    </xf>
    <xf numFmtId="41" fontId="18" fillId="0" borderId="0" xfId="2" applyFont="1" applyFill="1" applyBorder="1"/>
    <xf numFmtId="41" fontId="19" fillId="0" borderId="0" xfId="2" applyFont="1" applyFill="1" applyBorder="1"/>
    <xf numFmtId="0" fontId="17" fillId="0" borderId="0" xfId="0" applyFont="1" applyAlignment="1">
      <alignment horizontal="center" vertical="center" wrapText="1"/>
    </xf>
    <xf numFmtId="0" fontId="19" fillId="4" borderId="11" xfId="0" applyFont="1" applyFill="1" applyBorder="1" applyAlignment="1">
      <alignment horizontal="center"/>
    </xf>
    <xf numFmtId="0" fontId="19" fillId="2" borderId="14" xfId="0" applyFont="1" applyFill="1" applyBorder="1"/>
    <xf numFmtId="41" fontId="18" fillId="0" borderId="14" xfId="2" applyFont="1" applyBorder="1"/>
    <xf numFmtId="41" fontId="18" fillId="0" borderId="11" xfId="2" applyFont="1" applyBorder="1"/>
    <xf numFmtId="41" fontId="18" fillId="0" borderId="11" xfId="2" applyFont="1" applyBorder="1" applyAlignment="1">
      <alignment horizontal="right"/>
    </xf>
    <xf numFmtId="0" fontId="42" fillId="0" borderId="0" xfId="0" applyFont="1" applyAlignment="1">
      <alignment horizontal="center" wrapText="1"/>
    </xf>
    <xf numFmtId="41" fontId="22" fillId="0" borderId="0" xfId="0" applyNumberFormat="1" applyFont="1" applyAlignment="1">
      <alignment horizontal="center" wrapText="1"/>
    </xf>
    <xf numFmtId="9" fontId="19" fillId="4" borderId="11" xfId="0" applyNumberFormat="1" applyFont="1" applyFill="1" applyBorder="1"/>
    <xf numFmtId="0" fontId="19" fillId="2" borderId="12" xfId="0" applyFont="1" applyFill="1" applyBorder="1" applyAlignment="1">
      <alignment horizontal="center"/>
    </xf>
    <xf numFmtId="41" fontId="18" fillId="0" borderId="36" xfId="0" applyNumberFormat="1" applyFont="1" applyBorder="1"/>
    <xf numFmtId="3" fontId="31" fillId="0" borderId="35" xfId="0" applyNumberFormat="1" applyFont="1" applyBorder="1" applyAlignment="1">
      <alignment vertical="center"/>
    </xf>
    <xf numFmtId="0" fontId="19" fillId="4" borderId="14" xfId="0" applyFont="1" applyFill="1" applyBorder="1"/>
    <xf numFmtId="0" fontId="27" fillId="0" borderId="0" xfId="0" applyFont="1" applyAlignment="1">
      <alignment horizontal="left" vertical="top" wrapText="1"/>
    </xf>
    <xf numFmtId="9" fontId="17" fillId="21" borderId="0" xfId="0" applyNumberFormat="1" applyFont="1" applyFill="1" applyAlignment="1">
      <alignment horizontal="center"/>
    </xf>
    <xf numFmtId="0" fontId="21" fillId="0" borderId="35" xfId="0" applyFont="1" applyBorder="1"/>
    <xf numFmtId="41" fontId="22" fillId="0" borderId="0" xfId="0" applyNumberFormat="1" applyFont="1" applyAlignment="1">
      <alignment horizontal="left" vertical="center"/>
    </xf>
    <xf numFmtId="3" fontId="31" fillId="0" borderId="11" xfId="1" applyNumberFormat="1" applyFont="1" applyBorder="1" applyAlignment="1">
      <alignment horizontal="right" vertical="center"/>
    </xf>
    <xf numFmtId="3" fontId="21" fillId="0" borderId="11" xfId="1" quotePrefix="1" applyNumberFormat="1" applyFont="1" applyBorder="1" applyAlignment="1">
      <alignment horizontal="right" vertical="top"/>
    </xf>
    <xf numFmtId="3" fontId="26" fillId="0" borderId="11" xfId="1" applyNumberFormat="1" applyFont="1" applyBorder="1" applyAlignment="1">
      <alignment horizontal="right" vertical="center"/>
    </xf>
    <xf numFmtId="3" fontId="18" fillId="0" borderId="11" xfId="1" applyNumberFormat="1" applyFont="1" applyBorder="1" applyAlignment="1">
      <alignment horizontal="right"/>
    </xf>
    <xf numFmtId="0" fontId="21" fillId="0" borderId="11" xfId="0" applyFont="1" applyBorder="1" applyAlignment="1">
      <alignment horizontal="left"/>
    </xf>
    <xf numFmtId="3" fontId="19" fillId="5" borderId="11" xfId="0" applyNumberFormat="1" applyFont="1" applyFill="1" applyBorder="1"/>
    <xf numFmtId="3" fontId="18" fillId="3" borderId="11" xfId="1" applyNumberFormat="1" applyFont="1" applyFill="1" applyBorder="1"/>
    <xf numFmtId="0" fontId="31" fillId="3" borderId="38" xfId="0" applyFont="1" applyFill="1" applyBorder="1" applyAlignment="1">
      <alignment vertical="center"/>
    </xf>
    <xf numFmtId="3" fontId="21" fillId="0" borderId="11" xfId="1" applyNumberFormat="1" applyFont="1" applyBorder="1" applyAlignment="1">
      <alignment vertical="center"/>
    </xf>
    <xf numFmtId="0" fontId="31" fillId="3" borderId="39" xfId="0" applyFont="1" applyFill="1" applyBorder="1" applyAlignment="1">
      <alignment vertical="center"/>
    </xf>
    <xf numFmtId="0" fontId="31" fillId="3" borderId="35" xfId="0" quotePrefix="1" applyFont="1" applyFill="1" applyBorder="1" applyAlignment="1">
      <alignment horizontal="left"/>
    </xf>
    <xf numFmtId="0" fontId="32" fillId="3" borderId="35" xfId="0" quotePrefix="1" applyFont="1" applyFill="1" applyBorder="1" applyAlignment="1">
      <alignment horizontal="center"/>
    </xf>
    <xf numFmtId="0" fontId="21" fillId="3" borderId="11" xfId="0" applyFont="1" applyFill="1" applyBorder="1" applyAlignment="1">
      <alignment horizontal="left"/>
    </xf>
    <xf numFmtId="0" fontId="32" fillId="3" borderId="35" xfId="0" quotePrefix="1" applyFont="1" applyFill="1" applyBorder="1" applyAlignment="1">
      <alignment horizontal="left" vertical="top"/>
    </xf>
    <xf numFmtId="0" fontId="31" fillId="3" borderId="35" xfId="0" applyFont="1" applyFill="1" applyBorder="1" applyAlignment="1">
      <alignment vertical="center"/>
    </xf>
    <xf numFmtId="3" fontId="19" fillId="5" borderId="11" xfId="2" applyNumberFormat="1" applyFont="1" applyFill="1" applyBorder="1"/>
    <xf numFmtId="0" fontId="31" fillId="3" borderId="36" xfId="0" applyFont="1" applyFill="1" applyBorder="1" applyAlignment="1">
      <alignment vertical="center"/>
    </xf>
    <xf numFmtId="0" fontId="31" fillId="3" borderId="35" xfId="0" quotePrefix="1" applyFont="1" applyFill="1" applyBorder="1" applyAlignment="1">
      <alignment vertical="center"/>
    </xf>
    <xf numFmtId="0" fontId="32" fillId="0" borderId="0" xfId="0" quotePrefix="1" applyFont="1" applyAlignment="1">
      <alignment horizontal="right" vertical="top"/>
    </xf>
    <xf numFmtId="0" fontId="25" fillId="2" borderId="11" xfId="0" applyFont="1" applyFill="1" applyBorder="1" applyAlignment="1">
      <alignment horizontal="center" vertical="center"/>
    </xf>
    <xf numFmtId="17" fontId="19" fillId="2" borderId="11" xfId="0" applyNumberFormat="1" applyFont="1" applyFill="1" applyBorder="1" applyAlignment="1">
      <alignment horizontal="center"/>
    </xf>
    <xf numFmtId="0" fontId="25" fillId="3" borderId="11" xfId="0" applyFont="1" applyFill="1" applyBorder="1" applyAlignment="1">
      <alignment vertical="center"/>
    </xf>
    <xf numFmtId="0" fontId="26" fillId="0" borderId="20" xfId="0" applyFont="1" applyBorder="1" applyAlignment="1">
      <alignment vertical="top" wrapText="1" readingOrder="1"/>
    </xf>
    <xf numFmtId="0" fontId="20" fillId="0" borderId="0" xfId="4" applyFont="1" applyBorder="1" applyAlignment="1">
      <alignment vertical="top" readingOrder="1"/>
    </xf>
    <xf numFmtId="3" fontId="26" fillId="0" borderId="11" xfId="0" applyNumberFormat="1" applyFont="1" applyBorder="1" applyAlignment="1">
      <alignment vertical="top" wrapText="1" readingOrder="1"/>
    </xf>
    <xf numFmtId="0" fontId="25" fillId="3" borderId="14" xfId="0" applyFont="1" applyFill="1" applyBorder="1" applyAlignment="1">
      <alignment vertical="center"/>
    </xf>
    <xf numFmtId="10" fontId="18" fillId="0" borderId="11" xfId="3" applyNumberFormat="1" applyFont="1" applyBorder="1"/>
    <xf numFmtId="10" fontId="18" fillId="0" borderId="0" xfId="3" applyNumberFormat="1" applyFont="1" applyFill="1" applyBorder="1"/>
    <xf numFmtId="10" fontId="26" fillId="0" borderId="0" xfId="0" applyNumberFormat="1" applyFont="1" applyAlignment="1">
      <alignment horizontal="right" vertical="center"/>
    </xf>
    <xf numFmtId="0" fontId="26" fillId="0" borderId="35" xfId="0" applyFont="1" applyBorder="1" applyAlignment="1">
      <alignment vertical="top" wrapText="1" readingOrder="1"/>
    </xf>
    <xf numFmtId="0" fontId="26" fillId="0" borderId="46" xfId="0" applyFont="1" applyBorder="1" applyAlignment="1">
      <alignment vertical="top" wrapText="1" readingOrder="1"/>
    </xf>
    <xf numFmtId="0" fontId="26" fillId="0" borderId="36" xfId="0" applyFont="1" applyBorder="1" applyAlignment="1">
      <alignment vertical="top" wrapText="1" readingOrder="1"/>
    </xf>
    <xf numFmtId="165" fontId="18" fillId="0" borderId="36" xfId="0" applyNumberFormat="1" applyFont="1" applyBorder="1"/>
    <xf numFmtId="0" fontId="25" fillId="3" borderId="35" xfId="0" applyFont="1" applyFill="1" applyBorder="1" applyAlignment="1">
      <alignment vertical="center"/>
    </xf>
    <xf numFmtId="0" fontId="18" fillId="3" borderId="35" xfId="0" applyFont="1" applyFill="1" applyBorder="1" applyAlignment="1">
      <alignment wrapText="1"/>
    </xf>
    <xf numFmtId="168" fontId="19" fillId="0" borderId="0" xfId="0" applyNumberFormat="1" applyFont="1" applyAlignment="1">
      <alignment horizontal="right"/>
    </xf>
    <xf numFmtId="168" fontId="28" fillId="4" borderId="11" xfId="0" applyNumberFormat="1" applyFont="1" applyFill="1" applyBorder="1"/>
    <xf numFmtId="10" fontId="18" fillId="0" borderId="0" xfId="0" applyNumberFormat="1" applyFont="1" applyAlignment="1">
      <alignment horizontal="center"/>
    </xf>
    <xf numFmtId="3" fontId="28" fillId="4" borderId="11" xfId="0" applyNumberFormat="1" applyFont="1" applyFill="1" applyBorder="1"/>
    <xf numFmtId="0" fontId="23" fillId="0" borderId="0" xfId="0" applyFont="1"/>
    <xf numFmtId="41" fontId="28" fillId="0" borderId="0" xfId="0" applyNumberFormat="1" applyFont="1"/>
    <xf numFmtId="9" fontId="19" fillId="0" borderId="0" xfId="3" applyFont="1" applyFill="1" applyBorder="1" applyAlignment="1">
      <alignment horizontal="right"/>
    </xf>
    <xf numFmtId="3" fontId="19" fillId="3" borderId="11" xfId="2" applyNumberFormat="1" applyFont="1" applyFill="1" applyBorder="1" applyAlignment="1">
      <alignment horizontal="right"/>
    </xf>
    <xf numFmtId="3" fontId="18" fillId="0" borderId="11" xfId="2" applyNumberFormat="1" applyFont="1" applyFill="1" applyBorder="1" applyAlignment="1">
      <alignment horizontal="right"/>
    </xf>
    <xf numFmtId="3" fontId="19" fillId="0" borderId="11" xfId="2" applyNumberFormat="1" applyFont="1" applyFill="1" applyBorder="1" applyAlignment="1">
      <alignment horizontal="right"/>
    </xf>
    <xf numFmtId="0" fontId="28" fillId="2" borderId="1" xfId="0" applyFont="1" applyFill="1" applyBorder="1" applyAlignment="1">
      <alignment horizontal="center"/>
    </xf>
    <xf numFmtId="3" fontId="18" fillId="3" borderId="11" xfId="0" applyNumberFormat="1" applyFont="1" applyFill="1" applyBorder="1" applyAlignment="1">
      <alignment horizontal="right"/>
    </xf>
    <xf numFmtId="0" fontId="19" fillId="0" borderId="0" xfId="0" applyFont="1" applyAlignment="1">
      <alignment vertical="top"/>
    </xf>
    <xf numFmtId="3" fontId="19" fillId="0" borderId="0" xfId="0" applyNumberFormat="1" applyFont="1" applyAlignment="1">
      <alignment horizontal="right"/>
    </xf>
    <xf numFmtId="0" fontId="18" fillId="0" borderId="22" xfId="0" applyFont="1" applyBorder="1"/>
    <xf numFmtId="0" fontId="18" fillId="0" borderId="23" xfId="0" applyFont="1" applyBorder="1"/>
    <xf numFmtId="0" fontId="18" fillId="0" borderId="24" xfId="0" applyFont="1" applyBorder="1"/>
    <xf numFmtId="0" fontId="18" fillId="2" borderId="0" xfId="0" applyFont="1" applyFill="1"/>
    <xf numFmtId="0" fontId="18" fillId="0" borderId="17" xfId="0" applyFont="1" applyBorder="1"/>
    <xf numFmtId="0" fontId="18" fillId="0" borderId="25" xfId="0" applyFont="1" applyBorder="1"/>
    <xf numFmtId="0" fontId="18" fillId="0" borderId="6" xfId="0" applyFont="1" applyBorder="1"/>
    <xf numFmtId="0" fontId="18" fillId="0" borderId="7" xfId="0" applyFont="1" applyBorder="1"/>
    <xf numFmtId="0" fontId="28" fillId="2" borderId="0" xfId="0" applyFont="1" applyFill="1"/>
    <xf numFmtId="3" fontId="28" fillId="2" borderId="0" xfId="0" applyNumberFormat="1" applyFont="1" applyFill="1"/>
    <xf numFmtId="0" fontId="28" fillId="0" borderId="6" xfId="0" applyFont="1" applyBorder="1"/>
    <xf numFmtId="3" fontId="28" fillId="0" borderId="0" xfId="0" applyNumberFormat="1" applyFont="1"/>
    <xf numFmtId="3" fontId="19" fillId="0" borderId="0" xfId="2" applyNumberFormat="1" applyFont="1" applyFill="1" applyBorder="1" applyAlignment="1">
      <alignment horizontal="right"/>
    </xf>
    <xf numFmtId="166" fontId="18" fillId="0" borderId="11" xfId="6" applyNumberFormat="1" applyFont="1" applyBorder="1"/>
    <xf numFmtId="166" fontId="19" fillId="5" borderId="11" xfId="6" applyNumberFormat="1" applyFont="1" applyFill="1" applyBorder="1"/>
    <xf numFmtId="42" fontId="28" fillId="2" borderId="0" xfId="0" applyNumberFormat="1" applyFont="1" applyFill="1"/>
    <xf numFmtId="0" fontId="18" fillId="0" borderId="26" xfId="0" applyFont="1" applyBorder="1"/>
    <xf numFmtId="0" fontId="18" fillId="0" borderId="27" xfId="0" applyFont="1" applyBorder="1"/>
    <xf numFmtId="0" fontId="18" fillId="0" borderId="28" xfId="0" applyFont="1" applyBorder="1"/>
    <xf numFmtId="42" fontId="18" fillId="0" borderId="0" xfId="0" applyNumberFormat="1" applyFont="1"/>
    <xf numFmtId="44" fontId="18" fillId="0" borderId="0" xfId="0" applyNumberFormat="1" applyFont="1"/>
    <xf numFmtId="0" fontId="17" fillId="0" borderId="0" xfId="0" applyFont="1" applyAlignment="1">
      <alignment vertical="top"/>
    </xf>
    <xf numFmtId="0" fontId="21" fillId="0" borderId="12" xfId="0" applyFont="1" applyBorder="1"/>
    <xf numFmtId="6" fontId="21" fillId="0" borderId="11" xfId="0" applyNumberFormat="1" applyFont="1" applyBorder="1" applyAlignment="1">
      <alignment horizontal="left"/>
    </xf>
    <xf numFmtId="17" fontId="18" fillId="0" borderId="0" xfId="0" applyNumberFormat="1" applyFont="1"/>
    <xf numFmtId="0" fontId="17" fillId="0" borderId="0" xfId="0" applyFont="1" applyAlignment="1">
      <alignment horizontal="center" vertical="center" wrapText="1" readingOrder="1"/>
    </xf>
    <xf numFmtId="41" fontId="19" fillId="0" borderId="0" xfId="0" applyNumberFormat="1" applyFont="1"/>
    <xf numFmtId="3" fontId="18" fillId="0" borderId="35" xfId="1" applyNumberFormat="1" applyFont="1" applyBorder="1"/>
    <xf numFmtId="3" fontId="18" fillId="0" borderId="35" xfId="2" applyNumberFormat="1" applyFont="1" applyFill="1" applyBorder="1"/>
    <xf numFmtId="0" fontId="19" fillId="4" borderId="12" xfId="0" applyFont="1" applyFill="1" applyBorder="1"/>
    <xf numFmtId="3" fontId="25" fillId="4" borderId="12" xfId="0" applyNumberFormat="1" applyFont="1" applyFill="1" applyBorder="1" applyAlignment="1">
      <alignment horizontal="right" vertical="center"/>
    </xf>
    <xf numFmtId="3" fontId="25" fillId="4" borderId="4" xfId="0" applyNumberFormat="1" applyFont="1" applyFill="1" applyBorder="1" applyAlignment="1">
      <alignment horizontal="right" vertical="center"/>
    </xf>
    <xf numFmtId="0" fontId="19" fillId="0" borderId="5" xfId="0" applyFont="1" applyBorder="1"/>
    <xf numFmtId="9" fontId="19" fillId="0" borderId="5" xfId="3" applyFont="1" applyFill="1" applyBorder="1"/>
    <xf numFmtId="0" fontId="19" fillId="19" borderId="11" xfId="0" applyFont="1" applyFill="1" applyBorder="1"/>
    <xf numFmtId="9" fontId="26" fillId="0" borderId="11" xfId="3" applyFont="1" applyFill="1" applyBorder="1"/>
    <xf numFmtId="0" fontId="19" fillId="2" borderId="11" xfId="0" applyFont="1" applyFill="1" applyBorder="1" applyAlignment="1">
      <alignment horizontal="left" indent="1"/>
    </xf>
    <xf numFmtId="0" fontId="28" fillId="20" borderId="11" xfId="0" applyFont="1" applyFill="1" applyBorder="1" applyAlignment="1">
      <alignment wrapText="1"/>
    </xf>
    <xf numFmtId="0" fontId="28" fillId="8" borderId="11" xfId="0" applyFont="1" applyFill="1" applyBorder="1"/>
    <xf numFmtId="41" fontId="25" fillId="4" borderId="11" xfId="0" applyNumberFormat="1" applyFont="1" applyFill="1" applyBorder="1"/>
    <xf numFmtId="9" fontId="25" fillId="4" borderId="11" xfId="0" applyNumberFormat="1" applyFont="1" applyFill="1" applyBorder="1"/>
    <xf numFmtId="0" fontId="24" fillId="22" borderId="11" xfId="0" applyFont="1" applyFill="1" applyBorder="1" applyAlignment="1">
      <alignment horizontal="center"/>
    </xf>
    <xf numFmtId="9" fontId="24" fillId="22" borderId="11" xfId="0" applyNumberFormat="1" applyFont="1" applyFill="1" applyBorder="1" applyAlignment="1">
      <alignment horizontal="center"/>
    </xf>
    <xf numFmtId="3" fontId="21" fillId="11" borderId="11" xfId="0" applyNumberFormat="1" applyFont="1" applyFill="1" applyBorder="1" applyAlignment="1">
      <alignment horizontal="right" wrapText="1"/>
    </xf>
    <xf numFmtId="9" fontId="21" fillId="11" borderId="11" xfId="3" applyFont="1" applyFill="1" applyBorder="1" applyAlignment="1">
      <alignment wrapText="1"/>
    </xf>
    <xf numFmtId="9" fontId="21" fillId="0" borderId="11" xfId="1" applyNumberFormat="1" applyFont="1" applyFill="1" applyBorder="1" applyAlignment="1">
      <alignment horizontal="right" wrapText="1"/>
    </xf>
    <xf numFmtId="3" fontId="21" fillId="11" borderId="11" xfId="0" applyNumberFormat="1" applyFont="1" applyFill="1" applyBorder="1" applyAlignment="1">
      <alignment wrapText="1"/>
    </xf>
    <xf numFmtId="41" fontId="26" fillId="0" borderId="11" xfId="0" applyNumberFormat="1" applyFont="1" applyBorder="1" applyAlignment="1">
      <alignment wrapText="1"/>
    </xf>
    <xf numFmtId="41" fontId="25" fillId="4" borderId="11" xfId="0" applyNumberFormat="1" applyFont="1" applyFill="1" applyBorder="1" applyAlignment="1">
      <alignment horizontal="right"/>
    </xf>
    <xf numFmtId="41" fontId="28" fillId="4" borderId="11" xfId="0" applyNumberFormat="1" applyFont="1" applyFill="1" applyBorder="1"/>
    <xf numFmtId="9" fontId="28" fillId="4" borderId="11" xfId="0" applyNumberFormat="1" applyFont="1" applyFill="1" applyBorder="1"/>
    <xf numFmtId="9" fontId="25" fillId="4" borderId="11" xfId="3" applyFont="1" applyFill="1" applyBorder="1"/>
    <xf numFmtId="168" fontId="26" fillId="0" borderId="11" xfId="0" applyNumberFormat="1" applyFont="1" applyBorder="1" applyAlignment="1">
      <alignment horizontal="center"/>
    </xf>
    <xf numFmtId="42" fontId="18" fillId="0" borderId="35" xfId="6" applyNumberFormat="1" applyFont="1" applyBorder="1"/>
    <xf numFmtId="0" fontId="19" fillId="0" borderId="11" xfId="0" applyFont="1" applyBorder="1" applyAlignment="1">
      <alignment horizontal="center"/>
    </xf>
    <xf numFmtId="166" fontId="18" fillId="0" borderId="1" xfId="6" applyNumberFormat="1" applyFont="1" applyBorder="1" applyAlignment="1"/>
    <xf numFmtId="166" fontId="18" fillId="0" borderId="11" xfId="6" applyNumberFormat="1" applyFont="1" applyBorder="1" applyAlignment="1"/>
    <xf numFmtId="42" fontId="18" fillId="0" borderId="11" xfId="6" applyNumberFormat="1" applyFont="1" applyBorder="1" applyAlignment="1">
      <alignment horizontal="center"/>
    </xf>
    <xf numFmtId="0" fontId="45" fillId="0" borderId="0" xfId="0" applyFont="1"/>
    <xf numFmtId="0" fontId="18" fillId="0" borderId="47" xfId="0" applyFont="1" applyBorder="1"/>
    <xf numFmtId="42" fontId="18" fillId="0" borderId="35" xfId="6" applyNumberFormat="1" applyFont="1" applyFill="1" applyBorder="1" applyAlignment="1">
      <alignment horizontal="center"/>
    </xf>
    <xf numFmtId="42" fontId="18" fillId="0" borderId="11" xfId="6" applyNumberFormat="1" applyFont="1" applyFill="1" applyBorder="1" applyAlignment="1">
      <alignment horizontal="center"/>
    </xf>
    <xf numFmtId="42" fontId="18" fillId="0" borderId="35" xfId="6" applyNumberFormat="1" applyFont="1" applyBorder="1" applyAlignment="1">
      <alignment horizontal="center"/>
    </xf>
    <xf numFmtId="0" fontId="19" fillId="0" borderId="8" xfId="0" applyFont="1" applyBorder="1" applyAlignment="1">
      <alignment horizontal="center"/>
    </xf>
    <xf numFmtId="0" fontId="19" fillId="0" borderId="37" xfId="0" applyFont="1" applyBorder="1" applyAlignment="1">
      <alignment horizontal="center"/>
    </xf>
    <xf numFmtId="166" fontId="18" fillId="0" borderId="37" xfId="6" applyNumberFormat="1" applyFont="1" applyBorder="1"/>
    <xf numFmtId="166" fontId="18" fillId="0" borderId="44" xfId="6" applyNumberFormat="1" applyFont="1" applyBorder="1" applyAlignment="1">
      <alignment horizontal="center"/>
    </xf>
    <xf numFmtId="166" fontId="18" fillId="0" borderId="0" xfId="6" applyNumberFormat="1" applyFont="1" applyBorder="1" applyAlignment="1"/>
    <xf numFmtId="166" fontId="18" fillId="0" borderId="0" xfId="6" applyNumberFormat="1" applyFont="1" applyBorder="1"/>
    <xf numFmtId="166" fontId="18" fillId="0" borderId="35" xfId="6" applyNumberFormat="1" applyFont="1" applyBorder="1" applyAlignment="1">
      <alignment horizontal="center"/>
    </xf>
    <xf numFmtId="0" fontId="17" fillId="0" borderId="0" xfId="0" applyFont="1" applyAlignment="1">
      <alignment horizontal="center" wrapText="1"/>
    </xf>
    <xf numFmtId="0" fontId="17" fillId="0" borderId="35" xfId="0" applyFont="1" applyBorder="1" applyAlignment="1">
      <alignment horizontal="center" wrapText="1"/>
    </xf>
    <xf numFmtId="0" fontId="17" fillId="3" borderId="35" xfId="0" applyFont="1" applyFill="1" applyBorder="1" applyAlignment="1">
      <alignment wrapText="1"/>
    </xf>
    <xf numFmtId="0" fontId="19" fillId="14" borderId="39" xfId="0" applyFont="1" applyFill="1" applyBorder="1"/>
    <xf numFmtId="0" fontId="19" fillId="14" borderId="35" xfId="0" applyFont="1" applyFill="1" applyBorder="1"/>
    <xf numFmtId="0" fontId="19" fillId="6" borderId="11" xfId="0" applyFont="1" applyFill="1" applyBorder="1"/>
    <xf numFmtId="0" fontId="19" fillId="14" borderId="39" xfId="0" applyFont="1" applyFill="1" applyBorder="1" applyAlignment="1">
      <alignment horizontal="center"/>
    </xf>
    <xf numFmtId="0" fontId="19" fillId="14" borderId="35" xfId="0" applyFont="1" applyFill="1" applyBorder="1" applyAlignment="1">
      <alignment horizontal="center"/>
    </xf>
    <xf numFmtId="42" fontId="26" fillId="0" borderId="11" xfId="0" applyNumberFormat="1" applyFont="1" applyBorder="1" applyAlignment="1">
      <alignment vertical="center" wrapText="1"/>
    </xf>
    <xf numFmtId="166" fontId="18" fillId="0" borderId="11" xfId="6" applyNumberFormat="1" applyFont="1" applyBorder="1" applyAlignment="1">
      <alignment vertical="center"/>
    </xf>
    <xf numFmtId="42" fontId="18" fillId="0" borderId="1" xfId="0" applyNumberFormat="1" applyFont="1" applyBorder="1" applyAlignment="1">
      <alignment vertical="center"/>
    </xf>
    <xf numFmtId="42" fontId="18" fillId="0" borderId="11" xfId="0" applyNumberFormat="1" applyFont="1" applyBorder="1" applyAlignment="1">
      <alignment vertical="center"/>
    </xf>
    <xf numFmtId="42" fontId="18" fillId="3" borderId="39" xfId="0" applyNumberFormat="1" applyFont="1" applyFill="1" applyBorder="1" applyAlignment="1">
      <alignment horizontal="right"/>
    </xf>
    <xf numFmtId="166" fontId="18" fillId="3" borderId="35" xfId="6" applyNumberFormat="1" applyFont="1" applyFill="1" applyBorder="1" applyAlignment="1">
      <alignment horizontal="right"/>
    </xf>
    <xf numFmtId="42" fontId="26" fillId="0" borderId="11" xfId="0" applyNumberFormat="1" applyFont="1" applyBorder="1" applyAlignment="1">
      <alignment horizontal="left" wrapText="1"/>
    </xf>
    <xf numFmtId="166" fontId="18" fillId="0" borderId="11" xfId="6" applyNumberFormat="1" applyFont="1" applyBorder="1" applyAlignment="1">
      <alignment horizontal="right"/>
    </xf>
    <xf numFmtId="42" fontId="18" fillId="0" borderId="1" xfId="0" applyNumberFormat="1" applyFont="1" applyBorder="1"/>
    <xf numFmtId="0" fontId="26" fillId="0" borderId="0" xfId="0" quotePrefix="1" applyFont="1" applyAlignment="1">
      <alignment horizontal="center"/>
    </xf>
    <xf numFmtId="167" fontId="26" fillId="0" borderId="0" xfId="0" applyNumberFormat="1" applyFont="1" applyAlignment="1">
      <alignment vertical="center"/>
    </xf>
    <xf numFmtId="42" fontId="18" fillId="0" borderId="11" xfId="0" applyNumberFormat="1" applyFont="1" applyBorder="1" applyAlignment="1">
      <alignment horizontal="right"/>
    </xf>
    <xf numFmtId="49" fontId="18" fillId="3" borderId="11" xfId="6" applyNumberFormat="1" applyFont="1" applyFill="1" applyBorder="1" applyAlignment="1">
      <alignment horizontal="right"/>
    </xf>
    <xf numFmtId="42" fontId="19" fillId="5" borderId="11" xfId="6" applyNumberFormat="1" applyFont="1" applyFill="1" applyBorder="1" applyAlignment="1">
      <alignment horizontal="left"/>
    </xf>
    <xf numFmtId="166" fontId="19" fillId="5" borderId="11" xfId="0" applyNumberFormat="1" applyFont="1" applyFill="1" applyBorder="1" applyAlignment="1">
      <alignment horizontal="left"/>
    </xf>
    <xf numFmtId="42" fontId="19" fillId="5" borderId="1" xfId="6" applyNumberFormat="1" applyFont="1" applyFill="1" applyBorder="1" applyAlignment="1">
      <alignment horizontal="left"/>
    </xf>
    <xf numFmtId="166" fontId="19" fillId="5" borderId="11" xfId="6" applyNumberFormat="1" applyFont="1" applyFill="1" applyBorder="1" applyAlignment="1">
      <alignment horizontal="left"/>
    </xf>
    <xf numFmtId="166" fontId="19" fillId="14" borderId="39" xfId="6" applyNumberFormat="1" applyFont="1" applyFill="1" applyBorder="1" applyAlignment="1">
      <alignment horizontal="left"/>
    </xf>
    <xf numFmtId="166" fontId="19" fillId="14" borderId="35" xfId="6" applyNumberFormat="1" applyFont="1" applyFill="1" applyBorder="1" applyAlignment="1">
      <alignment horizontal="left"/>
    </xf>
    <xf numFmtId="3" fontId="19" fillId="0" borderId="0" xfId="0" applyNumberFormat="1" applyFont="1"/>
    <xf numFmtId="0" fontId="27" fillId="0" borderId="35" xfId="0" applyFont="1" applyBorder="1" applyAlignment="1">
      <alignment horizontal="left" wrapText="1"/>
    </xf>
    <xf numFmtId="0" fontId="27" fillId="0" borderId="0" xfId="0" applyFont="1" applyAlignment="1">
      <alignment horizontal="left"/>
    </xf>
    <xf numFmtId="168" fontId="18" fillId="0" borderId="11" xfId="0" applyNumberFormat="1" applyFont="1" applyBorder="1"/>
    <xf numFmtId="0" fontId="28" fillId="0" borderId="11" xfId="0" quotePrefix="1" applyFont="1" applyBorder="1" applyAlignment="1">
      <alignment horizontal="left" vertical="top"/>
    </xf>
    <xf numFmtId="0" fontId="18" fillId="0" borderId="57" xfId="0" applyFont="1" applyBorder="1"/>
    <xf numFmtId="0" fontId="24" fillId="0" borderId="0" xfId="0" applyFont="1" applyAlignment="1">
      <alignment horizontal="center" vertical="center" wrapText="1"/>
    </xf>
    <xf numFmtId="0" fontId="17" fillId="21" borderId="9" xfId="0" applyFont="1" applyFill="1" applyBorder="1" applyAlignment="1">
      <alignment horizontal="center" wrapText="1"/>
    </xf>
    <xf numFmtId="0" fontId="25" fillId="2" borderId="11" xfId="0" applyFont="1" applyFill="1" applyBorder="1" applyAlignment="1">
      <alignment vertical="center"/>
    </xf>
    <xf numFmtId="3" fontId="19" fillId="2" borderId="11" xfId="0" applyNumberFormat="1" applyFont="1" applyFill="1" applyBorder="1"/>
    <xf numFmtId="0" fontId="18" fillId="0" borderId="7" xfId="0" applyFont="1" applyBorder="1" applyAlignment="1">
      <alignment wrapText="1"/>
    </xf>
    <xf numFmtId="0" fontId="22" fillId="0" borderId="58" xfId="0" applyFont="1" applyBorder="1" applyAlignment="1">
      <alignment horizontal="center"/>
    </xf>
    <xf numFmtId="0" fontId="22" fillId="0" borderId="5" xfId="0" applyFont="1" applyBorder="1" applyAlignment="1">
      <alignment horizontal="center"/>
    </xf>
    <xf numFmtId="0" fontId="22" fillId="0" borderId="59" xfId="0" applyFont="1" applyBorder="1" applyAlignment="1">
      <alignment horizontal="center"/>
    </xf>
    <xf numFmtId="0" fontId="22" fillId="0" borderId="49" xfId="0" applyFont="1" applyBorder="1" applyAlignment="1">
      <alignment horizontal="center"/>
    </xf>
    <xf numFmtId="0" fontId="17" fillId="21" borderId="1" xfId="0" applyFont="1" applyFill="1" applyBorder="1" applyAlignment="1">
      <alignment horizontal="center" vertical="center"/>
    </xf>
    <xf numFmtId="0" fontId="17" fillId="21" borderId="2" xfId="0" applyFont="1" applyFill="1" applyBorder="1" applyAlignment="1">
      <alignment horizontal="center" vertical="center"/>
    </xf>
    <xf numFmtId="0" fontId="17" fillId="21" borderId="0" xfId="0" applyFont="1" applyFill="1" applyAlignment="1">
      <alignment horizontal="center" vertical="top"/>
    </xf>
    <xf numFmtId="0" fontId="20" fillId="0" borderId="0" xfId="4" applyFont="1" applyAlignment="1">
      <alignment horizontal="left" vertical="center"/>
    </xf>
    <xf numFmtId="0" fontId="24" fillId="22" borderId="0" xfId="0" applyFont="1" applyFill="1" applyAlignment="1">
      <alignment horizontal="center" vertical="center" wrapText="1"/>
    </xf>
    <xf numFmtId="0" fontId="24" fillId="17" borderId="0" xfId="0" applyFont="1" applyFill="1" applyAlignment="1">
      <alignment horizontal="center" wrapText="1"/>
    </xf>
    <xf numFmtId="0" fontId="21" fillId="0" borderId="11" xfId="0" quotePrefix="1" applyFont="1" applyBorder="1" applyAlignment="1">
      <alignment horizontal="left" vertical="top"/>
    </xf>
    <xf numFmtId="0" fontId="17" fillId="21" borderId="9" xfId="0" applyFont="1" applyFill="1" applyBorder="1" applyAlignment="1">
      <alignment horizontal="center" vertical="center" wrapText="1"/>
    </xf>
    <xf numFmtId="0" fontId="17" fillId="21" borderId="1" xfId="0" applyFont="1" applyFill="1" applyBorder="1" applyAlignment="1">
      <alignment horizontal="center" vertical="center" wrapText="1"/>
    </xf>
    <xf numFmtId="0" fontId="17" fillId="21" borderId="2" xfId="0" applyFont="1" applyFill="1" applyBorder="1" applyAlignment="1">
      <alignment horizontal="center" vertical="center" wrapText="1"/>
    </xf>
    <xf numFmtId="0" fontId="17" fillId="21" borderId="3" xfId="0" applyFont="1" applyFill="1" applyBorder="1" applyAlignment="1">
      <alignment horizontal="center" vertical="center" wrapText="1"/>
    </xf>
    <xf numFmtId="0" fontId="17" fillId="21" borderId="11" xfId="0" applyFont="1" applyFill="1" applyBorder="1" applyAlignment="1">
      <alignment horizontal="center"/>
    </xf>
    <xf numFmtId="0" fontId="19" fillId="2" borderId="1" xfId="0" applyFont="1" applyFill="1" applyBorder="1" applyAlignment="1">
      <alignment horizontal="center"/>
    </xf>
    <xf numFmtId="0" fontId="19" fillId="2" borderId="3" xfId="0" applyFont="1" applyFill="1" applyBorder="1" applyAlignment="1">
      <alignment horizontal="center"/>
    </xf>
    <xf numFmtId="0" fontId="17" fillId="21" borderId="9" xfId="0" applyFont="1" applyFill="1" applyBorder="1" applyAlignment="1">
      <alignment horizontal="center"/>
    </xf>
    <xf numFmtId="0" fontId="18" fillId="21" borderId="9" xfId="0" applyFont="1" applyFill="1" applyBorder="1" applyAlignment="1">
      <alignment horizontal="center"/>
    </xf>
    <xf numFmtId="0" fontId="17" fillId="21" borderId="0" xfId="0" applyFont="1" applyFill="1" applyAlignment="1">
      <alignment horizontal="center" vertical="center" wrapText="1"/>
    </xf>
    <xf numFmtId="0" fontId="17" fillId="21" borderId="9" xfId="0" applyFont="1" applyFill="1" applyBorder="1" applyAlignment="1">
      <alignment horizontal="center" wrapText="1"/>
    </xf>
    <xf numFmtId="0" fontId="17" fillId="21" borderId="9"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7" fillId="15" borderId="9" xfId="0" applyFont="1" applyFill="1" applyBorder="1" applyAlignment="1">
      <alignment horizontal="center"/>
    </xf>
    <xf numFmtId="0" fontId="17" fillId="21" borderId="9" xfId="0" applyFont="1" applyFill="1" applyBorder="1" applyAlignment="1">
      <alignment horizontal="center" vertical="center" wrapText="1" readingOrder="1"/>
    </xf>
    <xf numFmtId="0" fontId="17" fillId="21" borderId="10" xfId="0" applyFont="1" applyFill="1" applyBorder="1" applyAlignment="1">
      <alignment horizontal="center" vertical="center" wrapText="1" readingOrder="1"/>
    </xf>
    <xf numFmtId="0" fontId="17" fillId="21" borderId="11" xfId="0" applyFont="1" applyFill="1" applyBorder="1" applyAlignment="1">
      <alignment horizontal="center" vertical="center" wrapText="1"/>
    </xf>
    <xf numFmtId="0" fontId="17" fillId="21" borderId="11" xfId="0" applyFont="1" applyFill="1" applyBorder="1" applyAlignment="1">
      <alignment horizontal="center" vertical="center"/>
    </xf>
    <xf numFmtId="0" fontId="17" fillId="21" borderId="0" xfId="0" applyFont="1" applyFill="1" applyAlignment="1">
      <alignment horizontal="center" vertical="center"/>
    </xf>
    <xf numFmtId="0" fontId="20" fillId="0" borderId="9" xfId="4" applyFont="1" applyBorder="1" applyAlignment="1">
      <alignment horizontal="left"/>
    </xf>
    <xf numFmtId="0" fontId="22" fillId="0" borderId="0" xfId="0" applyFont="1" applyAlignment="1">
      <alignment horizontal="left"/>
    </xf>
    <xf numFmtId="0" fontId="24" fillId="21" borderId="12" xfId="0" applyFont="1" applyFill="1" applyBorder="1" applyAlignment="1">
      <alignment horizontal="center" vertical="center" wrapText="1"/>
    </xf>
    <xf numFmtId="0" fontId="24" fillId="21" borderId="14" xfId="0" applyFont="1" applyFill="1" applyBorder="1" applyAlignment="1">
      <alignment horizontal="center" vertical="center" wrapText="1"/>
    </xf>
    <xf numFmtId="0" fontId="25" fillId="3" borderId="12" xfId="0" applyFont="1" applyFill="1" applyBorder="1" applyAlignment="1">
      <alignment horizontal="center" vertical="center" textRotation="90"/>
    </xf>
    <xf numFmtId="0" fontId="25" fillId="3" borderId="13" xfId="0" applyFont="1" applyFill="1" applyBorder="1" applyAlignment="1">
      <alignment horizontal="center" vertical="center" textRotation="90"/>
    </xf>
    <xf numFmtId="0" fontId="25" fillId="3" borderId="14" xfId="0" applyFont="1" applyFill="1" applyBorder="1" applyAlignment="1">
      <alignment horizontal="center" vertical="center" textRotation="90"/>
    </xf>
    <xf numFmtId="0" fontId="25" fillId="2" borderId="11" xfId="0" applyFont="1" applyFill="1" applyBorder="1" applyAlignment="1">
      <alignment horizontal="center" vertical="center" textRotation="90"/>
    </xf>
    <xf numFmtId="0" fontId="25" fillId="2" borderId="12"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0" fontId="24" fillId="21" borderId="13" xfId="0" applyFont="1" applyFill="1" applyBorder="1" applyAlignment="1">
      <alignment horizontal="center" vertical="center" wrapText="1"/>
    </xf>
    <xf numFmtId="0" fontId="17" fillId="21" borderId="12" xfId="0" applyFont="1" applyFill="1" applyBorder="1" applyAlignment="1">
      <alignment horizontal="center" vertical="center"/>
    </xf>
    <xf numFmtId="0" fontId="17" fillId="21" borderId="13" xfId="0" applyFont="1" applyFill="1" applyBorder="1" applyAlignment="1">
      <alignment horizontal="center" vertical="center"/>
    </xf>
    <xf numFmtId="0" fontId="17" fillId="21" borderId="14" xfId="0" applyFont="1" applyFill="1" applyBorder="1" applyAlignment="1">
      <alignment horizontal="center" vertical="center"/>
    </xf>
    <xf numFmtId="0" fontId="17" fillId="21" borderId="12" xfId="0" applyFont="1" applyFill="1" applyBorder="1" applyAlignment="1">
      <alignment horizontal="center" vertical="center" wrapText="1"/>
    </xf>
    <xf numFmtId="0" fontId="17" fillId="21" borderId="13" xfId="0" applyFont="1" applyFill="1" applyBorder="1" applyAlignment="1">
      <alignment horizontal="center" vertical="center" wrapText="1"/>
    </xf>
    <xf numFmtId="0" fontId="17" fillId="21" borderId="14" xfId="0" applyFont="1" applyFill="1" applyBorder="1" applyAlignment="1">
      <alignment horizontal="center" vertical="center" wrapText="1"/>
    </xf>
    <xf numFmtId="0" fontId="20" fillId="0" borderId="0" xfId="4" applyFont="1" applyAlignment="1">
      <alignment horizontal="left"/>
    </xf>
    <xf numFmtId="0" fontId="17" fillId="21" borderId="1" xfId="0" applyFont="1" applyFill="1" applyBorder="1" applyAlignment="1">
      <alignment horizontal="center" wrapText="1"/>
    </xf>
    <xf numFmtId="0" fontId="17" fillId="21" borderId="2" xfId="0" applyFont="1" applyFill="1" applyBorder="1" applyAlignment="1">
      <alignment horizontal="center" wrapText="1"/>
    </xf>
    <xf numFmtId="0" fontId="19" fillId="6" borderId="1" xfId="0" applyFont="1" applyFill="1" applyBorder="1" applyAlignment="1">
      <alignment horizontal="center"/>
    </xf>
    <xf numFmtId="0" fontId="19" fillId="6" borderId="2" xfId="0" applyFont="1" applyFill="1" applyBorder="1" applyAlignment="1">
      <alignment horizontal="center"/>
    </xf>
    <xf numFmtId="0" fontId="19" fillId="6" borderId="3" xfId="0" applyFont="1" applyFill="1" applyBorder="1" applyAlignment="1">
      <alignment horizontal="center"/>
    </xf>
    <xf numFmtId="0" fontId="19" fillId="6" borderId="11" xfId="0" applyFont="1" applyFill="1" applyBorder="1" applyAlignment="1">
      <alignment horizontal="center"/>
    </xf>
    <xf numFmtId="0" fontId="24" fillId="22" borderId="0" xfId="0" applyFont="1" applyFill="1" applyAlignment="1">
      <alignment horizontal="center" vertical="top" wrapText="1"/>
    </xf>
    <xf numFmtId="0" fontId="24" fillId="22" borderId="9" xfId="0" applyFont="1" applyFill="1" applyBorder="1" applyAlignment="1">
      <alignment horizontal="center" vertical="top" wrapText="1"/>
    </xf>
    <xf numFmtId="0" fontId="7" fillId="0" borderId="0" xfId="0" applyFont="1" applyAlignment="1">
      <alignment horizontal="left"/>
    </xf>
    <xf numFmtId="0" fontId="24" fillId="22" borderId="8" xfId="0" applyFont="1" applyFill="1" applyBorder="1" applyAlignment="1">
      <alignment horizontal="center"/>
    </xf>
    <xf numFmtId="0" fontId="24" fillId="22" borderId="10" xfId="0" applyFont="1" applyFill="1" applyBorder="1" applyAlignment="1">
      <alignment horizontal="center"/>
    </xf>
    <xf numFmtId="0" fontId="24" fillId="22" borderId="9" xfId="0" applyFont="1" applyFill="1" applyBorder="1" applyAlignment="1">
      <alignment horizontal="center" vertical="center" wrapText="1"/>
    </xf>
    <xf numFmtId="0" fontId="24" fillId="22" borderId="12" xfId="0" applyFont="1" applyFill="1" applyBorder="1" applyAlignment="1">
      <alignment horizontal="center" vertical="center" wrapText="1"/>
    </xf>
    <xf numFmtId="0" fontId="24" fillId="22" borderId="14" xfId="0" applyFont="1" applyFill="1" applyBorder="1" applyAlignment="1">
      <alignment horizontal="center" vertical="center" wrapText="1"/>
    </xf>
    <xf numFmtId="0" fontId="24" fillId="22" borderId="6" xfId="0" applyFont="1" applyFill="1" applyBorder="1" applyAlignment="1">
      <alignment horizontal="center" vertical="center" wrapText="1"/>
    </xf>
    <xf numFmtId="0" fontId="24" fillId="22" borderId="7" xfId="0" applyFont="1" applyFill="1" applyBorder="1" applyAlignment="1">
      <alignment horizontal="center" vertical="center" wrapText="1"/>
    </xf>
    <xf numFmtId="0" fontId="19" fillId="14" borderId="11" xfId="0" applyFont="1" applyFill="1" applyBorder="1" applyAlignment="1">
      <alignment horizontal="center"/>
    </xf>
    <xf numFmtId="0" fontId="17" fillId="15" borderId="1" xfId="0" applyFont="1" applyFill="1" applyBorder="1" applyAlignment="1">
      <alignment horizontal="center" vertical="center" wrapText="1"/>
    </xf>
    <xf numFmtId="0" fontId="17" fillId="15" borderId="3" xfId="0" applyFont="1" applyFill="1" applyBorder="1" applyAlignment="1">
      <alignment horizontal="center" vertical="center" wrapText="1"/>
    </xf>
    <xf numFmtId="0" fontId="24" fillId="21" borderId="11" xfId="0" applyFont="1" applyFill="1" applyBorder="1" applyAlignment="1">
      <alignment horizontal="center" vertical="center" wrapText="1"/>
    </xf>
    <xf numFmtId="0" fontId="25" fillId="13" borderId="12" xfId="0" applyFont="1" applyFill="1" applyBorder="1" applyAlignment="1">
      <alignment horizontal="center" vertical="center" wrapText="1"/>
    </xf>
    <xf numFmtId="0" fontId="25" fillId="13" borderId="13" xfId="0" applyFont="1" applyFill="1" applyBorder="1" applyAlignment="1">
      <alignment horizontal="center" vertical="center" wrapText="1"/>
    </xf>
    <xf numFmtId="0" fontId="25" fillId="13" borderId="14" xfId="0" applyFont="1" applyFill="1" applyBorder="1" applyAlignment="1">
      <alignment horizontal="center" vertical="center" wrapText="1"/>
    </xf>
    <xf numFmtId="0" fontId="25" fillId="13" borderId="12" xfId="0" applyFont="1" applyFill="1" applyBorder="1" applyAlignment="1">
      <alignment horizontal="center" vertical="center"/>
    </xf>
    <xf numFmtId="0" fontId="25" fillId="13" borderId="13" xfId="0" applyFont="1" applyFill="1" applyBorder="1" applyAlignment="1">
      <alignment horizontal="center" vertical="center"/>
    </xf>
    <xf numFmtId="0" fontId="25" fillId="13" borderId="14" xfId="0" applyFont="1" applyFill="1" applyBorder="1" applyAlignment="1">
      <alignment horizontal="center" vertical="center"/>
    </xf>
    <xf numFmtId="16" fontId="19" fillId="2" borderId="9" xfId="0" applyNumberFormat="1" applyFont="1" applyFill="1" applyBorder="1" applyAlignment="1">
      <alignment horizontal="center" vertical="center"/>
    </xf>
    <xf numFmtId="16" fontId="19" fillId="2" borderId="10" xfId="0" applyNumberFormat="1" applyFont="1" applyFill="1" applyBorder="1" applyAlignment="1">
      <alignment horizontal="center" vertical="center"/>
    </xf>
    <xf numFmtId="0" fontId="22" fillId="0" borderId="45" xfId="0" applyFont="1" applyBorder="1" applyAlignment="1">
      <alignment horizontal="left"/>
    </xf>
    <xf numFmtId="0" fontId="17" fillId="15" borderId="11" xfId="0" applyFont="1" applyFill="1" applyBorder="1" applyAlignment="1">
      <alignment horizontal="center" vertical="center" wrapText="1"/>
    </xf>
    <xf numFmtId="0" fontId="19" fillId="2" borderId="11" xfId="0" applyFont="1" applyFill="1" applyBorder="1" applyAlignment="1">
      <alignment horizontal="center"/>
    </xf>
    <xf numFmtId="0" fontId="19" fillId="12" borderId="11" xfId="0" applyFont="1" applyFill="1" applyBorder="1" applyAlignment="1">
      <alignment horizontal="center"/>
    </xf>
    <xf numFmtId="0" fontId="17" fillId="21" borderId="8" xfId="0" applyFont="1" applyFill="1" applyBorder="1" applyAlignment="1">
      <alignment horizontal="center" vertical="center" wrapText="1"/>
    </xf>
    <xf numFmtId="0" fontId="42" fillId="0" borderId="0" xfId="0" applyFont="1" applyAlignment="1">
      <alignment horizontal="center" wrapText="1"/>
    </xf>
    <xf numFmtId="0" fontId="17" fillId="21" borderId="0" xfId="0" applyFont="1" applyFill="1" applyAlignment="1">
      <alignment horizontal="center" wrapText="1"/>
    </xf>
    <xf numFmtId="0" fontId="17" fillId="21" borderId="55" xfId="0" applyFont="1" applyFill="1" applyBorder="1" applyAlignment="1">
      <alignment horizontal="center" vertical="center" wrapText="1"/>
    </xf>
    <xf numFmtId="0" fontId="22" fillId="0" borderId="0" xfId="0" applyFont="1" applyAlignment="1">
      <alignment horizontal="left" vertical="top" wrapText="1"/>
    </xf>
    <xf numFmtId="0" fontId="17" fillId="21" borderId="56" xfId="0" applyFont="1" applyFill="1" applyBorder="1" applyAlignment="1">
      <alignment horizontal="center"/>
    </xf>
    <xf numFmtId="0" fontId="22" fillId="0" borderId="0" xfId="0" applyFont="1" applyAlignment="1">
      <alignment horizontal="left" wrapText="1"/>
    </xf>
    <xf numFmtId="0" fontId="19" fillId="4" borderId="1" xfId="0" applyFont="1" applyFill="1" applyBorder="1" applyAlignment="1">
      <alignment vertical="top"/>
    </xf>
    <xf numFmtId="0" fontId="19" fillId="4" borderId="3" xfId="0" applyFont="1" applyFill="1" applyBorder="1" applyAlignment="1">
      <alignment vertical="top"/>
    </xf>
    <xf numFmtId="0" fontId="19" fillId="0" borderId="11" xfId="0" applyFont="1" applyBorder="1" applyAlignment="1">
      <alignment horizontal="left" vertical="top"/>
    </xf>
    <xf numFmtId="0" fontId="19" fillId="0" borderId="6" xfId="0" applyFont="1" applyBorder="1" applyAlignment="1">
      <alignment horizontal="left" vertical="top"/>
    </xf>
    <xf numFmtId="0" fontId="19" fillId="0" borderId="8" xfId="0" applyFont="1" applyBorder="1" applyAlignment="1">
      <alignment horizontal="left" vertical="top"/>
    </xf>
    <xf numFmtId="0" fontId="19" fillId="0" borderId="1" xfId="0" applyFont="1" applyBorder="1" applyAlignment="1">
      <alignment horizontal="left" vertical="top"/>
    </xf>
    <xf numFmtId="0" fontId="17" fillId="21" borderId="6" xfId="0" applyFont="1" applyFill="1" applyBorder="1" applyAlignment="1">
      <alignment horizontal="center" vertical="center" wrapText="1"/>
    </xf>
    <xf numFmtId="0" fontId="17" fillId="21" borderId="6" xfId="0" applyFont="1" applyFill="1" applyBorder="1" applyAlignment="1">
      <alignment horizontal="center" wrapText="1"/>
    </xf>
    <xf numFmtId="0" fontId="17" fillId="21" borderId="8" xfId="0" applyFont="1" applyFill="1" applyBorder="1" applyAlignment="1">
      <alignment horizontal="center" wrapText="1"/>
    </xf>
    <xf numFmtId="0" fontId="17" fillId="21" borderId="4" xfId="0" applyFont="1" applyFill="1" applyBorder="1" applyAlignment="1">
      <alignment horizontal="center" vertical="center" wrapText="1"/>
    </xf>
    <xf numFmtId="0" fontId="17" fillId="21" borderId="5" xfId="0" applyFont="1" applyFill="1" applyBorder="1" applyAlignment="1">
      <alignment horizontal="center" vertical="center" wrapText="1"/>
    </xf>
    <xf numFmtId="0" fontId="17" fillId="21" borderId="21" xfId="0" applyFont="1" applyFill="1" applyBorder="1" applyAlignment="1">
      <alignment horizontal="center" vertical="center" wrapText="1"/>
    </xf>
    <xf numFmtId="0" fontId="17" fillId="21" borderId="6" xfId="0" applyFont="1" applyFill="1" applyBorder="1" applyAlignment="1">
      <alignment horizontal="center"/>
    </xf>
    <xf numFmtId="0" fontId="17" fillId="21" borderId="0" xfId="0" applyFont="1" applyFill="1" applyAlignment="1">
      <alignment horizontal="center"/>
    </xf>
    <xf numFmtId="0" fontId="17" fillId="21" borderId="7" xfId="0" applyFont="1" applyFill="1" applyBorder="1" applyAlignment="1">
      <alignment horizontal="center"/>
    </xf>
    <xf numFmtId="0" fontId="17" fillId="21" borderId="8" xfId="0" applyFont="1" applyFill="1" applyBorder="1" applyAlignment="1">
      <alignment horizontal="center"/>
    </xf>
    <xf numFmtId="0" fontId="17" fillId="21" borderId="10" xfId="0" applyFont="1" applyFill="1" applyBorder="1" applyAlignment="1">
      <alignment horizontal="center"/>
    </xf>
    <xf numFmtId="0" fontId="17" fillId="21" borderId="1" xfId="0" applyFont="1" applyFill="1" applyBorder="1" applyAlignment="1">
      <alignment horizontal="center"/>
    </xf>
    <xf numFmtId="0" fontId="17" fillId="21" borderId="2" xfId="0" applyFont="1" applyFill="1" applyBorder="1" applyAlignment="1">
      <alignment horizontal="center"/>
    </xf>
    <xf numFmtId="0" fontId="17" fillId="21" borderId="7" xfId="0" applyFont="1" applyFill="1" applyBorder="1" applyAlignment="1">
      <alignment horizontal="center" wrapText="1"/>
    </xf>
    <xf numFmtId="0" fontId="17" fillId="21" borderId="9" xfId="0" applyFont="1" applyFill="1" applyBorder="1" applyAlignment="1">
      <alignment horizontal="center" vertical="top"/>
    </xf>
    <xf numFmtId="0" fontId="17" fillId="21" borderId="3" xfId="0" applyFont="1" applyFill="1" applyBorder="1" applyAlignment="1">
      <alignment horizontal="center"/>
    </xf>
  </cellXfs>
  <cellStyles count="14">
    <cellStyle name="Comma" xfId="1" builtinId="3"/>
    <cellStyle name="Comma [0]" xfId="2" builtinId="6"/>
    <cellStyle name="Currency" xfId="6" builtinId="4"/>
    <cellStyle name="Good" xfId="7" builtinId="26"/>
    <cellStyle name="Hyperlink" xfId="4" builtinId="8"/>
    <cellStyle name="Normal" xfId="0" builtinId="0"/>
    <cellStyle name="Normal 2" xfId="5" xr:uid="{DD1EFBE3-69F1-4886-A2C1-F95641AF4F39}"/>
    <cellStyle name="Normal 2 2" xfId="8" xr:uid="{71FD16C0-6399-42A3-881B-B4CACB36F245}"/>
    <cellStyle name="Normal 3" xfId="9" xr:uid="{F68A0F06-FD87-4B5A-80D4-5CC4199FC4F7}"/>
    <cellStyle name="Normal 3 2" xfId="10" xr:uid="{252C177A-7E94-439F-813D-2539B5DC0611}"/>
    <cellStyle name="Normal 4" xfId="11" xr:uid="{F12A74BB-1B8A-47B8-A82C-C1696A0F40FD}"/>
    <cellStyle name="Normal 5" xfId="12" xr:uid="{FF742B89-202C-44CC-B6EC-BD615DC575B1}"/>
    <cellStyle name="Normal 6" xfId="13" xr:uid="{BF217E03-5ABA-4EFD-9C6D-0B1739A86EC9}"/>
    <cellStyle name="Percent" xfId="3" builtinId="5"/>
  </cellStyles>
  <dxfs count="3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19386B"/>
      <color rgb="FFE2EFDA"/>
      <color rgb="FFFF33CC"/>
      <color rgb="FFFF99FF"/>
      <color rgb="FFE89E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hyperlink" Target="https://ofm.wa.gov/washington-data-research/population-demographics/population-estimates/estimates-april-1-population-age-sex-race-and-hispanic-origin" TargetMode="External"/></Relationships>
</file>

<file path=xl/drawings/_rels/drawing21.xml.rels><?xml version="1.0" encoding="UTF-8" standalone="yes"?>
<Relationships xmlns="http://schemas.openxmlformats.org/package/2006/relationships"><Relationship Id="rId1" Type="http://schemas.openxmlformats.org/officeDocument/2006/relationships/hyperlink" Target="http://www.wahbexchange.org/about-the-exchange/reports-data/" TargetMode="External"/></Relationships>
</file>

<file path=xl/drawings/drawing1.xml><?xml version="1.0" encoding="utf-8"?>
<xdr:wsDr xmlns:xdr="http://schemas.openxmlformats.org/drawingml/2006/spreadsheetDrawing" xmlns:a="http://schemas.openxmlformats.org/drawingml/2006/main">
  <xdr:twoCellAnchor>
    <xdr:from>
      <xdr:col>0</xdr:col>
      <xdr:colOff>247649</xdr:colOff>
      <xdr:row>26</xdr:row>
      <xdr:rowOff>95250</xdr:rowOff>
    </xdr:from>
    <xdr:to>
      <xdr:col>5</xdr:col>
      <xdr:colOff>280987</xdr:colOff>
      <xdr:row>40</xdr:row>
      <xdr:rowOff>38099</xdr:rowOff>
    </xdr:to>
    <xdr:sp macro="" textlink="">
      <xdr:nvSpPr>
        <xdr:cNvPr id="2" name="TextBox 1">
          <a:extLst>
            <a:ext uri="{FF2B5EF4-FFF2-40B4-BE49-F238E27FC236}">
              <a16:creationId xmlns:a16="http://schemas.microsoft.com/office/drawing/2014/main" id="{9E16307F-5353-4E6A-A6A0-A127E5765A86}"/>
            </a:ext>
          </a:extLst>
        </xdr:cNvPr>
        <xdr:cNvSpPr txBox="1"/>
      </xdr:nvSpPr>
      <xdr:spPr>
        <a:xfrm>
          <a:off x="247649" y="6715125"/>
          <a:ext cx="4919663" cy="2609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spcAft>
              <a:spcPts val="1200"/>
            </a:spcAft>
          </a:pPr>
          <a:r>
            <a:rPr lang="en-US" sz="1200" i="1">
              <a:effectLst/>
              <a:latin typeface="Noto Sans" panose="020B0502040504020204" pitchFamily="34" charset="0"/>
              <a:ea typeface="Noto Sans" panose="020B0502040504020204" pitchFamily="34" charset="0"/>
              <a:cs typeface="Noto Sans" panose="020B0502040504020204" pitchFamily="34" charset="0"/>
            </a:rPr>
            <a:t>Qualified health plan (QHP) and qualified dental plan (QDP) data includes enrollees with health insurance during February 2024, who made</a:t>
          </a:r>
          <a:r>
            <a:rPr lang="en-US" sz="1200" i="1" baseline="0">
              <a:effectLst/>
              <a:latin typeface="Noto Sans" panose="020B0502040504020204" pitchFamily="34" charset="0"/>
              <a:ea typeface="Noto Sans" panose="020B0502040504020204" pitchFamily="34" charset="0"/>
              <a:cs typeface="Noto Sans" panose="020B0502040504020204" pitchFamily="34" charset="0"/>
            </a:rPr>
            <a:t> their first </a:t>
          </a:r>
          <a:r>
            <a:rPr lang="en-US" sz="1200" i="1">
              <a:effectLst/>
              <a:latin typeface="Noto Sans" panose="020B0502040504020204" pitchFamily="34" charset="0"/>
              <a:ea typeface="Noto Sans" panose="020B0502040504020204" pitchFamily="34" charset="0"/>
              <a:cs typeface="Noto Sans" panose="020B0502040504020204" pitchFamily="34" charset="0"/>
            </a:rPr>
            <a:t>payment as of March 31, 2024.</a:t>
          </a:r>
        </a:p>
        <a:p>
          <a:pPr rtl="0">
            <a:spcAft>
              <a:spcPts val="1200"/>
            </a:spcAft>
          </a:pPr>
          <a:r>
            <a:rPr lang="en-US" sz="1200" i="1">
              <a:effectLst/>
              <a:latin typeface="Noto Sans" panose="020B0502040504020204" pitchFamily="34" charset="0"/>
              <a:ea typeface="Noto Sans" panose="020B0502040504020204" pitchFamily="34" charset="0"/>
              <a:cs typeface="Noto Sans" panose="020B0502040504020204" pitchFamily="34" charset="0"/>
            </a:rPr>
            <a:t>Washington Apple Health (Medicaid) data was provided by Washington State Health Care Authority as of Feb. 29, 2024, unless otherwise noted.</a:t>
          </a:r>
        </a:p>
        <a:p>
          <a:pPr rtl="0">
            <a:spcAft>
              <a:spcPts val="1200"/>
            </a:spcAft>
          </a:pPr>
          <a:r>
            <a:rPr lang="en-US" sz="1200" i="1">
              <a:effectLst/>
              <a:latin typeface="Noto Sans" panose="020B0502040504020204" pitchFamily="34" charset="0"/>
              <a:ea typeface="Noto Sans" panose="020B0502040504020204" pitchFamily="34" charset="0"/>
              <a:cs typeface="Noto Sans" panose="020B0502040504020204" pitchFamily="34" charset="0"/>
            </a:rPr>
            <a:t>Report produced by Exchange Analytics, Data and Reporting, and Communications departments, using the data resources of Washington Healtlhplanfinder and the Washington Healthplanfinder Data</a:t>
          </a:r>
          <a:r>
            <a:rPr lang="en-US" sz="1200" i="1" baseline="0">
              <a:effectLst/>
              <a:latin typeface="Noto Sans" panose="020B0502040504020204" pitchFamily="34" charset="0"/>
              <a:ea typeface="Noto Sans" panose="020B0502040504020204" pitchFamily="34" charset="0"/>
              <a:cs typeface="Noto Sans" panose="020B0502040504020204" pitchFamily="34" charset="0"/>
            </a:rPr>
            <a:t> </a:t>
          </a:r>
          <a:r>
            <a:rPr lang="en-US" sz="1200" i="1">
              <a:effectLst/>
              <a:latin typeface="Noto Sans" panose="020B0502040504020204" pitchFamily="34" charset="0"/>
              <a:ea typeface="Noto Sans" panose="020B0502040504020204" pitchFamily="34" charset="0"/>
              <a:cs typeface="Noto Sans" panose="020B0502040504020204" pitchFamily="34" charset="0"/>
            </a:rPr>
            <a:t>Warehouse.</a:t>
          </a:r>
        </a:p>
        <a:p>
          <a:endParaRPr lang="en-US" sz="1100" i="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47625</xdr:colOff>
      <xdr:row>19</xdr:row>
      <xdr:rowOff>142875</xdr:rowOff>
    </xdr:from>
    <xdr:to>
      <xdr:col>8</xdr:col>
      <xdr:colOff>14288</xdr:colOff>
      <xdr:row>29</xdr:row>
      <xdr:rowOff>57150</xdr:rowOff>
    </xdr:to>
    <xdr:sp macro="" textlink="">
      <xdr:nvSpPr>
        <xdr:cNvPr id="2" name="TextBox 1">
          <a:extLst>
            <a:ext uri="{FF2B5EF4-FFF2-40B4-BE49-F238E27FC236}">
              <a16:creationId xmlns:a16="http://schemas.microsoft.com/office/drawing/2014/main" id="{DE2CEF2D-F652-CFB6-5746-A97BC302E5C7}"/>
            </a:ext>
          </a:extLst>
        </xdr:cNvPr>
        <xdr:cNvSpPr txBox="1"/>
      </xdr:nvSpPr>
      <xdr:spPr>
        <a:xfrm>
          <a:off x="647700" y="6819900"/>
          <a:ext cx="7053263" cy="2486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200" i="1"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Apple Health clients selecting a Managed Care Plan (MCP) through HPF; the remainder are automatically enrolled into a plan.	</a:t>
          </a:r>
        </a:p>
        <a:p>
          <a:pPr>
            <a:spcAft>
              <a:spcPts val="600"/>
            </a:spcAft>
          </a:pPr>
          <a:r>
            <a:rPr lang="en-US" sz="1200" i="1"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Cumulative total by month only includes MAGI and CHIP enrollees who actively selected an Apple Health Managed Care Plan through Washington Healthplanfinder.			</a:t>
          </a:r>
        </a:p>
        <a:p>
          <a:pPr>
            <a:spcAft>
              <a:spcPts val="600"/>
            </a:spcAft>
          </a:pPr>
          <a:r>
            <a:rPr lang="en-US" sz="1200" i="1"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Average Apple</a:t>
          </a:r>
          <a:r>
            <a:rPr lang="en-US" sz="1200" i="1" baseline="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Health</a:t>
          </a: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Annual Enrollment is a unque</a:t>
          </a:r>
          <a:r>
            <a:rPr lang="en-US" sz="1200" i="1" baseline="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count of customers in the above table as opposed to the monthly totals, which are cumulative.</a:t>
          </a: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p>
        <a:p>
          <a:pPr>
            <a:spcAft>
              <a:spcPts val="600"/>
            </a:spcAft>
          </a:pP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Wellpoint, Washington was formerly known as Amerigroup Washington Inc.</a:t>
          </a:r>
          <a:r>
            <a:rPr lang="en-US" sz="11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endParaRPr lang="en-US" sz="1100" i="1">
            <a:latin typeface="Noto Sans" panose="020B0502040504020204" pitchFamily="34" charset="0"/>
            <a:ea typeface="Noto Sans" panose="020B0502040504020204" pitchFamily="34" charset="0"/>
            <a:cs typeface="Noto Sans" panose="020B0502040504020204" pitchFamily="34" charset="0"/>
          </a:endParaRPr>
        </a:p>
      </xdr:txBody>
    </xdr:sp>
    <xdr:clientData/>
  </xdr:twoCellAnchor>
  <xdr:twoCellAnchor>
    <xdr:from>
      <xdr:col>1</xdr:col>
      <xdr:colOff>19050</xdr:colOff>
      <xdr:row>9</xdr:row>
      <xdr:rowOff>57151</xdr:rowOff>
    </xdr:from>
    <xdr:to>
      <xdr:col>8</xdr:col>
      <xdr:colOff>376237</xdr:colOff>
      <xdr:row>10</xdr:row>
      <xdr:rowOff>352426</xdr:rowOff>
    </xdr:to>
    <xdr:sp macro="" textlink="">
      <xdr:nvSpPr>
        <xdr:cNvPr id="4" name="TextBox 3">
          <a:extLst>
            <a:ext uri="{FF2B5EF4-FFF2-40B4-BE49-F238E27FC236}">
              <a16:creationId xmlns:a16="http://schemas.microsoft.com/office/drawing/2014/main" id="{8E482999-9F02-CD59-0D93-905D8E00C98B}"/>
            </a:ext>
          </a:extLst>
        </xdr:cNvPr>
        <xdr:cNvSpPr txBox="1"/>
      </xdr:nvSpPr>
      <xdr:spPr>
        <a:xfrm>
          <a:off x="619125" y="2924176"/>
          <a:ext cx="7443787"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a:t>
          </a:r>
          <a:r>
            <a:rPr lang="en-US" sz="12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endParaRPr lang="en-US" sz="1200">
            <a:effectLst/>
            <a:latin typeface="Noto Sans" panose="020B0502040504020204" pitchFamily="34" charset="0"/>
            <a:ea typeface="Noto Sans" panose="020B0502040504020204" pitchFamily="34" charset="0"/>
            <a:cs typeface="Noto Sans" panose="020B0502040504020204" pitchFamily="34" charset="0"/>
          </a:endParaRPr>
        </a:p>
        <a:p>
          <a:r>
            <a:rPr lang="en-US" sz="1200" b="0" i="1" u="none" strike="noStrike"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 Cumulative total by month includes Apple Health clients enrolled through Washington Healthplanfinder.</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27370</xdr:colOff>
      <xdr:row>35</xdr:row>
      <xdr:rowOff>10949</xdr:rowOff>
    </xdr:from>
    <xdr:to>
      <xdr:col>7</xdr:col>
      <xdr:colOff>49266</xdr:colOff>
      <xdr:row>48</xdr:row>
      <xdr:rowOff>235388</xdr:rowOff>
    </xdr:to>
    <xdr:sp macro="" textlink="">
      <xdr:nvSpPr>
        <xdr:cNvPr id="3" name="TextBox 2">
          <a:extLst>
            <a:ext uri="{FF2B5EF4-FFF2-40B4-BE49-F238E27FC236}">
              <a16:creationId xmlns:a16="http://schemas.microsoft.com/office/drawing/2014/main" id="{1E092EAC-A426-29F9-767C-5CD7B567C4E2}"/>
            </a:ext>
          </a:extLst>
        </xdr:cNvPr>
        <xdr:cNvSpPr txBox="1"/>
      </xdr:nvSpPr>
      <xdr:spPr>
        <a:xfrm>
          <a:off x="629525" y="9481208"/>
          <a:ext cx="6152931" cy="35089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1200"/>
            </a:spcAft>
            <a:buClrTx/>
            <a:buSzTx/>
            <a:buFontTx/>
            <a:buNone/>
            <a:tabLst/>
            <a:defRPr/>
          </a:pPr>
          <a:r>
            <a:rPr lang="en-US" sz="1200" b="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a:t>
          </a:r>
          <a:r>
            <a:rPr lang="en-US" sz="12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endParaRPr lang="en-US" sz="1200">
            <a:effectLst/>
            <a:latin typeface="Noto Sans" panose="020B0502040504020204" pitchFamily="34" charset="0"/>
            <a:ea typeface="Noto Sans" panose="020B0502040504020204" pitchFamily="34" charset="0"/>
            <a:cs typeface="Noto Sans" panose="020B0502040504020204" pitchFamily="34" charset="0"/>
          </a:endParaRPr>
        </a:p>
        <a:p>
          <a:pPr>
            <a:spcAft>
              <a:spcPts val="1200"/>
            </a:spcAft>
          </a:pPr>
          <a:r>
            <a:rPr lang="en-US" sz="1200" b="1" i="1">
              <a:latin typeface="Noto Sans" panose="020B0502040504020204" pitchFamily="34" charset="0"/>
              <a:ea typeface="Noto Sans" panose="020B0502040504020204" pitchFamily="34" charset="0"/>
              <a:cs typeface="Noto Sans" panose="020B0502040504020204" pitchFamily="34" charset="0"/>
            </a:rPr>
            <a:t>"Any Subsidy" </a:t>
          </a:r>
          <a:r>
            <a:rPr lang="en-US" sz="1200" i="1">
              <a:latin typeface="Noto Sans" panose="020B0502040504020204" pitchFamily="34" charset="0"/>
              <a:ea typeface="Noto Sans" panose="020B0502040504020204" pitchFamily="34" charset="0"/>
              <a:cs typeface="Noto Sans" panose="020B0502040504020204" pitchFamily="34" charset="0"/>
            </a:rPr>
            <a:t>is defined as those customers who receive Cascade Care Savings (CCS) and/or</a:t>
          </a:r>
          <a:r>
            <a:rPr lang="en-US" sz="1200" i="1" baseline="0">
              <a:latin typeface="Noto Sans" panose="020B0502040504020204" pitchFamily="34" charset="0"/>
              <a:ea typeface="Noto Sans" panose="020B0502040504020204" pitchFamily="34" charset="0"/>
              <a:cs typeface="Noto Sans" panose="020B0502040504020204" pitchFamily="34" charset="0"/>
            </a:rPr>
            <a:t> received eligibility for</a:t>
          </a:r>
          <a:r>
            <a:rPr lang="en-US" sz="1200" i="1">
              <a:latin typeface="Noto Sans" panose="020B0502040504020204" pitchFamily="34" charset="0"/>
              <a:ea typeface="Noto Sans" panose="020B0502040504020204" pitchFamily="34" charset="0"/>
              <a:cs typeface="Noto Sans" panose="020B0502040504020204" pitchFamily="34" charset="0"/>
            </a:rPr>
            <a:t> federal advance premium tax credits (APTC).</a:t>
          </a:r>
        </a:p>
        <a:p>
          <a:pPr>
            <a:spcAft>
              <a:spcPts val="1200"/>
            </a:spcAft>
          </a:pPr>
          <a:r>
            <a:rPr lang="en-US" sz="1200" b="1" i="1">
              <a:latin typeface="Noto Sans" panose="020B0502040504020204" pitchFamily="34" charset="0"/>
              <a:ea typeface="Noto Sans" panose="020B0502040504020204" pitchFamily="34" charset="0"/>
              <a:cs typeface="Noto Sans" panose="020B0502040504020204" pitchFamily="34" charset="0"/>
            </a:rPr>
            <a:t>“APTC Eligibles” </a:t>
          </a:r>
          <a:r>
            <a:rPr lang="en-US" sz="1200" i="1">
              <a:latin typeface="Noto Sans" panose="020B0502040504020204" pitchFamily="34" charset="0"/>
              <a:ea typeface="Noto Sans" panose="020B0502040504020204" pitchFamily="34" charset="0"/>
              <a:cs typeface="Noto Sans" panose="020B0502040504020204" pitchFamily="34" charset="0"/>
            </a:rPr>
            <a:t>is defined as all customers who receive eligibility for APTC, regardless of whether they also receive CCS.			</a:t>
          </a:r>
        </a:p>
        <a:p>
          <a:pPr>
            <a:spcAft>
              <a:spcPts val="1200"/>
            </a:spcAft>
          </a:pPr>
          <a:r>
            <a:rPr lang="en-US" sz="1200" b="1" i="1">
              <a:latin typeface="Noto Sans" panose="020B0502040504020204" pitchFamily="34" charset="0"/>
              <a:ea typeface="Noto Sans" panose="020B0502040504020204" pitchFamily="34" charset="0"/>
              <a:cs typeface="Noto Sans" panose="020B0502040504020204" pitchFamily="34" charset="0"/>
            </a:rPr>
            <a:t>“CCS Recipients” </a:t>
          </a:r>
          <a:r>
            <a:rPr lang="en-US" sz="1200" i="1">
              <a:latin typeface="Noto Sans" panose="020B0502040504020204" pitchFamily="34" charset="0"/>
              <a:ea typeface="Noto Sans" panose="020B0502040504020204" pitchFamily="34" charset="0"/>
              <a:cs typeface="Noto Sans" panose="020B0502040504020204" pitchFamily="34" charset="0"/>
            </a:rPr>
            <a:t>is defined as all customers who receive CCS, regardless of whether they also received eligibility for APTC. 33 people were excluded from the total because their FPL was in transition.	</a:t>
          </a:r>
        </a:p>
        <a:p>
          <a:pPr>
            <a:spcAft>
              <a:spcPts val="1200"/>
            </a:spcAft>
          </a:pPr>
          <a:r>
            <a:rPr lang="en-US" sz="1200" i="1" baseline="30000">
              <a:latin typeface="Noto Sans" panose="020B0502040504020204" pitchFamily="34" charset="0"/>
              <a:ea typeface="Noto Sans" panose="020B0502040504020204" pitchFamily="34" charset="0"/>
              <a:cs typeface="Noto Sans" panose="020B0502040504020204" pitchFamily="34" charset="0"/>
            </a:rPr>
            <a:t>*</a:t>
          </a:r>
          <a:r>
            <a:rPr lang="en-US" sz="1200" i="1">
              <a:latin typeface="Noto Sans" panose="020B0502040504020204" pitchFamily="34" charset="0"/>
              <a:ea typeface="Noto Sans" panose="020B0502040504020204" pitchFamily="34" charset="0"/>
              <a:cs typeface="Noto Sans" panose="020B0502040504020204" pitchFamily="34" charset="0"/>
            </a:rPr>
            <a:t> Because policies may cover more than one tax filing household under the same plan, 231 people who did not report income were listed as subsidized. Where any one tax filing household is receiving tax credits, the plan is reported as subsidized. </a:t>
          </a:r>
        </a:p>
        <a:p>
          <a:pPr>
            <a:spcAft>
              <a:spcPts val="1200"/>
            </a:spcAft>
          </a:pPr>
          <a:r>
            <a:rPr lang="en-US" sz="1100" i="1" baseline="30000">
              <a:solidFill>
                <a:schemeClr val="dk1"/>
              </a:solidFill>
              <a:effectLst/>
              <a:latin typeface="+mn-lt"/>
              <a:ea typeface="+mn-ea"/>
              <a:cs typeface="+mn-cs"/>
            </a:rPr>
            <a:t>† </a:t>
          </a:r>
          <a:r>
            <a:rPr lang="en-US" sz="1200" i="1">
              <a:latin typeface="Noto Sans" panose="020B0502040504020204" pitchFamily="34" charset="0"/>
              <a:ea typeface="Noto Sans" panose="020B0502040504020204" pitchFamily="34" charset="0"/>
              <a:cs typeface="Noto Sans" panose="020B0502040504020204" pitchFamily="34" charset="0"/>
            </a:rPr>
            <a:t>Average net premium after all applicable subsidies are applied.</a:t>
          </a:r>
        </a:p>
        <a:p>
          <a:endParaRPr lang="en-US" sz="1100"/>
        </a:p>
      </xdr:txBody>
    </xdr:sp>
    <xdr:clientData/>
  </xdr:twoCellAnchor>
  <xdr:twoCellAnchor>
    <xdr:from>
      <xdr:col>8</xdr:col>
      <xdr:colOff>21896</xdr:colOff>
      <xdr:row>33</xdr:row>
      <xdr:rowOff>136854</xdr:rowOff>
    </xdr:from>
    <xdr:to>
      <xdr:col>11</xdr:col>
      <xdr:colOff>32844</xdr:colOff>
      <xdr:row>38</xdr:row>
      <xdr:rowOff>21897</xdr:rowOff>
    </xdr:to>
    <xdr:sp macro="" textlink="">
      <xdr:nvSpPr>
        <xdr:cNvPr id="4" name="TextBox 3">
          <a:extLst>
            <a:ext uri="{FF2B5EF4-FFF2-40B4-BE49-F238E27FC236}">
              <a16:creationId xmlns:a16="http://schemas.microsoft.com/office/drawing/2014/main" id="{C8FA894F-3E7C-442D-A438-971A1795031E}"/>
            </a:ext>
          </a:extLst>
        </xdr:cNvPr>
        <xdr:cNvSpPr txBox="1"/>
      </xdr:nvSpPr>
      <xdr:spPr>
        <a:xfrm>
          <a:off x="7362716" y="8994009"/>
          <a:ext cx="5725948" cy="1280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1200"/>
            </a:spcAft>
          </a:pP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Excludes 240,178 QHP enrollees in a plan with an integrated deductible shown in the top table above.		</a:t>
          </a:r>
        </a:p>
        <a:p>
          <a:pPr>
            <a:spcAft>
              <a:spcPts val="1200"/>
            </a:spcAft>
          </a:pP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Includes QHP enrollees in individual and family plans after cost-sharing reductions are applied.</a:t>
          </a:r>
          <a:r>
            <a:rPr lang="en-US" sz="11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r>
            <a:rPr lang="en-US" sz="11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p>
        <a:p>
          <a:endParaRPr lang="en-US" sz="1100"/>
        </a:p>
      </xdr:txBody>
    </xdr:sp>
    <xdr:clientData/>
  </xdr:twoCellAnchor>
  <xdr:twoCellAnchor>
    <xdr:from>
      <xdr:col>8</xdr:col>
      <xdr:colOff>5474</xdr:colOff>
      <xdr:row>13</xdr:row>
      <xdr:rowOff>158750</xdr:rowOff>
    </xdr:from>
    <xdr:to>
      <xdr:col>12</xdr:col>
      <xdr:colOff>49266</xdr:colOff>
      <xdr:row>18</xdr:row>
      <xdr:rowOff>197069</xdr:rowOff>
    </xdr:to>
    <xdr:sp macro="" textlink="">
      <xdr:nvSpPr>
        <xdr:cNvPr id="5" name="TextBox 4">
          <a:extLst>
            <a:ext uri="{FF2B5EF4-FFF2-40B4-BE49-F238E27FC236}">
              <a16:creationId xmlns:a16="http://schemas.microsoft.com/office/drawing/2014/main" id="{1EDE0044-DC6A-E3C0-3511-B73E6E5FC42E}"/>
            </a:ext>
          </a:extLst>
        </xdr:cNvPr>
        <xdr:cNvSpPr txBox="1"/>
      </xdr:nvSpPr>
      <xdr:spPr>
        <a:xfrm>
          <a:off x="7127328" y="4138449"/>
          <a:ext cx="5036206" cy="13247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Excludes 12,873 QHP enrollees in a plan with separate deductibles for Medical and Pharmacy services shown in the table below.</a:t>
          </a:r>
        </a:p>
        <a:p>
          <a:pPr>
            <a:spcAft>
              <a:spcPts val="600"/>
            </a:spcAft>
          </a:pPr>
          <a:r>
            <a:rPr lang="en-US" sz="1100" i="1" baseline="30000">
              <a:solidFill>
                <a:schemeClr val="dk1"/>
              </a:solidFill>
              <a:effectLst/>
              <a:latin typeface="+mn-lt"/>
              <a:ea typeface="+mn-ea"/>
              <a:cs typeface="+mn-cs"/>
            </a:rPr>
            <a:t>‡</a:t>
          </a: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 Includes QHP enrollees in individual and family plans after cost-sharing reductions are applied. Family deductibles are divided by number of household members and displayed per member.</a:t>
          </a:r>
          <a:r>
            <a:rPr lang="en-US" sz="11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r>
            <a:rPr lang="en-US" sz="1100">
              <a:solidFill>
                <a:schemeClr val="dk1"/>
              </a:solidFill>
              <a:effectLst/>
              <a:latin typeface="+mn-lt"/>
              <a:ea typeface="+mn-ea"/>
              <a:cs typeface="+mn-cs"/>
            </a:rPr>
            <a:t>	</a:t>
          </a:r>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55486</xdr:colOff>
      <xdr:row>11</xdr:row>
      <xdr:rowOff>36991</xdr:rowOff>
    </xdr:from>
    <xdr:to>
      <xdr:col>3</xdr:col>
      <xdr:colOff>773679</xdr:colOff>
      <xdr:row>12</xdr:row>
      <xdr:rowOff>88301</xdr:rowOff>
    </xdr:to>
    <xdr:sp macro="" textlink="">
      <xdr:nvSpPr>
        <xdr:cNvPr id="3" name="TextBox 2">
          <a:extLst>
            <a:ext uri="{FF2B5EF4-FFF2-40B4-BE49-F238E27FC236}">
              <a16:creationId xmlns:a16="http://schemas.microsoft.com/office/drawing/2014/main" id="{01272A87-ABF3-4CF0-855B-56C8D5BE03A2}"/>
            </a:ext>
          </a:extLst>
        </xdr:cNvPr>
        <xdr:cNvSpPr txBox="1"/>
      </xdr:nvSpPr>
      <xdr:spPr>
        <a:xfrm>
          <a:off x="656578" y="2986967"/>
          <a:ext cx="3113315" cy="3102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twoCellAnchor>
    <xdr:from>
      <xdr:col>1</xdr:col>
      <xdr:colOff>1</xdr:colOff>
      <xdr:row>24</xdr:row>
      <xdr:rowOff>120219</xdr:rowOff>
    </xdr:from>
    <xdr:to>
      <xdr:col>7</xdr:col>
      <xdr:colOff>1026481</xdr:colOff>
      <xdr:row>32</xdr:row>
      <xdr:rowOff>175705</xdr:rowOff>
    </xdr:to>
    <xdr:sp macro="" textlink="">
      <xdr:nvSpPr>
        <xdr:cNvPr id="2" name="TextBox 1">
          <a:extLst>
            <a:ext uri="{FF2B5EF4-FFF2-40B4-BE49-F238E27FC236}">
              <a16:creationId xmlns:a16="http://schemas.microsoft.com/office/drawing/2014/main" id="{BC12C1CC-8098-AF17-26F7-B395139F931F}"/>
            </a:ext>
          </a:extLst>
        </xdr:cNvPr>
        <xdr:cNvSpPr txBox="1"/>
      </xdr:nvSpPr>
      <xdr:spPr>
        <a:xfrm>
          <a:off x="601093" y="6399321"/>
          <a:ext cx="7583009" cy="195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600"/>
            </a:spcAft>
            <a:buClrTx/>
            <a:buSzTx/>
            <a:buFontTx/>
            <a:buNone/>
            <a:tabLst/>
            <a:defRPr/>
          </a:pP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a:t>
          </a:r>
        </a:p>
        <a:p>
          <a:pPr marL="0" marR="0" lvl="0" indent="0" defTabSz="914400" eaLnBrk="1" fontAlgn="auto" latinLnBrk="0" hangingPunct="1">
            <a:lnSpc>
              <a:spcPct val="100000"/>
            </a:lnSpc>
            <a:spcBef>
              <a:spcPts val="0"/>
            </a:spcBef>
            <a:spcAft>
              <a:spcPts val="600"/>
            </a:spcAft>
            <a:buClrTx/>
            <a:buSzTx/>
            <a:buFontTx/>
            <a:buNone/>
            <a:tabLst/>
            <a:defRPr/>
          </a:pPr>
          <a:r>
            <a:rPr lang="en-US" sz="1200" b="1"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"Any Subsidy" </a:t>
          </a:r>
          <a:r>
            <a:rPr lang="en-US" sz="1200" b="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those customers who receive Cascade Care Savings (CCS) and/or received eligibility for advance premium tax credits (APTC)</a:t>
          </a:r>
          <a:r>
            <a:rPr lang="en-US" sz="1200" b="0" i="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r>
            <a:rPr lang="en-US" sz="1200" b="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Cascade Care Savings first became available in 2023.</a:t>
          </a:r>
          <a:endParaRPr lang="en-US" sz="1200" i="1">
            <a:effectLst/>
            <a:latin typeface="Noto Sans" panose="020B0502040504020204" pitchFamily="34" charset="0"/>
            <a:ea typeface="Noto Sans" panose="020B0502040504020204" pitchFamily="34" charset="0"/>
            <a:cs typeface="Noto Sans" panose="020B0502040504020204" pitchFamily="34" charset="0"/>
          </a:endParaRPr>
        </a:p>
        <a:p>
          <a:pPr>
            <a:spcAft>
              <a:spcPts val="600"/>
            </a:spcAft>
          </a:pP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Enrollees under 400% FPL who do not receive subsidies are not eligible due to tax filing status, offer of employer sponsored insurance and/or other factors related to program eligibility.</a:t>
          </a:r>
        </a:p>
        <a:p>
          <a:pPr>
            <a:spcAft>
              <a:spcPts val="600"/>
            </a:spcAft>
          </a:pP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Chart excludes persons who did not report their income and who are subsidized over 400% due to multiple tax filers and disenrollment timing.</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xdr:colOff>
      <xdr:row>25</xdr:row>
      <xdr:rowOff>76198</xdr:rowOff>
    </xdr:from>
    <xdr:to>
      <xdr:col>9</xdr:col>
      <xdr:colOff>757237</xdr:colOff>
      <xdr:row>39</xdr:row>
      <xdr:rowOff>19049</xdr:rowOff>
    </xdr:to>
    <xdr:sp macro="" textlink="">
      <xdr:nvSpPr>
        <xdr:cNvPr id="2" name="TextBox 1">
          <a:extLst>
            <a:ext uri="{FF2B5EF4-FFF2-40B4-BE49-F238E27FC236}">
              <a16:creationId xmlns:a16="http://schemas.microsoft.com/office/drawing/2014/main" id="{E6739489-2706-1A33-645B-7A7161C9185A}"/>
            </a:ext>
          </a:extLst>
        </xdr:cNvPr>
        <xdr:cNvSpPr txBox="1"/>
      </xdr:nvSpPr>
      <xdr:spPr>
        <a:xfrm>
          <a:off x="604837" y="6219823"/>
          <a:ext cx="7858125" cy="2609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In 2023, Cascade Care Savings was launched. Prior to 2023, enrollees were only eligible for federal subsidies</a:t>
          </a:r>
          <a:r>
            <a:rPr lang="en-US" sz="1200" b="0" i="0"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t>
          </a:r>
        </a:p>
        <a:p>
          <a:pPr>
            <a:spcAft>
              <a:spcPts val="600"/>
            </a:spcAft>
          </a:pPr>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"Any Subsidy"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those customers who receive Cascade Care Savings (CCS) and/or eligibility for advance premium tax credits (APTC)</a:t>
          </a:r>
          <a:r>
            <a:rPr lang="en-US" sz="1200" b="0" i="0"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t>
          </a:r>
        </a:p>
        <a:p>
          <a:pPr>
            <a:spcAft>
              <a:spcPts val="600"/>
            </a:spcAft>
          </a:pPr>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“APTC Eligibles”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all customers who receive eligibility</a:t>
          </a:r>
          <a:r>
            <a:rPr lang="en-US" sz="1200" b="0" i="1" u="none" strike="noStrike" baseline="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for</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APTC, regardless of whether they also receive Cascade Care Savings (CCS)</a:t>
          </a:r>
          <a:r>
            <a:rPr lang="en-US" sz="1200" b="0" i="0"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t>
          </a:r>
        </a:p>
        <a:p>
          <a:pPr>
            <a:spcAft>
              <a:spcPts val="600"/>
            </a:spcAft>
          </a:pPr>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“CCS Recipients”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all customers who receive Cascade Care Savings (CCS), regardless of whether they also receive eligibility for APTC</a:t>
          </a:r>
          <a:r>
            <a:rPr lang="en-US" sz="1200">
              <a:latin typeface="Noto Sans" panose="020B0502040504020204" pitchFamily="34" charset="0"/>
              <a:ea typeface="Noto Sans" panose="020B0502040504020204" pitchFamily="34" charset="0"/>
              <a:cs typeface="Noto Sans" panose="020B0502040504020204" pitchFamily="34" charset="0"/>
            </a:rPr>
            <a:t> </a:t>
          </a:r>
        </a:p>
        <a:p>
          <a:pPr>
            <a:spcAft>
              <a:spcPts val="600"/>
            </a:spcAft>
          </a:pPr>
          <a:r>
            <a:rPr lang="en-US" sz="1200" b="0" i="1" u="none" strike="noStrike"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 total of 7.5% of customers labeled "APTC eligibles" receive no APTC due to factors such as plan choice, price and/or choosing to not use federal subsidies.</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twoCellAnchor>
    <xdr:from>
      <xdr:col>1</xdr:col>
      <xdr:colOff>57152</xdr:colOff>
      <xdr:row>8</xdr:row>
      <xdr:rowOff>19051</xdr:rowOff>
    </xdr:from>
    <xdr:to>
      <xdr:col>3</xdr:col>
      <xdr:colOff>779692</xdr:colOff>
      <xdr:row>9</xdr:row>
      <xdr:rowOff>129268</xdr:rowOff>
    </xdr:to>
    <xdr:sp macro="" textlink="">
      <xdr:nvSpPr>
        <xdr:cNvPr id="3" name="TextBox 2">
          <a:extLst>
            <a:ext uri="{FF2B5EF4-FFF2-40B4-BE49-F238E27FC236}">
              <a16:creationId xmlns:a16="http://schemas.microsoft.com/office/drawing/2014/main" id="{05E2068E-0A44-4349-9400-D7C6E456E6D2}"/>
            </a:ext>
          </a:extLst>
        </xdr:cNvPr>
        <xdr:cNvSpPr txBox="1"/>
      </xdr:nvSpPr>
      <xdr:spPr>
        <a:xfrm>
          <a:off x="657227" y="1781176"/>
          <a:ext cx="3113315" cy="3102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28575</xdr:colOff>
      <xdr:row>44</xdr:row>
      <xdr:rowOff>114296</xdr:rowOff>
    </xdr:from>
    <xdr:to>
      <xdr:col>12</xdr:col>
      <xdr:colOff>533400</xdr:colOff>
      <xdr:row>56</xdr:row>
      <xdr:rowOff>123825</xdr:rowOff>
    </xdr:to>
    <xdr:sp macro="" textlink="">
      <xdr:nvSpPr>
        <xdr:cNvPr id="2" name="TextBox 1">
          <a:extLst>
            <a:ext uri="{FF2B5EF4-FFF2-40B4-BE49-F238E27FC236}">
              <a16:creationId xmlns:a16="http://schemas.microsoft.com/office/drawing/2014/main" id="{6285CDD9-61E9-E604-3888-726948CA8423}"/>
            </a:ext>
          </a:extLst>
        </xdr:cNvPr>
        <xdr:cNvSpPr txBox="1"/>
      </xdr:nvSpPr>
      <xdr:spPr>
        <a:xfrm>
          <a:off x="676275" y="11610971"/>
          <a:ext cx="10248900" cy="21812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 </a:t>
          </a:r>
        </a:p>
        <a:p>
          <a:pPr>
            <a:spcAft>
              <a:spcPts val="600"/>
            </a:spcAft>
          </a:pPr>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"Any Subsidy"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all customers who receive Cascade Care Savings (CCS) and/or eligibility</a:t>
          </a:r>
          <a:r>
            <a:rPr lang="en-US" sz="1200" b="0" i="1" u="none" strike="noStrike" baseline="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for</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advance premium tax credits (APTC).</a:t>
          </a:r>
          <a:r>
            <a:rPr lang="en-US" sz="1200">
              <a:latin typeface="Noto Sans" panose="020B0502040504020204" pitchFamily="34" charset="0"/>
              <a:ea typeface="Noto Sans" panose="020B0502040504020204" pitchFamily="34" charset="0"/>
              <a:cs typeface="Noto Sans" panose="020B0502040504020204" pitchFamily="34" charset="0"/>
            </a:rPr>
            <a:t> </a:t>
          </a:r>
        </a:p>
        <a:p>
          <a:pPr>
            <a:spcAft>
              <a:spcPts val="600"/>
            </a:spcAft>
          </a:pPr>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“APTC Eligibles”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all customers who have received eligibility for APTC, regardless of whether they also receive CCS.</a:t>
          </a:r>
        </a:p>
        <a:p>
          <a:pPr>
            <a:spcAft>
              <a:spcPts val="600"/>
            </a:spcAft>
          </a:pPr>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“CCS Recipients”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all customers who receive CCS, regardless of whether they also receive eligibility for APTC.</a:t>
          </a:r>
        </a:p>
        <a:p>
          <a:pPr>
            <a:spcAft>
              <a:spcPts val="600"/>
            </a:spcAft>
          </a:pPr>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“CCS and APTC"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all customers who receive CCS and have received eligibility for APTC.</a:t>
          </a:r>
          <a:r>
            <a:rPr lang="en-US" sz="1200">
              <a:latin typeface="Noto Sans" panose="020B0502040504020204" pitchFamily="34" charset="0"/>
              <a:ea typeface="Noto Sans" panose="020B0502040504020204" pitchFamily="34" charset="0"/>
              <a:cs typeface="Noto Sans" panose="020B0502040504020204" pitchFamily="34" charset="0"/>
            </a:rPr>
            <a:t> </a:t>
          </a:r>
        </a:p>
        <a:p>
          <a:pPr>
            <a:spcAft>
              <a:spcPts val="600"/>
            </a:spcAft>
          </a:pPr>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“CCS Only”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those customers who receive only CCS and do not receive eligibility for APTC.</a:t>
          </a:r>
          <a:r>
            <a:rPr lang="en-US" sz="1200">
              <a:latin typeface="Noto Sans" panose="020B0502040504020204" pitchFamily="34" charset="0"/>
              <a:ea typeface="Noto Sans" panose="020B0502040504020204" pitchFamily="34" charset="0"/>
              <a:cs typeface="Noto Sans" panose="020B0502040504020204" pitchFamily="34" charset="0"/>
            </a:rPr>
            <a:t> </a:t>
          </a:r>
        </a:p>
        <a:p>
          <a:pPr>
            <a:spcAft>
              <a:spcPts val="600"/>
            </a:spcAft>
          </a:pPr>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“APTC Only”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those customers who receive only eligibility for APTC and do not receive CCS.</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42861</xdr:colOff>
      <xdr:row>4</xdr:row>
      <xdr:rowOff>23812</xdr:rowOff>
    </xdr:from>
    <xdr:to>
      <xdr:col>2</xdr:col>
      <xdr:colOff>536801</xdr:colOff>
      <xdr:row>5</xdr:row>
      <xdr:rowOff>76879</xdr:rowOff>
    </xdr:to>
    <xdr:sp macro="" textlink="">
      <xdr:nvSpPr>
        <xdr:cNvPr id="2" name="TextBox 1">
          <a:extLst>
            <a:ext uri="{FF2B5EF4-FFF2-40B4-BE49-F238E27FC236}">
              <a16:creationId xmlns:a16="http://schemas.microsoft.com/office/drawing/2014/main" id="{6E2D785C-971B-4E34-92FD-772FA39AE174}"/>
            </a:ext>
          </a:extLst>
        </xdr:cNvPr>
        <xdr:cNvSpPr txBox="1"/>
      </xdr:nvSpPr>
      <xdr:spPr>
        <a:xfrm>
          <a:off x="642936" y="1328737"/>
          <a:ext cx="3113315" cy="3102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twoCellAnchor>
    <xdr:from>
      <xdr:col>1</xdr:col>
      <xdr:colOff>38098</xdr:colOff>
      <xdr:row>9</xdr:row>
      <xdr:rowOff>57150</xdr:rowOff>
    </xdr:from>
    <xdr:to>
      <xdr:col>2</xdr:col>
      <xdr:colOff>532038</xdr:colOff>
      <xdr:row>10</xdr:row>
      <xdr:rowOff>110217</xdr:rowOff>
    </xdr:to>
    <xdr:sp macro="" textlink="">
      <xdr:nvSpPr>
        <xdr:cNvPr id="3" name="TextBox 2">
          <a:extLst>
            <a:ext uri="{FF2B5EF4-FFF2-40B4-BE49-F238E27FC236}">
              <a16:creationId xmlns:a16="http://schemas.microsoft.com/office/drawing/2014/main" id="{2908B28E-E4E5-46C2-8070-A19F579821EF}"/>
            </a:ext>
          </a:extLst>
        </xdr:cNvPr>
        <xdr:cNvSpPr txBox="1"/>
      </xdr:nvSpPr>
      <xdr:spPr>
        <a:xfrm>
          <a:off x="638173" y="2876550"/>
          <a:ext cx="3113315" cy="3102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Apple Health data as of Feb. 29, 2024.</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11955</xdr:colOff>
      <xdr:row>15</xdr:row>
      <xdr:rowOff>138329</xdr:rowOff>
    </xdr:from>
    <xdr:to>
      <xdr:col>6</xdr:col>
      <xdr:colOff>11954</xdr:colOff>
      <xdr:row>21</xdr:row>
      <xdr:rowOff>110643</xdr:rowOff>
    </xdr:to>
    <xdr:sp macro="" textlink="">
      <xdr:nvSpPr>
        <xdr:cNvPr id="2" name="TextBox 1">
          <a:extLst>
            <a:ext uri="{FF2B5EF4-FFF2-40B4-BE49-F238E27FC236}">
              <a16:creationId xmlns:a16="http://schemas.microsoft.com/office/drawing/2014/main" id="{3697D293-6AC9-4AA5-89CF-E6DE9324FEEA}"/>
            </a:ext>
          </a:extLst>
        </xdr:cNvPr>
        <xdr:cNvSpPr txBox="1"/>
      </xdr:nvSpPr>
      <xdr:spPr>
        <a:xfrm>
          <a:off x="613281" y="3828064"/>
          <a:ext cx="4661476" cy="1502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200" i="1">
              <a:latin typeface="Noto Sans" panose="020B0502040504020204" pitchFamily="34" charset="0"/>
              <a:ea typeface="Noto Sans" panose="020B0502040504020204" pitchFamily="34" charset="0"/>
              <a:cs typeface="Noto Sans" panose="020B0502040504020204" pitchFamily="34" charset="0"/>
            </a:rPr>
            <a:t>QHP data collected as of March 31, 2024. </a:t>
          </a:r>
        </a:p>
        <a:p>
          <a:r>
            <a:rPr lang="en-US" sz="1200" i="1">
              <a:latin typeface="Noto Sans" panose="020B0502040504020204" pitchFamily="34" charset="0"/>
              <a:ea typeface="Noto Sans" panose="020B0502040504020204" pitchFamily="34" charset="0"/>
              <a:cs typeface="Noto Sans" panose="020B0502040504020204" pitchFamily="34" charset="0"/>
            </a:rPr>
            <a:t>Includes calls answered by bilingual and multilingual Customer Service Representatives (CSRs) at the Washington Healthplanfinder Customer Support Center from October 2023 through</a:t>
          </a:r>
          <a:r>
            <a:rPr lang="en-US" sz="1200" i="1" baseline="0">
              <a:latin typeface="Noto Sans" panose="020B0502040504020204" pitchFamily="34" charset="0"/>
              <a:ea typeface="Noto Sans" panose="020B0502040504020204" pitchFamily="34" charset="0"/>
              <a:cs typeface="Noto Sans" panose="020B0502040504020204" pitchFamily="34" charset="0"/>
            </a:rPr>
            <a:t> </a:t>
          </a:r>
          <a:r>
            <a:rPr lang="en-US" sz="1200" i="1">
              <a:latin typeface="Noto Sans" panose="020B0502040504020204" pitchFamily="34" charset="0"/>
              <a:ea typeface="Noto Sans" panose="020B0502040504020204" pitchFamily="34" charset="0"/>
              <a:cs typeface="Noto Sans" panose="020B0502040504020204" pitchFamily="34" charset="0"/>
            </a:rPr>
            <a:t>March 2024. Please note calls handled were during high peak times for Open Enrollment 11.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15361</xdr:colOff>
      <xdr:row>91</xdr:row>
      <xdr:rowOff>87057</xdr:rowOff>
    </xdr:from>
    <xdr:to>
      <xdr:col>9</xdr:col>
      <xdr:colOff>20483</xdr:colOff>
      <xdr:row>94</xdr:row>
      <xdr:rowOff>209960</xdr:rowOff>
    </xdr:to>
    <xdr:sp macro="" textlink="">
      <xdr:nvSpPr>
        <xdr:cNvPr id="2" name="TextBox 1">
          <a:extLst>
            <a:ext uri="{FF2B5EF4-FFF2-40B4-BE49-F238E27FC236}">
              <a16:creationId xmlns:a16="http://schemas.microsoft.com/office/drawing/2014/main" id="{D8B54846-5F1C-09E3-1DE7-0BB7AB64073A}"/>
            </a:ext>
          </a:extLst>
        </xdr:cNvPr>
        <xdr:cNvSpPr txBox="1"/>
      </xdr:nvSpPr>
      <xdr:spPr>
        <a:xfrm>
          <a:off x="614515" y="23387460"/>
          <a:ext cx="6805767" cy="891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 </a:t>
          </a:r>
        </a:p>
        <a:p>
          <a:pPr>
            <a:spcAft>
              <a:spcPts val="600"/>
            </a:spcAft>
          </a:pP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Includes calls handled with the assistance of telephonic interpreters from October 2023 through March 2024.</a:t>
          </a:r>
          <a:r>
            <a:rPr lang="en-US" sz="1200" i="1">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13</xdr:col>
      <xdr:colOff>51209</xdr:colOff>
      <xdr:row>4</xdr:row>
      <xdr:rowOff>92280</xdr:rowOff>
    </xdr:from>
    <xdr:ext cx="4071170" cy="686107"/>
    <xdr:sp macro="" textlink="">
      <xdr:nvSpPr>
        <xdr:cNvPr id="2" name="TextBox 1">
          <a:extLst>
            <a:ext uri="{FF2B5EF4-FFF2-40B4-BE49-F238E27FC236}">
              <a16:creationId xmlns:a16="http://schemas.microsoft.com/office/drawing/2014/main" id="{07A4574D-F5B7-4908-9F78-D903A9373037}"/>
            </a:ext>
          </a:extLst>
        </xdr:cNvPr>
        <xdr:cNvSpPr txBox="1"/>
      </xdr:nvSpPr>
      <xdr:spPr>
        <a:xfrm>
          <a:off x="13908548" y="1372522"/>
          <a:ext cx="4071170" cy="686107"/>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i="1">
              <a:latin typeface="Noto Sans" panose="020B0502040504020204" pitchFamily="34" charset="0"/>
              <a:ea typeface="Noto Sans" panose="020B0502040504020204" pitchFamily="34" charset="0"/>
              <a:cs typeface="Noto Sans" panose="020B0502040504020204" pitchFamily="34" charset="0"/>
            </a:rPr>
            <a:t>Includes applicants as of Febuary</a:t>
          </a:r>
          <a:r>
            <a:rPr lang="en-US" sz="1200" i="1" baseline="0">
              <a:latin typeface="Noto Sans" panose="020B0502040504020204" pitchFamily="34" charset="0"/>
              <a:ea typeface="Noto Sans" panose="020B0502040504020204" pitchFamily="34" charset="0"/>
              <a:cs typeface="Noto Sans" panose="020B0502040504020204" pitchFamily="34" charset="0"/>
            </a:rPr>
            <a:t> 2024 who do not indicate English as their preferred language</a:t>
          </a:r>
          <a:r>
            <a:rPr lang="en-US" sz="1200" i="1" baseline="0">
              <a:solidFill>
                <a:sysClr val="windowText" lastClr="000000"/>
              </a:solidFill>
              <a:latin typeface="Noto Sans" panose="020B0502040504020204" pitchFamily="34" charset="0"/>
              <a:ea typeface="Noto Sans" panose="020B0502040504020204" pitchFamily="34" charset="0"/>
              <a:cs typeface="Noto Sans" panose="020B0502040504020204" pitchFamily="34" charset="0"/>
            </a:rPr>
            <a:t>.</a:t>
          </a:r>
          <a:endParaRPr lang="en-US" sz="1200" i="1">
            <a:solidFill>
              <a:sysClr val="windowText" lastClr="000000"/>
            </a:solidFill>
            <a:latin typeface="Noto Sans" panose="020B0502040504020204" pitchFamily="34" charset="0"/>
            <a:ea typeface="Noto Sans" panose="020B0502040504020204" pitchFamily="34" charset="0"/>
            <a:cs typeface="Noto Sans" panose="020B0502040504020204" pitchFamily="34" charset="0"/>
          </a:endParaRPr>
        </a:p>
      </xdr:txBody>
    </xdr:sp>
    <xdr:clientData/>
  </xdr:oneCellAnchor>
  <xdr:twoCellAnchor>
    <xdr:from>
      <xdr:col>0</xdr:col>
      <xdr:colOff>599152</xdr:colOff>
      <xdr:row>69</xdr:row>
      <xdr:rowOff>112663</xdr:rowOff>
    </xdr:from>
    <xdr:to>
      <xdr:col>5</xdr:col>
      <xdr:colOff>1095888</xdr:colOff>
      <xdr:row>73</xdr:row>
      <xdr:rowOff>158751</xdr:rowOff>
    </xdr:to>
    <xdr:sp macro="" textlink="">
      <xdr:nvSpPr>
        <xdr:cNvPr id="3" name="TextBox 2">
          <a:extLst>
            <a:ext uri="{FF2B5EF4-FFF2-40B4-BE49-F238E27FC236}">
              <a16:creationId xmlns:a16="http://schemas.microsoft.com/office/drawing/2014/main" id="{23960B2D-90F4-A587-D798-CE3A27A8B4C7}"/>
            </a:ext>
          </a:extLst>
        </xdr:cNvPr>
        <xdr:cNvSpPr txBox="1"/>
      </xdr:nvSpPr>
      <xdr:spPr>
        <a:xfrm>
          <a:off x="599152" y="18036050"/>
          <a:ext cx="5658671" cy="1070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a:t>
          </a:r>
          <a:r>
            <a:rPr lang="en-US" sz="1200" b="0" i="1" u="none" strike="noStrike"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p>
        <a:p>
          <a:r>
            <a:rPr lang="en-US" sz="1200" b="0" i="1" u="none" strike="noStrike"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American Sign Language may include different sign language preferences.</a:t>
          </a:r>
          <a:r>
            <a:rPr lang="en-US" sz="1200">
              <a:latin typeface="Noto Sans" panose="020B0502040504020204" pitchFamily="34" charset="0"/>
              <a:ea typeface="Noto Sans" panose="020B0502040504020204" pitchFamily="34" charset="0"/>
              <a:cs typeface="Noto Sans" panose="020B0502040504020204" pitchFamily="34" charset="0"/>
            </a:rPr>
            <a:t> </a:t>
          </a:r>
          <a:br>
            <a:rPr lang="en-US" sz="1200">
              <a:latin typeface="Noto Sans" panose="020B0502040504020204" pitchFamily="34" charset="0"/>
              <a:ea typeface="Noto Sans" panose="020B0502040504020204" pitchFamily="34" charset="0"/>
              <a:cs typeface="Noto Sans" panose="020B0502040504020204" pitchFamily="34" charset="0"/>
            </a:rPr>
          </a:br>
          <a:r>
            <a:rPr lang="en-US" sz="1200" b="0" i="1" u="none" strike="noStrike"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 Written Chinese may include both Simplified and Traditional.</a:t>
          </a:r>
          <a:r>
            <a:rPr lang="en-US" sz="1200">
              <a:latin typeface="Noto Sans" panose="020B0502040504020204" pitchFamily="34" charset="0"/>
              <a:ea typeface="Noto Sans" panose="020B0502040504020204" pitchFamily="34" charset="0"/>
              <a:cs typeface="Noto Sans" panose="020B0502040504020204" pitchFamily="34" charset="0"/>
            </a:rPr>
            <a:t> </a:t>
          </a:r>
          <a:br>
            <a:rPr lang="en-US" sz="1200">
              <a:latin typeface="Noto Sans" panose="020B0502040504020204" pitchFamily="34" charset="0"/>
              <a:ea typeface="Noto Sans" panose="020B0502040504020204" pitchFamily="34" charset="0"/>
              <a:cs typeface="Noto Sans" panose="020B0502040504020204" pitchFamily="34" charset="0"/>
            </a:rPr>
          </a:br>
          <a:r>
            <a:rPr lang="en-US" sz="1200" b="0" i="1" u="none" strike="noStrike"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Spoken Chinese may include different spoken Chinese dialects including Mandarin and Cantonese.</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7</xdr:row>
      <xdr:rowOff>114300</xdr:rowOff>
    </xdr:from>
    <xdr:to>
      <xdr:col>6</xdr:col>
      <xdr:colOff>28575</xdr:colOff>
      <xdr:row>16</xdr:row>
      <xdr:rowOff>180974</xdr:rowOff>
    </xdr:to>
    <xdr:sp macro="" textlink="">
      <xdr:nvSpPr>
        <xdr:cNvPr id="2" name="TextBox 1">
          <a:extLst>
            <a:ext uri="{FF2B5EF4-FFF2-40B4-BE49-F238E27FC236}">
              <a16:creationId xmlns:a16="http://schemas.microsoft.com/office/drawing/2014/main" id="{E252368F-A936-4231-970B-53DEC6741DE9}"/>
            </a:ext>
          </a:extLst>
        </xdr:cNvPr>
        <xdr:cNvSpPr txBox="1"/>
      </xdr:nvSpPr>
      <xdr:spPr>
        <a:xfrm>
          <a:off x="647700" y="2066925"/>
          <a:ext cx="6438900" cy="838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 </a:t>
          </a:r>
        </a:p>
        <a:p>
          <a:r>
            <a:rPr lang="en-US" sz="1200" i="1"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Had at least one month of coverage in the previous year. </a:t>
          </a:r>
        </a:p>
        <a:p>
          <a:r>
            <a:rPr lang="en-US" sz="1200" i="1"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a:t>
          </a: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 Did not have coverage during the prior year.</a:t>
          </a:r>
        </a:p>
        <a:p>
          <a:endParaRPr lang="en-US" sz="1100"/>
        </a:p>
      </xdr:txBody>
    </xdr:sp>
    <xdr:clientData/>
  </xdr:twoCellAnchor>
  <xdr:twoCellAnchor>
    <xdr:from>
      <xdr:col>8</xdr:col>
      <xdr:colOff>1</xdr:colOff>
      <xdr:row>8</xdr:row>
      <xdr:rowOff>66676</xdr:rowOff>
    </xdr:from>
    <xdr:to>
      <xdr:col>13</xdr:col>
      <xdr:colOff>180976</xdr:colOff>
      <xdr:row>17</xdr:row>
      <xdr:rowOff>247650</xdr:rowOff>
    </xdr:to>
    <xdr:sp macro="" textlink="">
      <xdr:nvSpPr>
        <xdr:cNvPr id="3" name="TextBox 2">
          <a:extLst>
            <a:ext uri="{FF2B5EF4-FFF2-40B4-BE49-F238E27FC236}">
              <a16:creationId xmlns:a16="http://schemas.microsoft.com/office/drawing/2014/main" id="{C0C2835E-5583-4B5A-FBCE-0CF2DE2C6BC0}"/>
            </a:ext>
          </a:extLst>
        </xdr:cNvPr>
        <xdr:cNvSpPr txBox="1"/>
      </xdr:nvSpPr>
      <xdr:spPr>
        <a:xfrm>
          <a:off x="7715251" y="2276476"/>
          <a:ext cx="7219950" cy="1981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200" i="1">
              <a:latin typeface="Noto Sans" panose="020B0502040504020204" pitchFamily="34" charset="0"/>
              <a:ea typeface="Noto Sans" panose="020B0502040504020204" pitchFamily="34" charset="0"/>
              <a:cs typeface="Noto Sans" panose="020B0502040504020204" pitchFamily="34" charset="0"/>
            </a:rPr>
            <a:t>Apple Health began redetermining customer eligibility in April 2023. Some Apple Health (marked "Former WAH customers" above) customers moved to a QHP through Washington Healthplanfinder when their Apple Health eligibility was redetermined as part of the end of the public health emergency.</a:t>
          </a:r>
        </a:p>
        <a:p>
          <a:pPr>
            <a:spcAft>
              <a:spcPts val="600"/>
            </a:spcAft>
          </a:pPr>
          <a:r>
            <a:rPr lang="en-US" sz="1200" i="1">
              <a:latin typeface="Noto Sans" panose="020B0502040504020204" pitchFamily="34" charset="0"/>
              <a:ea typeface="Noto Sans" panose="020B0502040504020204" pitchFamily="34" charset="0"/>
              <a:cs typeface="Noto Sans" panose="020B0502040504020204" pitchFamily="34" charset="0"/>
            </a:rPr>
            <a:t>Under the new Immigrant Health Coverage expansion, implemented beginning plan year 2024, immigrants to Washington (marked "IHC" above) can buy health and dental insurance through Washington Healthplanfinder, regardless of their immigration status.</a:t>
          </a:r>
        </a:p>
        <a:p>
          <a:pPr>
            <a:spcAft>
              <a:spcPts val="600"/>
            </a:spcAft>
          </a:pPr>
          <a:r>
            <a:rPr lang="en-US" sz="1200" i="1">
              <a:latin typeface="Noto Sans" panose="020B0502040504020204" pitchFamily="34" charset="0"/>
              <a:ea typeface="Noto Sans" panose="020B0502040504020204" pitchFamily="34" charset="0"/>
              <a:cs typeface="Noto Sans" panose="020B0502040504020204" pitchFamily="34" charset="0"/>
            </a:rPr>
            <a:t>"Other" is inclusive of all new and returning customers who do not fall into either the "IHC" or "Former WAH customers" categories.</a:t>
          </a:r>
        </a:p>
        <a:p>
          <a:pPr>
            <a:spcAft>
              <a:spcPts val="600"/>
            </a:spcAft>
          </a:pPr>
          <a:r>
            <a:rPr lang="en-US" sz="1200" i="1">
              <a:latin typeface="Noto Sans" panose="020B0502040504020204" pitchFamily="34" charset="0"/>
              <a:ea typeface="Noto Sans" panose="020B0502040504020204" pitchFamily="34" charset="0"/>
              <a:cs typeface="Noto Sans" panose="020B0502040504020204" pitchFamily="34" charset="0"/>
            </a:rPr>
            <a:t>Learn more about</a:t>
          </a:r>
          <a:r>
            <a:rPr lang="en-US" sz="1200" i="1" baseline="0">
              <a:latin typeface="Noto Sans" panose="020B0502040504020204" pitchFamily="34" charset="0"/>
              <a:ea typeface="Noto Sans" panose="020B0502040504020204" pitchFamily="34" charset="0"/>
              <a:cs typeface="Noto Sans" panose="020B0502040504020204" pitchFamily="34" charset="0"/>
            </a:rPr>
            <a:t> Immigrant Health Coverage and Medicaid redetermination at </a:t>
          </a:r>
          <a:r>
            <a:rPr lang="en-US" sz="1200" i="1">
              <a:latin typeface="Noto Sans" panose="020B0502040504020204" pitchFamily="34" charset="0"/>
              <a:ea typeface="Noto Sans" panose="020B0502040504020204" pitchFamily="34" charset="0"/>
              <a:cs typeface="Noto Sans" panose="020B0502040504020204" pitchFamily="34" charset="0"/>
              <a:hlinkClick xmlns:r="http://schemas.openxmlformats.org/officeDocument/2006/relationships" r:id=""/>
            </a:rPr>
            <a:t>https://www.wahbexchange.org/about-the-exchange/reports-data/enrollment-reports-data/</a:t>
          </a:r>
          <a:r>
            <a:rPr lang="en-US" sz="1200" i="1">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twoCellAnchor>
    <xdr:from>
      <xdr:col>1</xdr:col>
      <xdr:colOff>1</xdr:colOff>
      <xdr:row>26</xdr:row>
      <xdr:rowOff>100014</xdr:rowOff>
    </xdr:from>
    <xdr:to>
      <xdr:col>6</xdr:col>
      <xdr:colOff>14288</xdr:colOff>
      <xdr:row>28</xdr:row>
      <xdr:rowOff>176214</xdr:rowOff>
    </xdr:to>
    <xdr:sp macro="" textlink="">
      <xdr:nvSpPr>
        <xdr:cNvPr id="4" name="TextBox 3">
          <a:extLst>
            <a:ext uri="{FF2B5EF4-FFF2-40B4-BE49-F238E27FC236}">
              <a16:creationId xmlns:a16="http://schemas.microsoft.com/office/drawing/2014/main" id="{E6832624-834B-B190-A008-6B2FD1CE5CFA}"/>
            </a:ext>
          </a:extLst>
        </xdr:cNvPr>
        <xdr:cNvSpPr txBox="1"/>
      </xdr:nvSpPr>
      <xdr:spPr>
        <a:xfrm>
          <a:off x="600076" y="5443539"/>
          <a:ext cx="5548312"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Open enrollment (OE) occurs annually in the fall for coverage effective the following year.</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twoCellAnchor>
    <xdr:from>
      <xdr:col>1</xdr:col>
      <xdr:colOff>2</xdr:colOff>
      <xdr:row>35</xdr:row>
      <xdr:rowOff>47625</xdr:rowOff>
    </xdr:from>
    <xdr:to>
      <xdr:col>4</xdr:col>
      <xdr:colOff>76201</xdr:colOff>
      <xdr:row>37</xdr:row>
      <xdr:rowOff>71438</xdr:rowOff>
    </xdr:to>
    <xdr:sp macro="" textlink="">
      <xdr:nvSpPr>
        <xdr:cNvPr id="5" name="TextBox 4">
          <a:extLst>
            <a:ext uri="{FF2B5EF4-FFF2-40B4-BE49-F238E27FC236}">
              <a16:creationId xmlns:a16="http://schemas.microsoft.com/office/drawing/2014/main" id="{3E0192EC-3F14-3F25-2206-30EB49660FBB}"/>
            </a:ext>
          </a:extLst>
        </xdr:cNvPr>
        <xdr:cNvSpPr txBox="1"/>
      </xdr:nvSpPr>
      <xdr:spPr>
        <a:xfrm>
          <a:off x="600077" y="8115300"/>
          <a:ext cx="3971924" cy="5381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baseline="30000">
              <a:solidFill>
                <a:schemeClr val="dk1"/>
              </a:solidFill>
              <a:effectLst/>
              <a:latin typeface="+mn-lt"/>
              <a:ea typeface="+mn-ea"/>
              <a:cs typeface="+mn-cs"/>
            </a:rPr>
            <a:t>‡</a:t>
          </a:r>
          <a:r>
            <a:rPr lang="en-US" sz="1200" b="0" i="1" u="none" strike="noStrike"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Includes "Same Carrier, New Plan" and "New Carrier" from table above.</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twoCellAnchor>
    <xdr:from>
      <xdr:col>7</xdr:col>
      <xdr:colOff>561975</xdr:colOff>
      <xdr:row>28</xdr:row>
      <xdr:rowOff>95244</xdr:rowOff>
    </xdr:from>
    <xdr:to>
      <xdr:col>14</xdr:col>
      <xdr:colOff>28575</xdr:colOff>
      <xdr:row>34</xdr:row>
      <xdr:rowOff>52388</xdr:rowOff>
    </xdr:to>
    <xdr:sp macro="" textlink="">
      <xdr:nvSpPr>
        <xdr:cNvPr id="6" name="TextBox 5">
          <a:extLst>
            <a:ext uri="{FF2B5EF4-FFF2-40B4-BE49-F238E27FC236}">
              <a16:creationId xmlns:a16="http://schemas.microsoft.com/office/drawing/2014/main" id="{D274A715-A9EC-C578-9184-BE17EDB54D75}"/>
            </a:ext>
          </a:extLst>
        </xdr:cNvPr>
        <xdr:cNvSpPr txBox="1"/>
      </xdr:nvSpPr>
      <xdr:spPr>
        <a:xfrm>
          <a:off x="7705725" y="6105519"/>
          <a:ext cx="8343900" cy="14620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In 2023, Cascade Care Savings was launched. Prior to 2023, enrollees were only eligible for federal subsidies.</a:t>
          </a:r>
          <a:r>
            <a:rPr lang="en-US" sz="1200">
              <a:latin typeface="Noto Sans" panose="020B0502040504020204" pitchFamily="34" charset="0"/>
              <a:ea typeface="Noto Sans" panose="020B0502040504020204" pitchFamily="34" charset="0"/>
              <a:cs typeface="Noto Sans" panose="020B0502040504020204" pitchFamily="34" charset="0"/>
            </a:rPr>
            <a:t> </a:t>
          </a:r>
          <a:br>
            <a:rPr lang="en-US" sz="1200">
              <a:latin typeface="Noto Sans" panose="020B0502040504020204" pitchFamily="34" charset="0"/>
              <a:ea typeface="Noto Sans" panose="020B0502040504020204" pitchFamily="34" charset="0"/>
              <a:cs typeface="Noto Sans" panose="020B0502040504020204" pitchFamily="34" charset="0"/>
            </a:rPr>
          </a:br>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"Any Subsidy"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those customers who receive Cascade Care Savings (CCS) and/or have received eligibility for advance premium tax credits (APTC).</a:t>
          </a:r>
          <a:endParaRPr lang="en-US" sz="1200" b="0" i="0"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endParaRPr>
        </a:p>
        <a:p>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“APTC Eligibles”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all customers who receive eligibility for APTC, regardless of whether they also receive CCS.</a:t>
          </a:r>
          <a:endParaRPr lang="en-US" sz="1200" b="0" i="0"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endParaRPr>
        </a:p>
        <a:p>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“CCS Recipients”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all customers who receive CCS, regardless of whether they also received eligibility for APTC.</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585788</xdr:colOff>
      <xdr:row>44</xdr:row>
      <xdr:rowOff>176212</xdr:rowOff>
    </xdr:from>
    <xdr:to>
      <xdr:col>6</xdr:col>
      <xdr:colOff>9525</xdr:colOff>
      <xdr:row>56</xdr:row>
      <xdr:rowOff>180974</xdr:rowOff>
    </xdr:to>
    <xdr:sp macro="" textlink="">
      <xdr:nvSpPr>
        <xdr:cNvPr id="3" name="TextBox 2">
          <a:hlinkClick xmlns:r="http://schemas.openxmlformats.org/officeDocument/2006/relationships" r:id="rId1"/>
          <a:extLst>
            <a:ext uri="{FF2B5EF4-FFF2-40B4-BE49-F238E27FC236}">
              <a16:creationId xmlns:a16="http://schemas.microsoft.com/office/drawing/2014/main" id="{81B5DC94-204C-99B5-2C56-3AD457848EC2}"/>
            </a:ext>
          </a:extLst>
        </xdr:cNvPr>
        <xdr:cNvSpPr txBox="1"/>
      </xdr:nvSpPr>
      <xdr:spPr>
        <a:xfrm>
          <a:off x="585788" y="11968162"/>
          <a:ext cx="5719762" cy="25288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1200"/>
            </a:spcAft>
          </a:pP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Top 10 counties highlighted.</a:t>
          </a:r>
        </a:p>
        <a:p>
          <a:pPr marL="0" marR="0" lvl="0" indent="0" defTabSz="914400" eaLnBrk="1" fontAlgn="auto" latinLnBrk="0" hangingPunct="1">
            <a:lnSpc>
              <a:spcPct val="100000"/>
            </a:lnSpc>
            <a:spcBef>
              <a:spcPts val="0"/>
            </a:spcBef>
            <a:spcAft>
              <a:spcPts val="1200"/>
            </a:spcAft>
            <a:buClrTx/>
            <a:buSzTx/>
            <a:buFontTx/>
            <a:buNone/>
            <a:tabLst/>
            <a:defRPr/>
          </a:pP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a:t>
          </a:r>
          <a:r>
            <a:rPr lang="en-US" sz="1200" i="1" baseline="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Apple Health data as of Feb. 29, 2024</a:t>
          </a: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p>
        <a:p>
          <a:pPr>
            <a:spcAft>
              <a:spcPts val="1200"/>
            </a:spcAft>
          </a:pP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Percent calculated using Washington State Office of Financial Management (OFM) data for county population &lt;65 in 2023; </a:t>
          </a:r>
          <a:r>
            <a:rPr lang="en-US" sz="1200" i="1" u="sng">
              <a:solidFill>
                <a:schemeClr val="dk1"/>
              </a:solidFill>
              <a:effectLst/>
              <a:latin typeface="Noto Sans" panose="020B0502040504020204" pitchFamily="34" charset="0"/>
              <a:ea typeface="Noto Sans" panose="020B0502040504020204" pitchFamily="34" charset="0"/>
              <a:cs typeface="Noto Sans" panose="020B0502040504020204" pitchFamily="34" charset="0"/>
              <a:hlinkClick xmlns:r="http://schemas.openxmlformats.org/officeDocument/2006/relationships" r:id=""/>
            </a:rPr>
            <a:t>https://ofm.wa.gov/washington-data-research/population-demographics/population-estimates/estimates-april-1-population-age-sex-race-and-hispanic-origin</a:t>
          </a:r>
          <a:endPar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endParaRPr>
        </a:p>
        <a:p>
          <a:pPr>
            <a:spcAft>
              <a:spcPts val="1200"/>
            </a:spcAft>
          </a:pP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Apple Health counts are provided by HCA for 1,651,494 clients in Febuary 2024. Data capture by category causes some small totals; HCA statistical methodology suppresses small numbers from total calculation.</a:t>
          </a:r>
          <a:r>
            <a:rPr lang="en-US" sz="11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r>
            <a:rPr lang="en-US" sz="1100">
              <a:solidFill>
                <a:schemeClr val="dk1"/>
              </a:solidFill>
              <a:effectLst/>
              <a:latin typeface="+mn-lt"/>
              <a:ea typeface="+mn-ea"/>
              <a:cs typeface="+mn-cs"/>
            </a:rPr>
            <a:t>	</a:t>
          </a:r>
          <a:endParaRPr 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595313</xdr:colOff>
      <xdr:row>9</xdr:row>
      <xdr:rowOff>109538</xdr:rowOff>
    </xdr:from>
    <xdr:to>
      <xdr:col>7</xdr:col>
      <xdr:colOff>4763</xdr:colOff>
      <xdr:row>13</xdr:row>
      <xdr:rowOff>80963</xdr:rowOff>
    </xdr:to>
    <xdr:sp macro="" textlink="">
      <xdr:nvSpPr>
        <xdr:cNvPr id="2" name="TextBox 1">
          <a:extLst>
            <a:ext uri="{FF2B5EF4-FFF2-40B4-BE49-F238E27FC236}">
              <a16:creationId xmlns:a16="http://schemas.microsoft.com/office/drawing/2014/main" id="{E3891609-BCAC-0458-B95E-73082548631B}"/>
            </a:ext>
          </a:extLst>
        </xdr:cNvPr>
        <xdr:cNvSpPr txBox="1"/>
      </xdr:nvSpPr>
      <xdr:spPr>
        <a:xfrm>
          <a:off x="595313" y="2424113"/>
          <a:ext cx="7972425" cy="1000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 </a:t>
          </a:r>
        </a:p>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Disenrollments during the plan year average 5,132 per month.</a:t>
          </a:r>
          <a:r>
            <a:rPr lang="en-US" sz="1200">
              <a:latin typeface="Noto Sans" panose="020B0502040504020204" pitchFamily="34" charset="0"/>
              <a:ea typeface="Noto Sans" panose="020B0502040504020204" pitchFamily="34" charset="0"/>
              <a:cs typeface="Noto Sans" panose="020B0502040504020204" pitchFamily="34" charset="0"/>
            </a:rPr>
            <a:t> </a:t>
          </a:r>
          <a:br>
            <a:rPr lang="en-US" sz="1200">
              <a:latin typeface="Noto Sans" panose="020B0502040504020204" pitchFamily="34" charset="0"/>
              <a:ea typeface="Noto Sans" panose="020B0502040504020204" pitchFamily="34" charset="0"/>
              <a:cs typeface="Noto Sans" panose="020B0502040504020204" pitchFamily="34" charset="0"/>
            </a:rPr>
          </a:b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Year End Termination represents individuals who dropped coverage between plan years (ended coverage Dec. 31).</a:t>
          </a:r>
          <a:r>
            <a:rPr lang="en-US" sz="1200">
              <a:latin typeface="Noto Sans" panose="020B0502040504020204" pitchFamily="34" charset="0"/>
              <a:ea typeface="Noto Sans" panose="020B0502040504020204" pitchFamily="34" charset="0"/>
              <a:cs typeface="Noto Sans" panose="020B0502040504020204" pitchFamily="34" charset="0"/>
            </a:rPr>
            <a:t> </a:t>
          </a:r>
          <a:br>
            <a:rPr lang="en-US" sz="1200">
              <a:latin typeface="Noto Sans" panose="020B0502040504020204" pitchFamily="34" charset="0"/>
              <a:ea typeface="Noto Sans" panose="020B0502040504020204" pitchFamily="34" charset="0"/>
              <a:cs typeface="Noto Sans" panose="020B0502040504020204" pitchFamily="34" charset="0"/>
            </a:rPr>
          </a:b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Enrollees who moved to Apple</a:t>
          </a:r>
          <a:r>
            <a:rPr lang="en-US" sz="1200" b="0" i="1" u="none" strike="noStrike" baseline="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Health</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are excluded.</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twoCellAnchor>
    <xdr:from>
      <xdr:col>0</xdr:col>
      <xdr:colOff>628650</xdr:colOff>
      <xdr:row>37</xdr:row>
      <xdr:rowOff>190500</xdr:rowOff>
    </xdr:from>
    <xdr:to>
      <xdr:col>7</xdr:col>
      <xdr:colOff>438150</xdr:colOff>
      <xdr:row>42</xdr:row>
      <xdr:rowOff>47625</xdr:rowOff>
    </xdr:to>
    <xdr:sp macro="" textlink="">
      <xdr:nvSpPr>
        <xdr:cNvPr id="3" name="TextBox 2">
          <a:extLst>
            <a:ext uri="{FF2B5EF4-FFF2-40B4-BE49-F238E27FC236}">
              <a16:creationId xmlns:a16="http://schemas.microsoft.com/office/drawing/2014/main" id="{877A7590-2DF8-4DBF-B2BA-43EDB2BBAD11}"/>
            </a:ext>
          </a:extLst>
        </xdr:cNvPr>
        <xdr:cNvSpPr txBox="1"/>
      </xdr:nvSpPr>
      <xdr:spPr>
        <a:xfrm>
          <a:off x="628650" y="9725025"/>
          <a:ext cx="9001125"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"Any Subsidy"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those customers who receive Cascade Care Savings (CCS) and/or have received eligibility for advance premium tax credits (APTC).</a:t>
          </a:r>
          <a:endParaRPr lang="en-US" sz="1200" b="0" i="0"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endParaRPr>
        </a:p>
        <a:p>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“APTC Eligibles”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all customers who receive eligibility for APTC, regardless of whether they also receive CCS.</a:t>
          </a:r>
          <a:endParaRPr lang="en-US" sz="1200" b="0" i="0"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endParaRPr>
        </a:p>
        <a:p>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“CCS Recipients”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all customers who receive CCS, regardless of whether they also received eligibility for APTC.</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14288</xdr:colOff>
      <xdr:row>5</xdr:row>
      <xdr:rowOff>123826</xdr:rowOff>
    </xdr:from>
    <xdr:to>
      <xdr:col>14</xdr:col>
      <xdr:colOff>4763</xdr:colOff>
      <xdr:row>9</xdr:row>
      <xdr:rowOff>166688</xdr:rowOff>
    </xdr:to>
    <xdr:sp macro="" textlink="">
      <xdr:nvSpPr>
        <xdr:cNvPr id="2" name="TextBox 1">
          <a:hlinkClick xmlns:r="http://schemas.openxmlformats.org/officeDocument/2006/relationships" r:id="rId1"/>
          <a:extLst>
            <a:ext uri="{FF2B5EF4-FFF2-40B4-BE49-F238E27FC236}">
              <a16:creationId xmlns:a16="http://schemas.microsoft.com/office/drawing/2014/main" id="{CE51C42E-7FEF-34F5-DC48-A39CD45759E8}"/>
            </a:ext>
          </a:extLst>
        </xdr:cNvPr>
        <xdr:cNvSpPr txBox="1"/>
      </xdr:nvSpPr>
      <xdr:spPr>
        <a:xfrm>
          <a:off x="1271588" y="1409701"/>
          <a:ext cx="10544175" cy="1071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 </a:t>
          </a:r>
        </a:p>
        <a:p>
          <a:r>
            <a:rPr lang="en-US" sz="1200" i="1">
              <a:latin typeface="Noto Sans" panose="020B0502040504020204" pitchFamily="34" charset="0"/>
              <a:ea typeface="Noto Sans" panose="020B0502040504020204" pitchFamily="34" charset="0"/>
              <a:cs typeface="Noto Sans" panose="020B0502040504020204" pitchFamily="34" charset="0"/>
            </a:rPr>
            <a:t>Customers included in churn data had Apple Health coverage one month and QHP the next, or the reverse, with no gaps in coverage. </a:t>
          </a:r>
          <a:endPar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endParaRPr>
        </a:p>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Movement from Medicaid into QHP increased dramatically due to Medicaid Redetermination. Additional information on Medicaid Redetermination is available at</a:t>
          </a:r>
          <a:r>
            <a:rPr lang="en-US" sz="1200" b="0" i="1" u="none" strike="noStrike" baseline="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wahbexchange.org/about-the-exchange/reports-data/</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twoCellAnchor>
    <xdr:from>
      <xdr:col>1</xdr:col>
      <xdr:colOff>4762</xdr:colOff>
      <xdr:row>19</xdr:row>
      <xdr:rowOff>80964</xdr:rowOff>
    </xdr:from>
    <xdr:to>
      <xdr:col>8</xdr:col>
      <xdr:colOff>257175</xdr:colOff>
      <xdr:row>21</xdr:row>
      <xdr:rowOff>185738</xdr:rowOff>
    </xdr:to>
    <xdr:sp macro="" textlink="">
      <xdr:nvSpPr>
        <xdr:cNvPr id="3" name="TextBox 2">
          <a:extLst>
            <a:ext uri="{FF2B5EF4-FFF2-40B4-BE49-F238E27FC236}">
              <a16:creationId xmlns:a16="http://schemas.microsoft.com/office/drawing/2014/main" id="{ADE5536B-BEB0-95A1-9E4C-932F9501B5A2}"/>
            </a:ext>
          </a:extLst>
        </xdr:cNvPr>
        <xdr:cNvSpPr txBox="1"/>
      </xdr:nvSpPr>
      <xdr:spPr>
        <a:xfrm>
          <a:off x="1262062" y="4862514"/>
          <a:ext cx="6129338"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Note: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Medicaid to QHP counts are excluded because they calculate to less than 0.01%.</a:t>
          </a:r>
          <a:r>
            <a:rPr lang="en-US" sz="1200">
              <a:latin typeface="Noto Sans" panose="020B0502040504020204" pitchFamily="34" charset="0"/>
              <a:ea typeface="Noto Sans" panose="020B0502040504020204" pitchFamily="34" charset="0"/>
              <a:cs typeface="Noto Sans" panose="020B0502040504020204" pitchFamily="34" charset="0"/>
            </a:rPr>
            <a:t> </a:t>
          </a:r>
          <a:br>
            <a:rPr lang="en-US" sz="1200">
              <a:latin typeface="Noto Sans" panose="020B0502040504020204" pitchFamily="34" charset="0"/>
              <a:ea typeface="Noto Sans" panose="020B0502040504020204" pitchFamily="34" charset="0"/>
              <a:cs typeface="Noto Sans" panose="020B0502040504020204" pitchFamily="34" charset="0"/>
            </a:rPr>
          </a:br>
          <a:r>
            <a:rPr lang="en-US" sz="1200" b="0" i="1" u="none" strike="noStrike"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 Provided by HCA.</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14287</xdr:colOff>
      <xdr:row>33</xdr:row>
      <xdr:rowOff>85726</xdr:rowOff>
    </xdr:from>
    <xdr:to>
      <xdr:col>4</xdr:col>
      <xdr:colOff>19049</xdr:colOff>
      <xdr:row>36</xdr:row>
      <xdr:rowOff>157163</xdr:rowOff>
    </xdr:to>
    <xdr:sp macro="" textlink="">
      <xdr:nvSpPr>
        <xdr:cNvPr id="2" name="TextBox 1">
          <a:extLst>
            <a:ext uri="{FF2B5EF4-FFF2-40B4-BE49-F238E27FC236}">
              <a16:creationId xmlns:a16="http://schemas.microsoft.com/office/drawing/2014/main" id="{69DE622D-3D75-E1B9-8885-DA19CD5DFF84}"/>
            </a:ext>
          </a:extLst>
        </xdr:cNvPr>
        <xdr:cNvSpPr txBox="1"/>
      </xdr:nvSpPr>
      <xdr:spPr>
        <a:xfrm>
          <a:off x="614362" y="8877301"/>
          <a:ext cx="4033837" cy="8429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Individuals can have more than one SEP in the year with the same or a different event. When this occurs they are counted more than once.</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twoCellAnchor>
    <xdr:from>
      <xdr:col>0</xdr:col>
      <xdr:colOff>590550</xdr:colOff>
      <xdr:row>12</xdr:row>
      <xdr:rowOff>123826</xdr:rowOff>
    </xdr:from>
    <xdr:to>
      <xdr:col>4</xdr:col>
      <xdr:colOff>19050</xdr:colOff>
      <xdr:row>16</xdr:row>
      <xdr:rowOff>128588</xdr:rowOff>
    </xdr:to>
    <xdr:sp macro="" textlink="">
      <xdr:nvSpPr>
        <xdr:cNvPr id="3" name="TextBox 2">
          <a:extLst>
            <a:ext uri="{FF2B5EF4-FFF2-40B4-BE49-F238E27FC236}">
              <a16:creationId xmlns:a16="http://schemas.microsoft.com/office/drawing/2014/main" id="{6F341ECF-9313-9D73-2C89-0B410D083D76}"/>
            </a:ext>
          </a:extLst>
        </xdr:cNvPr>
        <xdr:cNvSpPr txBox="1"/>
      </xdr:nvSpPr>
      <xdr:spPr>
        <a:xfrm>
          <a:off x="590550" y="3514726"/>
          <a:ext cx="4848225" cy="1404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 </a:t>
          </a:r>
        </a:p>
        <a:p>
          <a:pPr>
            <a:spcAft>
              <a:spcPts val="600"/>
            </a:spcAft>
          </a:pPr>
          <a:r>
            <a:rPr lang="en-US" sz="1200" b="0" i="1" u="none" strike="noStrike"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 Individuals can have more than one SEP in the year with the same or a different event. When this occurs they are counted more than once.</a:t>
          </a:r>
          <a:r>
            <a:rPr lang="en-US" sz="1200">
              <a:latin typeface="Noto Sans" panose="020B0502040504020204" pitchFamily="34" charset="0"/>
              <a:ea typeface="Noto Sans" panose="020B0502040504020204" pitchFamily="34" charset="0"/>
              <a:cs typeface="Noto Sans" panose="020B0502040504020204" pitchFamily="34" charset="0"/>
            </a:rPr>
            <a:t>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Unique count for SEP enrollees is 2023 in 97,644 and unique household count is 73,562. </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47625</xdr:colOff>
      <xdr:row>2</xdr:row>
      <xdr:rowOff>40508</xdr:rowOff>
    </xdr:from>
    <xdr:to>
      <xdr:col>3</xdr:col>
      <xdr:colOff>811195</xdr:colOff>
      <xdr:row>5</xdr:row>
      <xdr:rowOff>230275</xdr:rowOff>
    </xdr:to>
    <xdr:sp macro="" textlink="">
      <xdr:nvSpPr>
        <xdr:cNvPr id="2" name="TextBox 1">
          <a:extLst>
            <a:ext uri="{FF2B5EF4-FFF2-40B4-BE49-F238E27FC236}">
              <a16:creationId xmlns:a16="http://schemas.microsoft.com/office/drawing/2014/main" id="{1538953D-E7AE-4680-BA78-7D76B2B0972C}"/>
            </a:ext>
          </a:extLst>
        </xdr:cNvPr>
        <xdr:cNvSpPr txBox="1"/>
      </xdr:nvSpPr>
      <xdr:spPr>
        <a:xfrm>
          <a:off x="649480" y="553393"/>
          <a:ext cx="5269627" cy="9590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a:latin typeface="Noto Sans" panose="020B0502040504020204" pitchFamily="34" charset="0"/>
              <a:ea typeface="Noto Sans" panose="020B0502040504020204" pitchFamily="34" charset="0"/>
              <a:cs typeface="Noto Sans" panose="020B0502040504020204" pitchFamily="34" charset="0"/>
            </a:rPr>
            <a:t>Cascade Care Plans include Public Option (Cascade Select) and Standard Plans (Cascade).  "Non-Cascade" (also known as "Non-Standard") describes all plans that do not fall into Cascade Care categories.  Cascade Care plans were offered for the first time for the coverage year 2021.</a:t>
          </a:r>
        </a:p>
      </xdr:txBody>
    </xdr:sp>
    <xdr:clientData/>
  </xdr:twoCellAnchor>
  <xdr:twoCellAnchor>
    <xdr:from>
      <xdr:col>0</xdr:col>
      <xdr:colOff>586154</xdr:colOff>
      <xdr:row>13</xdr:row>
      <xdr:rowOff>57567</xdr:rowOff>
    </xdr:from>
    <xdr:to>
      <xdr:col>2</xdr:col>
      <xdr:colOff>1920699</xdr:colOff>
      <xdr:row>15</xdr:row>
      <xdr:rowOff>172706</xdr:rowOff>
    </xdr:to>
    <xdr:sp macro="" textlink="">
      <xdr:nvSpPr>
        <xdr:cNvPr id="3" name="TextBox 2">
          <a:extLst>
            <a:ext uri="{FF2B5EF4-FFF2-40B4-BE49-F238E27FC236}">
              <a16:creationId xmlns:a16="http://schemas.microsoft.com/office/drawing/2014/main" id="{6EC36ACB-7817-C7ED-81FC-0123F81442F6}"/>
            </a:ext>
          </a:extLst>
        </xdr:cNvPr>
        <xdr:cNvSpPr txBox="1"/>
      </xdr:nvSpPr>
      <xdr:spPr>
        <a:xfrm>
          <a:off x="586154" y="3412252"/>
          <a:ext cx="3176743" cy="628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a:t>
          </a:r>
          <a:r>
            <a:rPr lang="en-US" sz="12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endParaRPr lang="en-US" sz="1200">
            <a:effectLst/>
            <a:latin typeface="Noto Sans" panose="020B0502040504020204" pitchFamily="34" charset="0"/>
            <a:ea typeface="Noto Sans" panose="020B0502040504020204" pitchFamily="34" charset="0"/>
            <a:cs typeface="Noto Sans" panose="020B0502040504020204" pitchFamily="34" charset="0"/>
          </a:endParaRPr>
        </a:p>
        <a:p>
          <a:r>
            <a:rPr lang="en-US" sz="1200" b="0" i="1" u="none" strike="noStrike"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 Percent is rounded to nearest 10th.</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4763</xdr:colOff>
      <xdr:row>44</xdr:row>
      <xdr:rowOff>76196</xdr:rowOff>
    </xdr:from>
    <xdr:to>
      <xdr:col>4</xdr:col>
      <xdr:colOff>1224643</xdr:colOff>
      <xdr:row>45</xdr:row>
      <xdr:rowOff>166684</xdr:rowOff>
    </xdr:to>
    <xdr:sp macro="" textlink="">
      <xdr:nvSpPr>
        <xdr:cNvPr id="2" name="TextBox 1">
          <a:extLst>
            <a:ext uri="{FF2B5EF4-FFF2-40B4-BE49-F238E27FC236}">
              <a16:creationId xmlns:a16="http://schemas.microsoft.com/office/drawing/2014/main" id="{D70176A4-271A-3A40-5187-27117A6E3E73}"/>
            </a:ext>
          </a:extLst>
        </xdr:cNvPr>
        <xdr:cNvSpPr txBox="1"/>
      </xdr:nvSpPr>
      <xdr:spPr>
        <a:xfrm>
          <a:off x="705532" y="11737517"/>
          <a:ext cx="3839254" cy="349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 Premium after all subsidies are applied.</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twoCellAnchor>
    <xdr:from>
      <xdr:col>32</xdr:col>
      <xdr:colOff>595313</xdr:colOff>
      <xdr:row>40</xdr:row>
      <xdr:rowOff>152401</xdr:rowOff>
    </xdr:from>
    <xdr:to>
      <xdr:col>39</xdr:col>
      <xdr:colOff>9525</xdr:colOff>
      <xdr:row>49</xdr:row>
      <xdr:rowOff>114301</xdr:rowOff>
    </xdr:to>
    <xdr:sp macro="" textlink="">
      <xdr:nvSpPr>
        <xdr:cNvPr id="3" name="TextBox 2">
          <a:extLst>
            <a:ext uri="{FF2B5EF4-FFF2-40B4-BE49-F238E27FC236}">
              <a16:creationId xmlns:a16="http://schemas.microsoft.com/office/drawing/2014/main" id="{600BC604-DD71-1C30-B7F7-C7898D748579}"/>
            </a:ext>
          </a:extLst>
        </xdr:cNvPr>
        <xdr:cNvSpPr txBox="1"/>
      </xdr:nvSpPr>
      <xdr:spPr>
        <a:xfrm>
          <a:off x="29894213" y="10734676"/>
          <a:ext cx="5681662" cy="228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In 2023, Cascade Care Savings was launched. Prior to 2023, enrollees were only eligible for federal subsidies.</a:t>
          </a:r>
          <a:r>
            <a:rPr lang="en-US" sz="1200">
              <a:latin typeface="Noto Sans" panose="020B0502040504020204" pitchFamily="34" charset="0"/>
              <a:ea typeface="Noto Sans" panose="020B0502040504020204" pitchFamily="34" charset="0"/>
              <a:cs typeface="Noto Sans" panose="020B0502040504020204" pitchFamily="34" charset="0"/>
            </a:rPr>
            <a:t> </a:t>
          </a:r>
          <a:br>
            <a:rPr lang="en-US" sz="1200">
              <a:latin typeface="Noto Sans" panose="020B0502040504020204" pitchFamily="34" charset="0"/>
              <a:ea typeface="Noto Sans" panose="020B0502040504020204" pitchFamily="34" charset="0"/>
              <a:cs typeface="Noto Sans" panose="020B0502040504020204" pitchFamily="34" charset="0"/>
            </a:rPr>
          </a:br>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"Any Subsidy"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those customers who receive Cascade Care Savings (CCS) and/or received</a:t>
          </a:r>
          <a:r>
            <a:rPr lang="en-US" sz="1200" b="0" i="1" u="none" strike="noStrike" baseline="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eligibility for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advance premium tax credits (APTC).</a:t>
          </a:r>
          <a:r>
            <a:rPr lang="en-US" sz="1200">
              <a:latin typeface="Noto Sans" panose="020B0502040504020204" pitchFamily="34" charset="0"/>
              <a:ea typeface="Noto Sans" panose="020B0502040504020204" pitchFamily="34" charset="0"/>
              <a:cs typeface="Noto Sans" panose="020B0502040504020204" pitchFamily="34" charset="0"/>
            </a:rPr>
            <a:t> </a:t>
          </a:r>
          <a:br>
            <a:rPr lang="en-US" sz="1200">
              <a:latin typeface="Noto Sans" panose="020B0502040504020204" pitchFamily="34" charset="0"/>
              <a:ea typeface="Noto Sans" panose="020B0502040504020204" pitchFamily="34" charset="0"/>
              <a:cs typeface="Noto Sans" panose="020B0502040504020204" pitchFamily="34" charset="0"/>
            </a:rPr>
          </a:br>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“APTC Eligibles”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all customers who received eligibility for APTC, regardless of whether they also receive CCS.</a:t>
          </a:r>
          <a:r>
            <a:rPr lang="en-US" sz="1200">
              <a:latin typeface="Noto Sans" panose="020B0502040504020204" pitchFamily="34" charset="0"/>
              <a:ea typeface="Noto Sans" panose="020B0502040504020204" pitchFamily="34" charset="0"/>
              <a:cs typeface="Noto Sans" panose="020B0502040504020204" pitchFamily="34" charset="0"/>
            </a:rPr>
            <a:t> </a:t>
          </a:r>
          <a:br>
            <a:rPr lang="en-US" sz="1200">
              <a:latin typeface="Noto Sans" panose="020B0502040504020204" pitchFamily="34" charset="0"/>
              <a:ea typeface="Noto Sans" panose="020B0502040504020204" pitchFamily="34" charset="0"/>
              <a:cs typeface="Noto Sans" panose="020B0502040504020204" pitchFamily="34" charset="0"/>
            </a:rPr>
          </a:br>
          <a:r>
            <a:rPr lang="en-US" sz="1200" b="1"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“CCS Recipients”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is defined as all customers who receive CCS, regardless of whether they also received eligibility</a:t>
          </a:r>
          <a:r>
            <a:rPr lang="en-US" sz="1200" b="0" i="1" u="none" strike="noStrike" baseline="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for</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APTC.</a:t>
          </a:r>
          <a:r>
            <a:rPr lang="en-US" sz="1200">
              <a:latin typeface="Noto Sans" panose="020B0502040504020204" pitchFamily="34" charset="0"/>
              <a:ea typeface="Noto Sans" panose="020B0502040504020204" pitchFamily="34" charset="0"/>
              <a:cs typeface="Noto Sans" panose="020B0502040504020204" pitchFamily="34" charset="0"/>
            </a:rPr>
            <a:t> </a:t>
          </a:r>
          <a:br>
            <a:rPr lang="en-US" sz="1200">
              <a:latin typeface="Noto Sans" panose="020B0502040504020204" pitchFamily="34" charset="0"/>
              <a:ea typeface="Noto Sans" panose="020B0502040504020204" pitchFamily="34" charset="0"/>
              <a:cs typeface="Noto Sans" panose="020B0502040504020204" pitchFamily="34" charset="0"/>
            </a:rPr>
          </a:br>
          <a:r>
            <a:rPr lang="en-US" sz="1200" b="0" i="1" u="none" strike="noStrike"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 Thirty three people were excluded from the total because their FPL was in transition.</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twoCellAnchor>
    <xdr:from>
      <xdr:col>2</xdr:col>
      <xdr:colOff>47624</xdr:colOff>
      <xdr:row>15</xdr:row>
      <xdr:rowOff>88447</xdr:rowOff>
    </xdr:from>
    <xdr:to>
      <xdr:col>4</xdr:col>
      <xdr:colOff>571499</xdr:colOff>
      <xdr:row>17</xdr:row>
      <xdr:rowOff>6805</xdr:rowOff>
    </xdr:to>
    <xdr:sp macro="" textlink="">
      <xdr:nvSpPr>
        <xdr:cNvPr id="4" name="TextBox 3">
          <a:extLst>
            <a:ext uri="{FF2B5EF4-FFF2-40B4-BE49-F238E27FC236}">
              <a16:creationId xmlns:a16="http://schemas.microsoft.com/office/drawing/2014/main" id="{32ED4C47-830D-88FF-706C-D8F4012F772D}"/>
            </a:ext>
          </a:extLst>
        </xdr:cNvPr>
        <xdr:cNvSpPr txBox="1"/>
      </xdr:nvSpPr>
      <xdr:spPr>
        <a:xfrm>
          <a:off x="748393" y="4381501"/>
          <a:ext cx="3143249" cy="3605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38101</xdr:colOff>
      <xdr:row>9</xdr:row>
      <xdr:rowOff>114300</xdr:rowOff>
    </xdr:from>
    <xdr:to>
      <xdr:col>2</xdr:col>
      <xdr:colOff>447675</xdr:colOff>
      <xdr:row>10</xdr:row>
      <xdr:rowOff>217715</xdr:rowOff>
    </xdr:to>
    <xdr:sp macro="" textlink="">
      <xdr:nvSpPr>
        <xdr:cNvPr id="3" name="TextBox 2">
          <a:extLst>
            <a:ext uri="{FF2B5EF4-FFF2-40B4-BE49-F238E27FC236}">
              <a16:creationId xmlns:a16="http://schemas.microsoft.com/office/drawing/2014/main" id="{D4E4C587-F282-4B21-8C58-1DE4799AC0C9}"/>
            </a:ext>
          </a:extLst>
        </xdr:cNvPr>
        <xdr:cNvSpPr txBox="1"/>
      </xdr:nvSpPr>
      <xdr:spPr>
        <a:xfrm>
          <a:off x="647701" y="2428875"/>
          <a:ext cx="3143249" cy="3605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22</xdr:row>
      <xdr:rowOff>176212</xdr:rowOff>
    </xdr:from>
    <xdr:to>
      <xdr:col>4</xdr:col>
      <xdr:colOff>4763</xdr:colOff>
      <xdr:row>34</xdr:row>
      <xdr:rowOff>214312</xdr:rowOff>
    </xdr:to>
    <xdr:sp macro="" textlink="">
      <xdr:nvSpPr>
        <xdr:cNvPr id="2" name="TextBox 1">
          <a:extLst>
            <a:ext uri="{FF2B5EF4-FFF2-40B4-BE49-F238E27FC236}">
              <a16:creationId xmlns:a16="http://schemas.microsoft.com/office/drawing/2014/main" id="{A397DECC-3F37-8C86-3506-D67A81F6728E}"/>
            </a:ext>
          </a:extLst>
        </xdr:cNvPr>
        <xdr:cNvSpPr txBox="1"/>
      </xdr:nvSpPr>
      <xdr:spPr>
        <a:xfrm>
          <a:off x="609600" y="6148387"/>
          <a:ext cx="3043238" cy="2981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600"/>
            </a:spcAft>
            <a:buClrTx/>
            <a:buSzTx/>
            <a:buFontTx/>
            <a:buNone/>
            <a:tabLst/>
            <a:defRPr/>
          </a:pPr>
          <a:r>
            <a:rPr lang="en-US" sz="1200" b="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Apple</a:t>
          </a:r>
          <a:r>
            <a:rPr lang="en-US" sz="1200" b="0" i="1" baseline="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Health</a:t>
          </a:r>
          <a:r>
            <a:rPr lang="en-US" sz="1200" b="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 data as of Feb. 29, 2024.</a:t>
          </a:r>
          <a:r>
            <a:rPr lang="en-US" sz="12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endParaRPr lang="en-US" sz="1200">
            <a:effectLst/>
            <a:latin typeface="Noto Sans" panose="020B0502040504020204" pitchFamily="34" charset="0"/>
            <a:ea typeface="Noto Sans" panose="020B0502040504020204" pitchFamily="34" charset="0"/>
            <a:cs typeface="Noto Sans" panose="020B0502040504020204" pitchFamily="34" charset="0"/>
          </a:endParaRPr>
        </a:p>
        <a:p>
          <a:pPr>
            <a:spcAft>
              <a:spcPts val="600"/>
            </a:spcAft>
          </a:pP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Apple Health counts are provided by HCA for 1,651,494 clients as of Feburary 2024.  Data capture by category causes some small totals; HCA statistical methodology suppresses small numbers from total calculation</a:t>
          </a:r>
          <a:r>
            <a:rPr lang="en-US" sz="11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a:t>
          </a:r>
        </a:p>
        <a:p>
          <a:pPr>
            <a:spcAft>
              <a:spcPts val="600"/>
            </a:spcAft>
          </a:pPr>
          <a:r>
            <a:rPr lang="en-US" sz="1200" b="1" i="1" baseline="0">
              <a:solidFill>
                <a:schemeClr val="dk1"/>
              </a:solidFill>
              <a:effectLst/>
              <a:latin typeface="Noto Sans" panose="020B0502040504020204" pitchFamily="34" charset="0"/>
              <a:ea typeface="Noto Sans" panose="020B0502040504020204" pitchFamily="34" charset="0"/>
              <a:cs typeface="Noto Sans" panose="020B0502040504020204" pitchFamily="34" charset="0"/>
            </a:rPr>
            <a:t>CHIP</a:t>
          </a:r>
          <a:r>
            <a:rPr lang="en-US" sz="1200" i="1" baseline="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stands for Children’s Health Insurance Program.</a:t>
          </a:r>
        </a:p>
        <a:p>
          <a:pPr>
            <a:spcAft>
              <a:spcPts val="600"/>
            </a:spcAft>
          </a:pPr>
          <a:r>
            <a:rPr lang="en-US" sz="1200" b="1" i="1" baseline="0">
              <a:solidFill>
                <a:schemeClr val="dk1"/>
              </a:solidFill>
              <a:effectLst/>
              <a:latin typeface="Noto Sans" panose="020B0502040504020204" pitchFamily="34" charset="0"/>
              <a:ea typeface="Noto Sans" panose="020B0502040504020204" pitchFamily="34" charset="0"/>
              <a:cs typeface="Noto Sans" panose="020B0502040504020204" pitchFamily="34" charset="0"/>
            </a:rPr>
            <a:t>MAGI</a:t>
          </a:r>
          <a:r>
            <a:rPr lang="en-US" sz="1200" i="1" baseline="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stands for Modified Adjusted Gross Income, which is the term for people income-eligible for Medicaid.</a:t>
          </a:r>
          <a:endPar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endParaRPr>
        </a:p>
      </xdr:txBody>
    </xdr:sp>
    <xdr:clientData/>
  </xdr:twoCellAnchor>
  <xdr:twoCellAnchor>
    <xdr:from>
      <xdr:col>0</xdr:col>
      <xdr:colOff>585788</xdr:colOff>
      <xdr:row>16</xdr:row>
      <xdr:rowOff>38099</xdr:rowOff>
    </xdr:from>
    <xdr:to>
      <xdr:col>4</xdr:col>
      <xdr:colOff>51028</xdr:colOff>
      <xdr:row>18</xdr:row>
      <xdr:rowOff>76200</xdr:rowOff>
    </xdr:to>
    <xdr:sp macro="" textlink="">
      <xdr:nvSpPr>
        <xdr:cNvPr id="3" name="TextBox 2">
          <a:extLst>
            <a:ext uri="{FF2B5EF4-FFF2-40B4-BE49-F238E27FC236}">
              <a16:creationId xmlns:a16="http://schemas.microsoft.com/office/drawing/2014/main" id="{55E9AF42-DC3C-4B13-9F7C-6D58AB1EAF2D}"/>
            </a:ext>
          </a:extLst>
        </xdr:cNvPr>
        <xdr:cNvSpPr txBox="1"/>
      </xdr:nvSpPr>
      <xdr:spPr>
        <a:xfrm>
          <a:off x="585788" y="4467224"/>
          <a:ext cx="3113315" cy="552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a:t>
          </a:r>
          <a:r>
            <a:rPr lang="en-US" sz="1200" b="0" i="1" u="none" strike="noStrike" baseline="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Apple Health data as of Feb. 29, 2024.</a:t>
          </a:r>
          <a:endParaRPr lang="en-US" sz="1200">
            <a:latin typeface="Noto Sans" panose="020B0502040504020204" pitchFamily="34" charset="0"/>
            <a:ea typeface="Noto Sans" panose="020B0502040504020204" pitchFamily="34" charset="0"/>
            <a:cs typeface="Noto Sans" panose="020B0502040504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4763</xdr:colOff>
      <xdr:row>17</xdr:row>
      <xdr:rowOff>76200</xdr:rowOff>
    </xdr:from>
    <xdr:to>
      <xdr:col>2</xdr:col>
      <xdr:colOff>232003</xdr:colOff>
      <xdr:row>18</xdr:row>
      <xdr:rowOff>129267</xdr:rowOff>
    </xdr:to>
    <xdr:sp macro="" textlink="">
      <xdr:nvSpPr>
        <xdr:cNvPr id="2" name="TextBox 1">
          <a:extLst>
            <a:ext uri="{FF2B5EF4-FFF2-40B4-BE49-F238E27FC236}">
              <a16:creationId xmlns:a16="http://schemas.microsoft.com/office/drawing/2014/main" id="{28118B06-5E51-4B48-89EC-C3C00F736A2A}"/>
            </a:ext>
          </a:extLst>
        </xdr:cNvPr>
        <xdr:cNvSpPr txBox="1"/>
      </xdr:nvSpPr>
      <xdr:spPr>
        <a:xfrm>
          <a:off x="604838" y="4391025"/>
          <a:ext cx="3113315" cy="3102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128588</xdr:rowOff>
    </xdr:from>
    <xdr:to>
      <xdr:col>8</xdr:col>
      <xdr:colOff>23813</xdr:colOff>
      <xdr:row>8</xdr:row>
      <xdr:rowOff>152400</xdr:rowOff>
    </xdr:to>
    <xdr:sp macro="" textlink="">
      <xdr:nvSpPr>
        <xdr:cNvPr id="2" name="TextBox 1">
          <a:extLst>
            <a:ext uri="{FF2B5EF4-FFF2-40B4-BE49-F238E27FC236}">
              <a16:creationId xmlns:a16="http://schemas.microsoft.com/office/drawing/2014/main" id="{FF3812D0-CE71-48E7-B307-06D540EF4764}"/>
            </a:ext>
          </a:extLst>
        </xdr:cNvPr>
        <xdr:cNvSpPr txBox="1"/>
      </xdr:nvSpPr>
      <xdr:spPr>
        <a:xfrm>
          <a:off x="609600" y="385763"/>
          <a:ext cx="5662613" cy="1824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1">
              <a:latin typeface="Noto Sans" panose="020B0502040504020204" pitchFamily="34" charset="0"/>
              <a:ea typeface="Noto Sans" panose="020B0502040504020204" pitchFamily="34" charset="0"/>
              <a:cs typeface="Noto Sans" panose="020B0502040504020204" pitchFamily="34" charset="0"/>
            </a:rPr>
            <a:t>Bronze Plans </a:t>
          </a:r>
          <a:r>
            <a:rPr lang="en-US" sz="1200" i="1">
              <a:latin typeface="Noto Sans" panose="020B0502040504020204" pitchFamily="34" charset="0"/>
              <a:ea typeface="Noto Sans" panose="020B0502040504020204" pitchFamily="34" charset="0"/>
              <a:cs typeface="Noto Sans" panose="020B0502040504020204" pitchFamily="34" charset="0"/>
            </a:rPr>
            <a:t>cover an average of 60% of the cost of essential health benefits, while the patient pays 40%;</a:t>
          </a:r>
          <a:br>
            <a:rPr lang="en-US" sz="1200" i="1">
              <a:latin typeface="Noto Sans" panose="020B0502040504020204" pitchFamily="34" charset="0"/>
              <a:ea typeface="Noto Sans" panose="020B0502040504020204" pitchFamily="34" charset="0"/>
              <a:cs typeface="Noto Sans" panose="020B0502040504020204" pitchFamily="34" charset="0"/>
            </a:rPr>
          </a:br>
          <a:r>
            <a:rPr lang="en-US" sz="1200" b="1" i="1">
              <a:latin typeface="Noto Sans" panose="020B0502040504020204" pitchFamily="34" charset="0"/>
              <a:ea typeface="Noto Sans" panose="020B0502040504020204" pitchFamily="34" charset="0"/>
              <a:cs typeface="Noto Sans" panose="020B0502040504020204" pitchFamily="34" charset="0"/>
            </a:rPr>
            <a:t>Silver Plans </a:t>
          </a:r>
          <a:r>
            <a:rPr lang="en-US" sz="1200" i="1">
              <a:latin typeface="Noto Sans" panose="020B0502040504020204" pitchFamily="34" charset="0"/>
              <a:ea typeface="Noto Sans" panose="020B0502040504020204" pitchFamily="34" charset="0"/>
              <a:cs typeface="Noto Sans" panose="020B0502040504020204" pitchFamily="34" charset="0"/>
            </a:rPr>
            <a:t>cover 70%, while the patient pays 30%; </a:t>
          </a:r>
        </a:p>
        <a:p>
          <a:r>
            <a:rPr lang="en-US" sz="1200" b="1" i="1">
              <a:latin typeface="Noto Sans" panose="020B0502040504020204" pitchFamily="34" charset="0"/>
              <a:ea typeface="Noto Sans" panose="020B0502040504020204" pitchFamily="34" charset="0"/>
              <a:cs typeface="Noto Sans" panose="020B0502040504020204" pitchFamily="34" charset="0"/>
            </a:rPr>
            <a:t>Gold Plans </a:t>
          </a:r>
          <a:r>
            <a:rPr lang="en-US" sz="1200" i="1">
              <a:latin typeface="Noto Sans" panose="020B0502040504020204" pitchFamily="34" charset="0"/>
              <a:ea typeface="Noto Sans" panose="020B0502040504020204" pitchFamily="34" charset="0"/>
              <a:cs typeface="Noto Sans" panose="020B0502040504020204" pitchFamily="34" charset="0"/>
            </a:rPr>
            <a:t>cover 80%, while the patient pays 20%; </a:t>
          </a:r>
        </a:p>
        <a:p>
          <a:r>
            <a:rPr lang="en-US" sz="1200" b="1" i="1">
              <a:latin typeface="Noto Sans" panose="020B0502040504020204" pitchFamily="34" charset="0"/>
              <a:ea typeface="Noto Sans" panose="020B0502040504020204" pitchFamily="34" charset="0"/>
              <a:cs typeface="Noto Sans" panose="020B0502040504020204" pitchFamily="34" charset="0"/>
            </a:rPr>
            <a:t>Catastrophic Plans </a:t>
          </a:r>
          <a:r>
            <a:rPr lang="en-US" sz="1200" i="1">
              <a:latin typeface="Noto Sans" panose="020B0502040504020204" pitchFamily="34" charset="0"/>
              <a:ea typeface="Noto Sans" panose="020B0502040504020204" pitchFamily="34" charset="0"/>
              <a:cs typeface="Noto Sans" panose="020B0502040504020204" pitchFamily="34" charset="0"/>
            </a:rPr>
            <a:t>are type of health care plan only available through Washington Healthplanfinder for certain populations, such as individuals under age 30. This type of plan generally offers the least coverage. Tax credits and cost sharing reductions cannot be used to purchase a catastrophic plan.</a:t>
          </a:r>
        </a:p>
      </xdr:txBody>
    </xdr:sp>
    <xdr:clientData/>
  </xdr:twoCellAnchor>
  <xdr:twoCellAnchor>
    <xdr:from>
      <xdr:col>1</xdr:col>
      <xdr:colOff>4762</xdr:colOff>
      <xdr:row>17</xdr:row>
      <xdr:rowOff>47625</xdr:rowOff>
    </xdr:from>
    <xdr:to>
      <xdr:col>10</xdr:col>
      <xdr:colOff>14287</xdr:colOff>
      <xdr:row>18</xdr:row>
      <xdr:rowOff>361950</xdr:rowOff>
    </xdr:to>
    <xdr:sp macro="" textlink="">
      <xdr:nvSpPr>
        <xdr:cNvPr id="3" name="TextBox 2">
          <a:extLst>
            <a:ext uri="{FF2B5EF4-FFF2-40B4-BE49-F238E27FC236}">
              <a16:creationId xmlns:a16="http://schemas.microsoft.com/office/drawing/2014/main" id="{28731BFC-C4D5-6DE5-9D6F-D4A6B3D32FDF}"/>
            </a:ext>
          </a:extLst>
        </xdr:cNvPr>
        <xdr:cNvSpPr txBox="1"/>
      </xdr:nvSpPr>
      <xdr:spPr>
        <a:xfrm>
          <a:off x="614362" y="4362450"/>
          <a:ext cx="7058025"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 for the 2024 calendar year; previous years' data are from prior enrollment reports.</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8</xdr:row>
      <xdr:rowOff>90484</xdr:rowOff>
    </xdr:from>
    <xdr:to>
      <xdr:col>8</xdr:col>
      <xdr:colOff>242888</xdr:colOff>
      <xdr:row>15</xdr:row>
      <xdr:rowOff>309559</xdr:rowOff>
    </xdr:to>
    <xdr:sp macro="" textlink="">
      <xdr:nvSpPr>
        <xdr:cNvPr id="2" name="TextBox 1">
          <a:extLst>
            <a:ext uri="{FF2B5EF4-FFF2-40B4-BE49-F238E27FC236}">
              <a16:creationId xmlns:a16="http://schemas.microsoft.com/office/drawing/2014/main" id="{4F20EC0C-4D26-19AC-E08B-96CE837F713E}"/>
            </a:ext>
          </a:extLst>
        </xdr:cNvPr>
        <xdr:cNvSpPr txBox="1"/>
      </xdr:nvSpPr>
      <xdr:spPr>
        <a:xfrm>
          <a:off x="609600" y="2414584"/>
          <a:ext cx="5767388"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600"/>
            </a:spcAft>
            <a:buClrTx/>
            <a:buSzTx/>
            <a:buFontTx/>
            <a:buNone/>
            <a:tabLst/>
            <a:defRPr/>
          </a:pPr>
          <a:r>
            <a:rPr lang="en-US" sz="1200" b="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 Apple Health data as of Feb. 29, 2024. </a:t>
          </a:r>
        </a:p>
        <a:p>
          <a:pPr marL="0" marR="0" lvl="0" indent="0" defTabSz="914400" eaLnBrk="1" fontAlgn="auto" latinLnBrk="0" hangingPunct="1">
            <a:lnSpc>
              <a:spcPct val="100000"/>
            </a:lnSpc>
            <a:spcBef>
              <a:spcPts val="0"/>
            </a:spcBef>
            <a:spcAft>
              <a:spcPts val="600"/>
            </a:spcAft>
            <a:buClrTx/>
            <a:buSzTx/>
            <a:buFontTx/>
            <a:buNone/>
            <a:tabLst/>
            <a:defRPr/>
          </a:pP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Apple Health counts are provided by HCA for 1,651,494 clients in February 2024. Data capture by category causes some small totals; HCA statistical methodology suppresses small numbers from total calculation.	</a:t>
          </a:r>
        </a:p>
        <a:p>
          <a:pPr>
            <a:spcAft>
              <a:spcPts val="600"/>
            </a:spcAft>
          </a:pPr>
          <a:r>
            <a:rPr lang="en-US" sz="1200" i="1" baseline="30000">
              <a:solidFill>
                <a:schemeClr val="dk1"/>
              </a:solidFill>
              <a:effectLst/>
              <a:latin typeface="Noto Sans" panose="020B0502040504020204" pitchFamily="34" charset="0"/>
              <a:ea typeface="Noto Sans" panose="020B0502040504020204" pitchFamily="34" charset="0"/>
              <a:cs typeface="Noto Sans" panose="020B0502040504020204" pitchFamily="34" charset="0"/>
            </a:rPr>
            <a:t>*</a:t>
          </a:r>
          <a:r>
            <a:rPr lang="en-US" sz="1200" i="1">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Apple Health age group is under 19 (0-18), one year less than reported in qualified health plan and Washington Apple Health - Under 19.	</a:t>
          </a:r>
          <a:r>
            <a:rPr lang="en-US" sz="1100" i="1">
              <a:solidFill>
                <a:schemeClr val="dk1"/>
              </a:solidFill>
              <a:effectLst/>
              <a:latin typeface="+mn-lt"/>
              <a:ea typeface="+mn-ea"/>
              <a:cs typeface="+mn-cs"/>
            </a:rPr>
            <a:t>	</a:t>
          </a:r>
          <a:endParaRPr lang="en-US" sz="1100" i="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12</xdr:row>
      <xdr:rowOff>85721</xdr:rowOff>
    </xdr:from>
    <xdr:to>
      <xdr:col>6</xdr:col>
      <xdr:colOff>4763</xdr:colOff>
      <xdr:row>14</xdr:row>
      <xdr:rowOff>195262</xdr:rowOff>
    </xdr:to>
    <xdr:sp macro="" textlink="">
      <xdr:nvSpPr>
        <xdr:cNvPr id="3" name="TextBox 2">
          <a:extLst>
            <a:ext uri="{FF2B5EF4-FFF2-40B4-BE49-F238E27FC236}">
              <a16:creationId xmlns:a16="http://schemas.microsoft.com/office/drawing/2014/main" id="{AA4DA7F3-EE2E-8FB9-D19C-275F5E754115}"/>
            </a:ext>
          </a:extLst>
        </xdr:cNvPr>
        <xdr:cNvSpPr txBox="1"/>
      </xdr:nvSpPr>
      <xdr:spPr>
        <a:xfrm>
          <a:off x="600075" y="3219446"/>
          <a:ext cx="5462588" cy="623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 </a:t>
          </a:r>
        </a:p>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Average household size is 1.4 members. </a:t>
          </a:r>
          <a:r>
            <a:rPr lang="en-US" sz="1200">
              <a:latin typeface="Noto Sans" panose="020B0502040504020204" pitchFamily="34" charset="0"/>
              <a:ea typeface="Noto Sans" panose="020B0502040504020204" pitchFamily="34" charset="0"/>
              <a:cs typeface="Noto Sans" panose="020B0502040504020204" pitchFamily="34" charset="0"/>
            </a:rPr>
            <a:t> </a:t>
          </a:r>
        </a:p>
        <a:p>
          <a:endParaRPr lang="en-US" sz="1200">
            <a:latin typeface="Noto Sans" panose="020B0502040504020204" pitchFamily="34" charset="0"/>
            <a:ea typeface="Noto Sans" panose="020B0502040504020204" pitchFamily="34" charset="0"/>
            <a:cs typeface="Noto Sans" panose="020B0502040504020204" pitchFamily="34" charset="0"/>
          </a:endParaRPr>
        </a:p>
      </xdr:txBody>
    </xdr:sp>
    <xdr:clientData/>
  </xdr:twoCellAnchor>
  <xdr:twoCellAnchor>
    <xdr:from>
      <xdr:col>7</xdr:col>
      <xdr:colOff>0</xdr:colOff>
      <xdr:row>5</xdr:row>
      <xdr:rowOff>66675</xdr:rowOff>
    </xdr:from>
    <xdr:to>
      <xdr:col>9</xdr:col>
      <xdr:colOff>9525</xdr:colOff>
      <xdr:row>8</xdr:row>
      <xdr:rowOff>138113</xdr:rowOff>
    </xdr:to>
    <xdr:sp macro="" textlink="">
      <xdr:nvSpPr>
        <xdr:cNvPr id="4" name="TextBox 3">
          <a:extLst>
            <a:ext uri="{FF2B5EF4-FFF2-40B4-BE49-F238E27FC236}">
              <a16:creationId xmlns:a16="http://schemas.microsoft.com/office/drawing/2014/main" id="{77F7AB01-89C4-6A4E-33B7-0390CE4BCB26}"/>
            </a:ext>
          </a:extLst>
        </xdr:cNvPr>
        <xdr:cNvSpPr txBox="1"/>
      </xdr:nvSpPr>
      <xdr:spPr>
        <a:xfrm>
          <a:off x="6572250" y="1400175"/>
          <a:ext cx="2924175" cy="785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 subset of QHP households, </a:t>
          </a:r>
          <a:r>
            <a:rPr kumimoji="0" lang="en-US" sz="1200" b="0" i="1" u="none" strike="noStrike" kern="0" cap="none" spc="0" normalizeH="0" baseline="0" noProof="0">
              <a:ln>
                <a:noFill/>
              </a:ln>
              <a:solidFill>
                <a:prstClr val="black"/>
              </a:solidFill>
              <a:effectLst/>
              <a:uLnTx/>
              <a:uFillTx/>
              <a:latin typeface="Noto Sans" panose="020B0502040504020204" pitchFamily="34" charset="0"/>
              <a:ea typeface="Noto Sans" panose="020B0502040504020204" pitchFamily="34" charset="0"/>
              <a:cs typeface="Noto Sans" panose="020B0502040504020204" pitchFamily="34" charset="0"/>
            </a:rPr>
            <a:t>Mixed Households</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 have at least one family member enrolled in Apple Health.</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581026</xdr:colOff>
      <xdr:row>13</xdr:row>
      <xdr:rowOff>33337</xdr:rowOff>
    </xdr:from>
    <xdr:to>
      <xdr:col>6</xdr:col>
      <xdr:colOff>14288</xdr:colOff>
      <xdr:row>15</xdr:row>
      <xdr:rowOff>85724</xdr:rowOff>
    </xdr:to>
    <xdr:sp macro="" textlink="">
      <xdr:nvSpPr>
        <xdr:cNvPr id="2" name="TextBox 1">
          <a:extLst>
            <a:ext uri="{FF2B5EF4-FFF2-40B4-BE49-F238E27FC236}">
              <a16:creationId xmlns:a16="http://schemas.microsoft.com/office/drawing/2014/main" id="{9D47CB39-6FE7-1189-35BF-2E5A4840645D}"/>
            </a:ext>
          </a:extLst>
        </xdr:cNvPr>
        <xdr:cNvSpPr txBox="1"/>
      </xdr:nvSpPr>
      <xdr:spPr>
        <a:xfrm>
          <a:off x="581026" y="3662362"/>
          <a:ext cx="6519862" cy="5667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QHP data collected as of March 31, 2024. </a:t>
          </a:r>
        </a:p>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Reporting race and ethnicity is not required to enroll in a QHP.</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twoCellAnchor>
    <xdr:from>
      <xdr:col>1</xdr:col>
      <xdr:colOff>9525</xdr:colOff>
      <xdr:row>27</xdr:row>
      <xdr:rowOff>95250</xdr:rowOff>
    </xdr:from>
    <xdr:to>
      <xdr:col>6</xdr:col>
      <xdr:colOff>19050</xdr:colOff>
      <xdr:row>30</xdr:row>
      <xdr:rowOff>109538</xdr:rowOff>
    </xdr:to>
    <xdr:sp macro="" textlink="">
      <xdr:nvSpPr>
        <xdr:cNvPr id="3" name="TextBox 2">
          <a:extLst>
            <a:ext uri="{FF2B5EF4-FFF2-40B4-BE49-F238E27FC236}">
              <a16:creationId xmlns:a16="http://schemas.microsoft.com/office/drawing/2014/main" id="{680A3CB4-0A80-77D1-C0AD-BFA03DF1FF34}"/>
            </a:ext>
          </a:extLst>
        </xdr:cNvPr>
        <xdr:cNvSpPr txBox="1"/>
      </xdr:nvSpPr>
      <xdr:spPr>
        <a:xfrm>
          <a:off x="609600" y="7267575"/>
          <a:ext cx="6715125" cy="785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Apple Health counts are provided by HCA for 1,651,494 clients in February 2024.</a:t>
          </a:r>
          <a:r>
            <a:rPr lang="en-US" sz="1200" b="0" i="1" u="none" strike="noStrike" baseline="0">
              <a:solidFill>
                <a:schemeClr val="dk1"/>
              </a:solidFill>
              <a:effectLst/>
              <a:latin typeface="Noto Sans" panose="020B0502040504020204" pitchFamily="34" charset="0"/>
              <a:ea typeface="Noto Sans" panose="020B0502040504020204" pitchFamily="34" charset="0"/>
              <a:cs typeface="Noto Sans" panose="020B0502040504020204" pitchFamily="34" charset="0"/>
            </a:rPr>
            <a:t> </a:t>
          </a:r>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Data capture by category causes some small totals; HCA statistical methodology suppresses small numbers from total calculation.</a:t>
          </a:r>
          <a:endParaRPr lang="en-US" sz="1200">
            <a:latin typeface="Noto Sans" panose="020B0502040504020204" pitchFamily="34" charset="0"/>
            <a:ea typeface="Noto Sans" panose="020B0502040504020204" pitchFamily="34" charset="0"/>
            <a:cs typeface="Noto Sans" panose="020B0502040504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9524</xdr:colOff>
      <xdr:row>1</xdr:row>
      <xdr:rowOff>95250</xdr:rowOff>
    </xdr:from>
    <xdr:to>
      <xdr:col>7</xdr:col>
      <xdr:colOff>602268</xdr:colOff>
      <xdr:row>6</xdr:row>
      <xdr:rowOff>163660</xdr:rowOff>
    </xdr:to>
    <xdr:sp macro="" textlink="">
      <xdr:nvSpPr>
        <xdr:cNvPr id="2" name="TextBox 1">
          <a:extLst>
            <a:ext uri="{FF2B5EF4-FFF2-40B4-BE49-F238E27FC236}">
              <a16:creationId xmlns:a16="http://schemas.microsoft.com/office/drawing/2014/main" id="{9F7ECE2C-732E-4841-9BAB-4A814F8F0481}"/>
            </a:ext>
          </a:extLst>
        </xdr:cNvPr>
        <xdr:cNvSpPr txBox="1"/>
      </xdr:nvSpPr>
      <xdr:spPr>
        <a:xfrm>
          <a:off x="6876689" y="278549"/>
          <a:ext cx="4265270" cy="9521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a:latin typeface="Noto Sans" panose="020B0502040504020204" pitchFamily="34" charset="0"/>
              <a:ea typeface="Noto Sans" panose="020B0502040504020204" pitchFamily="34" charset="0"/>
              <a:cs typeface="Noto Sans" panose="020B0502040504020204" pitchFamily="34" charset="0"/>
            </a:rPr>
            <a:t>Family Dental is offered by Companion Life Insurance Company - EMI Health; Delta Dental of Washington; Dentegra; Kaiser Northwest; LifeWise, and PacificSource. Pediatric Dental (18 and younger) is offered by Delta Dental, LifeWise and PacificSource.</a:t>
          </a:r>
        </a:p>
      </xdr:txBody>
    </xdr:sp>
    <xdr:clientData/>
  </xdr:twoCellAnchor>
  <xdr:twoCellAnchor>
    <xdr:from>
      <xdr:col>1</xdr:col>
      <xdr:colOff>9820</xdr:colOff>
      <xdr:row>54</xdr:row>
      <xdr:rowOff>98194</xdr:rowOff>
    </xdr:from>
    <xdr:to>
      <xdr:col>5</xdr:col>
      <xdr:colOff>19639</xdr:colOff>
      <xdr:row>55</xdr:row>
      <xdr:rowOff>142384</xdr:rowOff>
    </xdr:to>
    <xdr:sp macro="" textlink="">
      <xdr:nvSpPr>
        <xdr:cNvPr id="3" name="TextBox 2">
          <a:extLst>
            <a:ext uri="{FF2B5EF4-FFF2-40B4-BE49-F238E27FC236}">
              <a16:creationId xmlns:a16="http://schemas.microsoft.com/office/drawing/2014/main" id="{4CF2D0B7-2887-13EE-655B-797AE4712059}"/>
            </a:ext>
          </a:extLst>
        </xdr:cNvPr>
        <xdr:cNvSpPr txBox="1"/>
      </xdr:nvSpPr>
      <xdr:spPr>
        <a:xfrm>
          <a:off x="618634" y="13997821"/>
          <a:ext cx="8484124" cy="299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baseline="30000">
              <a:latin typeface="Noto Sans" panose="020B0502040504020204" pitchFamily="34" charset="0"/>
              <a:ea typeface="Noto Sans" panose="020B0502040504020204" pitchFamily="34" charset="0"/>
              <a:cs typeface="Noto Sans" panose="020B0502040504020204" pitchFamily="34" charset="0"/>
            </a:rPr>
            <a:t>*</a:t>
          </a:r>
          <a:r>
            <a:rPr lang="en-US" sz="1200" i="1">
              <a:latin typeface="Noto Sans" panose="020B0502040504020204" pitchFamily="34" charset="0"/>
              <a:ea typeface="Noto Sans" panose="020B0502040504020204" pitchFamily="34" charset="0"/>
              <a:cs typeface="Noto Sans" panose="020B0502040504020204" pitchFamily="34" charset="0"/>
            </a:rPr>
            <a:t> Excludes 6,804 people who are enrolled only in QDP for whom FPL is not collected.</a:t>
          </a:r>
        </a:p>
      </xdr:txBody>
    </xdr:sp>
    <xdr:clientData/>
  </xdr:twoCellAnchor>
  <xdr:twoCellAnchor>
    <xdr:from>
      <xdr:col>1</xdr:col>
      <xdr:colOff>0</xdr:colOff>
      <xdr:row>8</xdr:row>
      <xdr:rowOff>34370</xdr:rowOff>
    </xdr:from>
    <xdr:to>
      <xdr:col>1</xdr:col>
      <xdr:colOff>3113315</xdr:colOff>
      <xdr:row>9</xdr:row>
      <xdr:rowOff>79483</xdr:rowOff>
    </xdr:to>
    <xdr:sp macro="" textlink="">
      <xdr:nvSpPr>
        <xdr:cNvPr id="4" name="TextBox 3">
          <a:extLst>
            <a:ext uri="{FF2B5EF4-FFF2-40B4-BE49-F238E27FC236}">
              <a16:creationId xmlns:a16="http://schemas.microsoft.com/office/drawing/2014/main" id="{324414F3-C55E-495F-B639-6AA6C4B55FE0}"/>
            </a:ext>
          </a:extLst>
        </xdr:cNvPr>
        <xdr:cNvSpPr txBox="1"/>
      </xdr:nvSpPr>
      <xdr:spPr>
        <a:xfrm>
          <a:off x="608814" y="2067025"/>
          <a:ext cx="3113315" cy="3102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Noto Sans" panose="020B0502040504020204" pitchFamily="34" charset="0"/>
              <a:ea typeface="Noto Sans" panose="020B0502040504020204" pitchFamily="34" charset="0"/>
              <a:cs typeface="Noto Sans" panose="020B0502040504020204" pitchFamily="34" charset="0"/>
            </a:rPr>
            <a:t>QDP data collected as of March 31, 2024.</a:t>
          </a:r>
          <a:r>
            <a:rPr lang="en-US" sz="1200">
              <a:latin typeface="Noto Sans" panose="020B0502040504020204" pitchFamily="34" charset="0"/>
              <a:ea typeface="Noto Sans" panose="020B0502040504020204" pitchFamily="34" charset="0"/>
              <a:cs typeface="Noto Sans" panose="020B050204050402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C2025-2A05-47EF-8B1F-3253808CF7DD}">
  <dimension ref="A1:H45"/>
  <sheetViews>
    <sheetView tabSelected="1" zoomScaleNormal="100" workbookViewId="0">
      <selection sqref="A1:B1"/>
    </sheetView>
  </sheetViews>
  <sheetFormatPr defaultColWidth="9" defaultRowHeight="14.25" x14ac:dyDescent="0.45"/>
  <cols>
    <col min="2" max="2" width="37.265625" bestFit="1" customWidth="1"/>
  </cols>
  <sheetData>
    <row r="1" spans="1:8" ht="20.25" x14ac:dyDescent="0.45">
      <c r="A1" s="535" t="s">
        <v>293</v>
      </c>
      <c r="B1" s="536"/>
    </row>
    <row r="2" spans="1:8" ht="15" customHeight="1" x14ac:dyDescent="0.9">
      <c r="A2" s="22"/>
      <c r="B2" s="22"/>
    </row>
    <row r="3" spans="1:8" ht="20.25" x14ac:dyDescent="0.9">
      <c r="A3" s="23" t="s">
        <v>37</v>
      </c>
      <c r="B3" s="24" t="s">
        <v>38</v>
      </c>
    </row>
    <row r="4" spans="1:8" ht="20.25" x14ac:dyDescent="0.9">
      <c r="A4" s="23" t="s">
        <v>39</v>
      </c>
      <c r="B4" s="24" t="s">
        <v>40</v>
      </c>
    </row>
    <row r="5" spans="1:8" ht="20.25" x14ac:dyDescent="0.9">
      <c r="A5" s="23" t="s">
        <v>41</v>
      </c>
      <c r="B5" s="24" t="s">
        <v>207</v>
      </c>
    </row>
    <row r="6" spans="1:8" ht="20.25" x14ac:dyDescent="0.9">
      <c r="A6" s="23" t="s">
        <v>42</v>
      </c>
      <c r="B6" s="24" t="s">
        <v>43</v>
      </c>
    </row>
    <row r="7" spans="1:8" ht="20.25" x14ac:dyDescent="0.9">
      <c r="A7" s="23" t="s">
        <v>44</v>
      </c>
      <c r="B7" s="24" t="s">
        <v>203</v>
      </c>
    </row>
    <row r="8" spans="1:8" ht="20.25" x14ac:dyDescent="0.9">
      <c r="A8" s="23" t="s">
        <v>45</v>
      </c>
      <c r="B8" s="24" t="s">
        <v>46</v>
      </c>
    </row>
    <row r="9" spans="1:8" ht="20.25" x14ac:dyDescent="0.9">
      <c r="A9" s="23" t="s">
        <v>47</v>
      </c>
      <c r="B9" s="24" t="s">
        <v>204</v>
      </c>
    </row>
    <row r="10" spans="1:8" ht="20.25" x14ac:dyDescent="0.9">
      <c r="A10" s="23" t="s">
        <v>48</v>
      </c>
      <c r="B10" s="24" t="s">
        <v>49</v>
      </c>
      <c r="H10" s="17"/>
    </row>
    <row r="11" spans="1:8" ht="20.25" x14ac:dyDescent="0.9">
      <c r="A11" s="23" t="s">
        <v>50</v>
      </c>
      <c r="B11" s="24" t="s">
        <v>51</v>
      </c>
    </row>
    <row r="12" spans="1:8" ht="20.25" x14ac:dyDescent="0.9">
      <c r="A12" s="23" t="s">
        <v>52</v>
      </c>
      <c r="B12" s="24" t="s">
        <v>53</v>
      </c>
    </row>
    <row r="13" spans="1:8" ht="20.25" x14ac:dyDescent="0.9">
      <c r="A13" s="23" t="s">
        <v>54</v>
      </c>
      <c r="B13" s="24" t="s">
        <v>55</v>
      </c>
    </row>
    <row r="14" spans="1:8" ht="20.25" x14ac:dyDescent="0.9">
      <c r="A14" s="23" t="s">
        <v>56</v>
      </c>
      <c r="B14" s="24" t="s">
        <v>57</v>
      </c>
    </row>
    <row r="15" spans="1:8" ht="20.25" x14ac:dyDescent="0.9">
      <c r="A15" s="23" t="s">
        <v>58</v>
      </c>
      <c r="B15" s="24" t="s">
        <v>59</v>
      </c>
    </row>
    <row r="16" spans="1:8" ht="20.25" x14ac:dyDescent="0.9">
      <c r="A16" s="23" t="s">
        <v>200</v>
      </c>
      <c r="B16" s="24" t="s">
        <v>60</v>
      </c>
    </row>
    <row r="17" spans="1:2" ht="20.25" x14ac:dyDescent="0.9">
      <c r="A17" s="23" t="s">
        <v>61</v>
      </c>
      <c r="B17" s="24" t="s">
        <v>382</v>
      </c>
    </row>
    <row r="18" spans="1:2" ht="20.25" x14ac:dyDescent="0.9">
      <c r="A18" s="23" t="s">
        <v>62</v>
      </c>
      <c r="B18" s="24" t="s">
        <v>63</v>
      </c>
    </row>
    <row r="19" spans="1:2" ht="20.25" x14ac:dyDescent="0.9">
      <c r="A19" s="23" t="s">
        <v>64</v>
      </c>
      <c r="B19" s="24" t="s">
        <v>290</v>
      </c>
    </row>
    <row r="20" spans="1:2" ht="20.25" x14ac:dyDescent="0.9">
      <c r="A20" s="23" t="s">
        <v>65</v>
      </c>
      <c r="B20" s="24" t="s">
        <v>291</v>
      </c>
    </row>
    <row r="21" spans="1:2" ht="20.25" x14ac:dyDescent="0.9">
      <c r="A21" s="23" t="s">
        <v>66</v>
      </c>
      <c r="B21" s="24" t="s">
        <v>287</v>
      </c>
    </row>
    <row r="22" spans="1:2" ht="20.25" x14ac:dyDescent="0.9">
      <c r="A22" s="23" t="s">
        <v>67</v>
      </c>
      <c r="B22" s="24" t="s">
        <v>286</v>
      </c>
    </row>
    <row r="23" spans="1:2" ht="20.25" x14ac:dyDescent="0.9">
      <c r="A23" s="23" t="s">
        <v>68</v>
      </c>
      <c r="B23" s="24" t="s">
        <v>292</v>
      </c>
    </row>
    <row r="24" spans="1:2" ht="20.25" x14ac:dyDescent="0.9">
      <c r="A24" s="23" t="s">
        <v>212</v>
      </c>
      <c r="B24" s="24" t="s">
        <v>213</v>
      </c>
    </row>
    <row r="25" spans="1:2" ht="20.25" x14ac:dyDescent="0.9">
      <c r="A25" s="23" t="s">
        <v>323</v>
      </c>
      <c r="B25" s="24" t="s">
        <v>372</v>
      </c>
    </row>
    <row r="26" spans="1:2" ht="20.25" x14ac:dyDescent="0.9">
      <c r="A26" s="23" t="s">
        <v>371</v>
      </c>
      <c r="B26" s="24" t="s">
        <v>309</v>
      </c>
    </row>
    <row r="27" spans="1:2" ht="15" customHeight="1" x14ac:dyDescent="0.45"/>
    <row r="28" spans="1:2" ht="15" customHeight="1" x14ac:dyDescent="0.45"/>
    <row r="29" spans="1:2" ht="15" customHeight="1" x14ac:dyDescent="0.45"/>
    <row r="30" spans="1:2" ht="15" customHeight="1" x14ac:dyDescent="0.45"/>
    <row r="31" spans="1:2" ht="15" customHeight="1" x14ac:dyDescent="0.45"/>
    <row r="32" spans="1:2" ht="15" customHeight="1" x14ac:dyDescent="0.45"/>
    <row r="33" ht="15" customHeight="1" x14ac:dyDescent="0.45"/>
    <row r="34" ht="15" customHeight="1" x14ac:dyDescent="0.45"/>
    <row r="35" ht="15" customHeight="1" x14ac:dyDescent="0.45"/>
    <row r="36" ht="15" customHeight="1" x14ac:dyDescent="0.45"/>
    <row r="37" ht="15" customHeight="1" x14ac:dyDescent="0.45"/>
    <row r="38" ht="15" customHeight="1" x14ac:dyDescent="0.45"/>
    <row r="39" ht="15" customHeight="1" x14ac:dyDescent="0.45"/>
    <row r="40" ht="15" customHeight="1" x14ac:dyDescent="0.45"/>
    <row r="41" ht="15" customHeight="1" x14ac:dyDescent="0.45"/>
    <row r="42" ht="15" customHeight="1" x14ac:dyDescent="0.45"/>
    <row r="43" ht="15" customHeight="1" x14ac:dyDescent="0.45"/>
    <row r="44" ht="15" customHeight="1" x14ac:dyDescent="0.45"/>
    <row r="45" ht="15" customHeight="1" x14ac:dyDescent="0.45"/>
  </sheetData>
  <mergeCells count="1">
    <mergeCell ref="A1:B1"/>
  </mergeCells>
  <phoneticPr fontId="11" type="noConversion"/>
  <hyperlinks>
    <hyperlink ref="B3" location="'QHP &amp; WAH Enrollees by County'!A1" display="QHP &amp; WAH Enrollees By County" xr:uid="{D11639F7-71F6-45A1-8802-5E5DD27EEC43}"/>
    <hyperlink ref="B5" location="'QHP by Carrier'!A1" display="QHP By Carrier" xr:uid="{E77803F3-2427-4EE7-AFD9-63CDAC99BEB5}"/>
    <hyperlink ref="B6" location="'By Metal Level &amp; FPL'!A1" display="By Metal Level &amp; FPL" xr:uid="{B8E6D8A5-D39C-40DC-8E4A-266820858975}"/>
    <hyperlink ref="B7" location="'QHP &amp; WAH by Age'!A1" display="QHP &amp; WAH by Age" xr:uid="{AFF77997-49DA-4C61-A452-8755D5875748}"/>
    <hyperlink ref="B9" location="'QHP &amp; WAH Demographics'!A1" display="QHP &amp; WAH by Demographics" xr:uid="{0374EAE1-0337-45CC-9D0C-ED8C23994933}"/>
    <hyperlink ref="B8" location="'QHP Households'!A1" display="QHP Households" xr:uid="{A6A0FA9D-7807-430A-BBEA-5697FC1D7144}"/>
    <hyperlink ref="B10" location="'QDP Distribution'!A1" display="QDP Distribution" xr:uid="{732398EC-2BF9-426D-A346-1F999CDB4C95}"/>
    <hyperlink ref="B11" location="'MPS Selection by Month'!A1" display="MPS Selection by Month" xr:uid="{995A702C-FA16-4455-A4D5-D38EC1B2D7A9}"/>
    <hyperlink ref="B12" location="'Income &amp; Deductible'!A1" display="Income &amp; Deductible" xr:uid="{F9904665-67DA-41B2-BB71-CF53BA2600CD}"/>
    <hyperlink ref="B13" location="'Premium by FPL'!A1" display="Premium by FPL" xr:uid="{0AA37E58-30D8-4728-B52D-4CB4E2B560EE}"/>
    <hyperlink ref="B15" location="'Avg. Premium by County'!A1" display="Average Premium by County" xr:uid="{819F9CB9-DAE2-4985-9D23-0F198D070B74}"/>
    <hyperlink ref="B16" location="'Assisted Enrollments'!A1" display="Assisted Enrollments" xr:uid="{0162E263-D966-4DAA-98BC-57281F3EE0D8}"/>
    <hyperlink ref="B17" location="'QHP &amp; WAH by Language'!A1" display="QHP &amp; WAH by Language" xr:uid="{8008482C-7FEB-4D86-A957-44F1BFAAE847}"/>
    <hyperlink ref="B19" location="'Language Data'!A1" display="Language Data" xr:uid="{600DEE49-E199-4E5C-87DA-8528B5F7CE3B}"/>
    <hyperlink ref="B18" location="'Interpretation Services'!A1" display="Interpretation Services" xr:uid="{30041E8F-9F2D-45ED-BA05-E5805F899B33}"/>
    <hyperlink ref="B21" location="'QHP Disenrollments'!A1" display="QHP Disenrollments" xr:uid="{1C27483D-56A6-4B38-86A1-AFE6A11BE040}"/>
    <hyperlink ref="B22" location="'Tab 20 Annual Churn'!A1" display="Annual Churn" xr:uid="{ADBFBDE0-D5E3-4EA5-9696-3ACA3E940F0D}"/>
    <hyperlink ref="B23" location="'Special Enrollment Period'!A1" display="Special Enrollment Period" xr:uid="{92F490B2-B5A7-46F0-8852-07F0AD4B068F}"/>
    <hyperlink ref="B14" location="'QHP Subsidy'!A1" display="QHP Subsidy" xr:uid="{B151514E-1349-49A4-A101-011C3BA98758}"/>
    <hyperlink ref="B13" location="'Tab 11 Average Net Premiums'!A1" display="Average Net Premium" xr:uid="{82BEB28E-9DA7-4FFA-A455-F0DD362487BB}"/>
    <hyperlink ref="B14" location="'Tab 12 QHP by Subsidy Status'!A1" display="QHP by Subsidy Status" xr:uid="{B7453080-6A48-4D88-80DB-B484CC8FA1A2}"/>
    <hyperlink ref="B17" location="'Tab 15 Languages of Calls'!A1" display="Languages of Calls Answered" xr:uid="{F5970E1E-5751-4B4C-941C-E5C1E3F5FFF8}"/>
    <hyperlink ref="B18" location="'Tab 16 Telephonic Interpretn. '!A1" display="Telephonic Interpretation" xr:uid="{CF4CE5F9-F0FA-4FA1-A895-FC85479C7BE1}"/>
    <hyperlink ref="B20" location="'QHP Customer Movement'!A1" display="QHP Customer Movement" xr:uid="{0F6F3D8B-82C2-49F5-88BB-C9F2519F93DA}"/>
    <hyperlink ref="B19" location="'Tab 17 Online Language Serv '!A1" display="Online Language Serv" xr:uid="{C57620EB-BCBF-4B74-AE98-403007EACDF0}"/>
    <hyperlink ref="B23" location="'Tab 21 Annual Special Enrollmts'!A1" display="Annual Special Enrollmts" xr:uid="{18D3B0D4-D886-4E3A-8E7C-5B4096B83EA7}"/>
    <hyperlink ref="B21" location="'Tab 19 QHP Annual Disenrollment'!A1" display="QHP Annual Disenrollments" xr:uid="{7F34B78F-E28B-42D1-B94A-ED8C48FB0088}"/>
    <hyperlink ref="B4" location="'Tab 2 QHP &amp; WAH by Month'!A1" display="QHP &amp; WAH by Month" xr:uid="{1C7D0CA7-866C-4B84-AF39-2F8F080EF715}"/>
    <hyperlink ref="B3" location="'Tab 1 QHP &amp; WAH by County'!A1" display="QHP &amp; WAH Enrollees By County" xr:uid="{5562924F-7904-4B5B-A973-E308557BDAFF}"/>
    <hyperlink ref="B5" location="'Tab 3 By Carrier and County'!A1" display="QHP By Carrier" xr:uid="{C6476BBF-5D76-4A65-8684-F6DCB0001FCB}"/>
    <hyperlink ref="B6" location="'Tab 4 By Metal and FPL'!A1" display="By Metal Level &amp; FPL" xr:uid="{E71694F3-3D80-40BA-851D-A4A64305C7E4}"/>
    <hyperlink ref="B7" location="'Tab 5 QHP and WAH by Age, FPL'!A1" display="QHP &amp; WAH by Age" xr:uid="{F435A831-F6B4-4B88-BAA0-CA02F55542AF}"/>
    <hyperlink ref="B8" location="'Tab 6 QHP Households'!A1" display="QHP Households" xr:uid="{17D19143-B215-4E93-A03B-0460FE3C4051}"/>
    <hyperlink ref="B9" location="'Tab 7 QHP and WAH Demographics'!A1" display="QHP &amp; WAH by Demographics" xr:uid="{26A08A83-2CEF-4125-B15A-959D110D6403}"/>
    <hyperlink ref="B10" location="'Tab 8 QDP'!A1" display="QDP Distribution" xr:uid="{CD0661A3-DE16-478C-9468-8AB0183717B6}"/>
    <hyperlink ref="B11" location="'Tab 9 MPS Selection by Month'!A1" display="MPS Selection by Month" xr:uid="{D57FF4E9-60A6-48C9-8EE3-EE043D64A316}"/>
    <hyperlink ref="B12" location="'Tab 10 Income &amp; Deductible'!A1" display="Income &amp; Deductible" xr:uid="{B216C7E3-A7DC-4011-B954-7DE18E4A6EDE}"/>
    <hyperlink ref="B15" location="'Tab 13 Avg. Premium by County'!A1" display="Average Premium by County" xr:uid="{37DCA79C-0AC9-4752-A93D-BCE20F5E3729}"/>
    <hyperlink ref="B16" location="'Tab 14 Assisted Enrollments'!A1" display="Assisted Enrollments" xr:uid="{80D8A805-D94B-483E-97DF-5E95B44169AF}"/>
    <hyperlink ref="B20" location="'Tab 18 QHP Annual Movement'!A1" display="QHP Annual Movement" xr:uid="{B772AF66-A85A-429C-9110-CE81CD9B5A0C}"/>
    <hyperlink ref="B24" location="'Tab 22 Cascade Care'!A1" display="Cascade Care" xr:uid="{12796BFD-4128-4FA0-A4E7-D7313CEF7EC2}"/>
    <hyperlink ref="B25" location="'Tab 23 Cascade Care by FPL'!A1" display="Cascade Care by FPL" xr:uid="{4A11992D-AFD1-4E09-8818-0285D6D27797}"/>
    <hyperlink ref="B26" location="'Tab 24 Cascade Care Savings'!A1" display="Cascade Care Savings" xr:uid="{F2A33C39-0C93-466B-9ADF-AAA275E8E4B0}"/>
  </hyperlink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485E2-029D-4C9E-BCB5-BAC354EC17D6}">
  <dimension ref="B1:V34"/>
  <sheetViews>
    <sheetView zoomScaleNormal="100" workbookViewId="0"/>
  </sheetViews>
  <sheetFormatPr defaultColWidth="9" defaultRowHeight="20.25" x14ac:dyDescent="0.9"/>
  <cols>
    <col min="1" max="1" width="9" style="22"/>
    <col min="2" max="2" width="42.86328125" style="22" customWidth="1"/>
    <col min="3" max="15" width="10.59765625" style="22" customWidth="1"/>
    <col min="16" max="16" width="12.73046875" style="22" customWidth="1"/>
    <col min="17" max="17" width="16" style="22" customWidth="1"/>
    <col min="18" max="18" width="31.59765625" style="22" customWidth="1"/>
    <col min="19" max="19" width="24.86328125" style="22" customWidth="1"/>
    <col min="20" max="25" width="9" style="22" customWidth="1"/>
    <col min="26" max="26" width="28.86328125" style="22" customWidth="1"/>
    <col min="27" max="16384" width="9" style="22"/>
  </cols>
  <sheetData>
    <row r="1" spans="2:22" x14ac:dyDescent="0.9">
      <c r="B1" s="220" t="s">
        <v>71</v>
      </c>
    </row>
    <row r="2" spans="2:22" ht="21.75" customHeight="1" x14ac:dyDescent="0.9">
      <c r="B2" s="560" t="s">
        <v>425</v>
      </c>
      <c r="C2" s="560"/>
      <c r="D2" s="560"/>
      <c r="E2" s="560"/>
      <c r="F2" s="560"/>
      <c r="G2" s="560"/>
      <c r="H2" s="560"/>
      <c r="I2" s="560"/>
      <c r="J2" s="560"/>
      <c r="K2" s="560"/>
      <c r="L2" s="560"/>
      <c r="M2" s="560"/>
      <c r="N2" s="560"/>
      <c r="O2" s="560"/>
      <c r="P2" s="560"/>
    </row>
    <row r="3" spans="2:22" ht="40.5" x14ac:dyDescent="0.9">
      <c r="B3" s="221" t="s">
        <v>243</v>
      </c>
      <c r="C3" s="221" t="s">
        <v>301</v>
      </c>
      <c r="D3" s="221" t="s">
        <v>331</v>
      </c>
      <c r="E3" s="221" t="s">
        <v>332</v>
      </c>
      <c r="F3" s="221" t="s">
        <v>333</v>
      </c>
      <c r="G3" s="221" t="s">
        <v>334</v>
      </c>
      <c r="H3" s="221" t="s">
        <v>335</v>
      </c>
      <c r="I3" s="221" t="s">
        <v>336</v>
      </c>
      <c r="J3" s="221" t="s">
        <v>337</v>
      </c>
      <c r="K3" s="221" t="s">
        <v>338</v>
      </c>
      <c r="L3" s="221" t="s">
        <v>339</v>
      </c>
      <c r="M3" s="221" t="s">
        <v>340</v>
      </c>
      <c r="N3" s="221" t="s">
        <v>342</v>
      </c>
      <c r="O3" s="221" t="s">
        <v>341</v>
      </c>
      <c r="P3" s="222" t="s">
        <v>244</v>
      </c>
      <c r="U3" s="223"/>
      <c r="V3" s="224"/>
    </row>
    <row r="4" spans="2:22" x14ac:dyDescent="0.9">
      <c r="B4" s="29" t="s">
        <v>106</v>
      </c>
      <c r="C4" s="30">
        <v>59619</v>
      </c>
      <c r="D4" s="30">
        <v>60077</v>
      </c>
      <c r="E4" s="30">
        <v>60562</v>
      </c>
      <c r="F4" s="30">
        <v>61057</v>
      </c>
      <c r="G4" s="30">
        <v>58480</v>
      </c>
      <c r="H4" s="30">
        <v>56686</v>
      </c>
      <c r="I4" s="30">
        <v>54896</v>
      </c>
      <c r="J4" s="30">
        <v>55641</v>
      </c>
      <c r="K4" s="30">
        <v>56335</v>
      </c>
      <c r="L4" s="30">
        <v>56830</v>
      </c>
      <c r="M4" s="30">
        <v>56845</v>
      </c>
      <c r="N4" s="30">
        <v>57326</v>
      </c>
      <c r="O4" s="30">
        <v>58374</v>
      </c>
      <c r="P4" s="225">
        <f t="shared" ref="P4:P7" si="0">AVERAGE(C4:O4)</f>
        <v>57902.153846153844</v>
      </c>
    </row>
    <row r="5" spans="2:22" x14ac:dyDescent="0.9">
      <c r="B5" s="29" t="s">
        <v>524</v>
      </c>
      <c r="C5" s="30">
        <v>38709</v>
      </c>
      <c r="D5" s="30">
        <v>39001</v>
      </c>
      <c r="E5" s="30">
        <v>39322</v>
      </c>
      <c r="F5" s="30">
        <v>39539</v>
      </c>
      <c r="G5" s="30">
        <v>37466</v>
      </c>
      <c r="H5" s="30">
        <v>36227</v>
      </c>
      <c r="I5" s="30">
        <v>35069</v>
      </c>
      <c r="J5" s="30">
        <v>35514</v>
      </c>
      <c r="K5" s="30">
        <v>35802</v>
      </c>
      <c r="L5" s="30">
        <v>36143</v>
      </c>
      <c r="M5" s="30">
        <v>36373</v>
      </c>
      <c r="N5" s="30">
        <v>36785</v>
      </c>
      <c r="O5" s="30">
        <v>37609</v>
      </c>
      <c r="P5" s="225">
        <f t="shared" si="0"/>
        <v>37196.846153846156</v>
      </c>
    </row>
    <row r="6" spans="2:22" x14ac:dyDescent="0.9">
      <c r="B6" s="29" t="s">
        <v>526</v>
      </c>
      <c r="C6" s="30">
        <v>269972</v>
      </c>
      <c r="D6" s="30">
        <v>271087</v>
      </c>
      <c r="E6" s="30">
        <v>271478</v>
      </c>
      <c r="F6" s="30">
        <v>272112</v>
      </c>
      <c r="G6" s="30">
        <v>258773</v>
      </c>
      <c r="H6" s="30">
        <v>248410</v>
      </c>
      <c r="I6" s="30">
        <v>239248</v>
      </c>
      <c r="J6" s="30">
        <v>239633</v>
      </c>
      <c r="K6" s="30">
        <v>240624</v>
      </c>
      <c r="L6" s="30">
        <v>240986</v>
      </c>
      <c r="M6" s="30">
        <v>239721</v>
      </c>
      <c r="N6" s="30">
        <v>240440</v>
      </c>
      <c r="O6" s="30">
        <v>241755</v>
      </c>
      <c r="P6" s="225">
        <f t="shared" si="0"/>
        <v>251864.53846153847</v>
      </c>
    </row>
    <row r="7" spans="2:22" x14ac:dyDescent="0.9">
      <c r="B7" s="29" t="s">
        <v>107</v>
      </c>
      <c r="C7" s="30">
        <v>71259</v>
      </c>
      <c r="D7" s="30">
        <v>71797</v>
      </c>
      <c r="E7" s="30">
        <v>72179</v>
      </c>
      <c r="F7" s="30">
        <v>72696</v>
      </c>
      <c r="G7" s="30">
        <v>68316</v>
      </c>
      <c r="H7" s="30">
        <v>64992</v>
      </c>
      <c r="I7" s="30">
        <v>61984</v>
      </c>
      <c r="J7" s="30">
        <v>62366</v>
      </c>
      <c r="K7" s="30">
        <v>62456</v>
      </c>
      <c r="L7" s="30">
        <v>62770</v>
      </c>
      <c r="M7" s="30">
        <v>62577</v>
      </c>
      <c r="N7" s="30">
        <v>62805</v>
      </c>
      <c r="O7" s="30">
        <v>63234</v>
      </c>
      <c r="P7" s="225">
        <f t="shared" si="0"/>
        <v>66110.076923076922</v>
      </c>
    </row>
    <row r="8" spans="2:22" x14ac:dyDescent="0.9">
      <c r="B8" s="29" t="s">
        <v>527</v>
      </c>
      <c r="C8" s="30">
        <v>49472</v>
      </c>
      <c r="D8" s="30">
        <v>49649</v>
      </c>
      <c r="E8" s="30">
        <v>49752</v>
      </c>
      <c r="F8" s="30">
        <v>49913</v>
      </c>
      <c r="G8" s="30">
        <v>46972</v>
      </c>
      <c r="H8" s="30">
        <v>44791</v>
      </c>
      <c r="I8" s="30">
        <v>42773</v>
      </c>
      <c r="J8" s="30">
        <v>42784</v>
      </c>
      <c r="K8" s="30">
        <v>42862</v>
      </c>
      <c r="L8" s="30">
        <v>43056</v>
      </c>
      <c r="M8" s="30">
        <v>42558</v>
      </c>
      <c r="N8" s="30">
        <v>42324</v>
      </c>
      <c r="O8" s="30">
        <v>41669</v>
      </c>
      <c r="P8" s="225">
        <f>AVERAGE(C8:O8)</f>
        <v>45275</v>
      </c>
    </row>
    <row r="9" spans="2:22" ht="21.75" x14ac:dyDescent="0.9">
      <c r="B9" s="78" t="s">
        <v>424</v>
      </c>
      <c r="C9" s="34">
        <f t="shared" ref="C9:M9" si="1">SUM(C4:C8)</f>
        <v>489031</v>
      </c>
      <c r="D9" s="34">
        <f t="shared" si="1"/>
        <v>491611</v>
      </c>
      <c r="E9" s="34">
        <f t="shared" si="1"/>
        <v>493293</v>
      </c>
      <c r="F9" s="34">
        <f t="shared" si="1"/>
        <v>495317</v>
      </c>
      <c r="G9" s="34">
        <f t="shared" si="1"/>
        <v>470007</v>
      </c>
      <c r="H9" s="34">
        <f t="shared" si="1"/>
        <v>451106</v>
      </c>
      <c r="I9" s="34">
        <f t="shared" si="1"/>
        <v>433970</v>
      </c>
      <c r="J9" s="34">
        <f t="shared" si="1"/>
        <v>435938</v>
      </c>
      <c r="K9" s="34">
        <f t="shared" si="1"/>
        <v>438079</v>
      </c>
      <c r="L9" s="34">
        <f t="shared" si="1"/>
        <v>439785</v>
      </c>
      <c r="M9" s="34">
        <f t="shared" si="1"/>
        <v>438074</v>
      </c>
      <c r="N9" s="34">
        <f>SUM(N4:N8)</f>
        <v>439680</v>
      </c>
      <c r="O9" s="34">
        <f>SUM(O4:O8)</f>
        <v>442641</v>
      </c>
      <c r="P9" s="34">
        <f>SUM(P4:P8)</f>
        <v>458348.61538461543</v>
      </c>
    </row>
    <row r="10" spans="2:22" x14ac:dyDescent="0.9">
      <c r="B10" s="36"/>
    </row>
    <row r="11" spans="2:22" ht="30" customHeight="1" x14ac:dyDescent="0.9"/>
    <row r="12" spans="2:22" ht="24" customHeight="1" x14ac:dyDescent="0.9">
      <c r="B12" s="561" t="s">
        <v>525</v>
      </c>
      <c r="C12" s="561"/>
      <c r="D12" s="561"/>
      <c r="E12" s="561"/>
      <c r="F12" s="561"/>
      <c r="G12" s="561"/>
      <c r="H12" s="561"/>
      <c r="I12" s="561"/>
      <c r="J12" s="561"/>
      <c r="K12" s="561"/>
      <c r="L12" s="561"/>
      <c r="M12" s="561"/>
      <c r="N12" s="561"/>
      <c r="O12" s="561"/>
      <c r="P12" s="561"/>
      <c r="Q12" s="561"/>
      <c r="R12" s="561"/>
    </row>
    <row r="13" spans="2:22" ht="62.25" x14ac:dyDescent="0.9">
      <c r="B13" s="226" t="s">
        <v>243</v>
      </c>
      <c r="C13" s="226" t="s">
        <v>301</v>
      </c>
      <c r="D13" s="226" t="s">
        <v>331</v>
      </c>
      <c r="E13" s="226" t="s">
        <v>332</v>
      </c>
      <c r="F13" s="226" t="s">
        <v>333</v>
      </c>
      <c r="G13" s="226" t="s">
        <v>334</v>
      </c>
      <c r="H13" s="226" t="s">
        <v>335</v>
      </c>
      <c r="I13" s="226" t="s">
        <v>336</v>
      </c>
      <c r="J13" s="226" t="s">
        <v>337</v>
      </c>
      <c r="K13" s="226" t="s">
        <v>338</v>
      </c>
      <c r="L13" s="226" t="s">
        <v>339</v>
      </c>
      <c r="M13" s="226" t="s">
        <v>340</v>
      </c>
      <c r="N13" s="226" t="s">
        <v>342</v>
      </c>
      <c r="O13" s="227" t="s">
        <v>341</v>
      </c>
      <c r="P13" s="228" t="s">
        <v>214</v>
      </c>
      <c r="Q13" s="228" t="s">
        <v>407</v>
      </c>
      <c r="R13" s="228" t="s">
        <v>245</v>
      </c>
    </row>
    <row r="14" spans="2:22" x14ac:dyDescent="0.9">
      <c r="B14" s="29" t="s">
        <v>106</v>
      </c>
      <c r="C14" s="30">
        <v>2116</v>
      </c>
      <c r="D14" s="30">
        <v>1768</v>
      </c>
      <c r="E14" s="30">
        <v>2078</v>
      </c>
      <c r="F14" s="30">
        <v>2012</v>
      </c>
      <c r="G14" s="30">
        <v>2116</v>
      </c>
      <c r="H14" s="30">
        <v>2762</v>
      </c>
      <c r="I14" s="30">
        <v>3002</v>
      </c>
      <c r="J14" s="30">
        <v>3576</v>
      </c>
      <c r="K14" s="30">
        <v>3308</v>
      </c>
      <c r="L14" s="30">
        <v>3213</v>
      </c>
      <c r="M14" s="30">
        <v>3235</v>
      </c>
      <c r="N14" s="30">
        <v>3810</v>
      </c>
      <c r="O14" s="30">
        <v>4255</v>
      </c>
      <c r="P14" s="206">
        <f t="shared" ref="P14:P19" si="2">SUM(C14:O14)</f>
        <v>37251</v>
      </c>
      <c r="Q14" s="229">
        <v>322633</v>
      </c>
      <c r="R14" s="230">
        <f>P14/Q14</f>
        <v>0.11545936094571851</v>
      </c>
    </row>
    <row r="15" spans="2:22" x14ac:dyDescent="0.9">
      <c r="B15" s="29" t="s">
        <v>524</v>
      </c>
      <c r="C15" s="30">
        <v>1633</v>
      </c>
      <c r="D15" s="30">
        <v>1119</v>
      </c>
      <c r="E15" s="30">
        <v>1398</v>
      </c>
      <c r="F15" s="30">
        <v>1158</v>
      </c>
      <c r="G15" s="30">
        <v>1088</v>
      </c>
      <c r="H15" s="30">
        <v>1778</v>
      </c>
      <c r="I15" s="30">
        <v>1888</v>
      </c>
      <c r="J15" s="30">
        <v>2184</v>
      </c>
      <c r="K15" s="30">
        <v>2033</v>
      </c>
      <c r="L15" s="30">
        <v>1961</v>
      </c>
      <c r="M15" s="30">
        <v>2323</v>
      </c>
      <c r="N15" s="30">
        <v>2751</v>
      </c>
      <c r="O15" s="30">
        <v>2978</v>
      </c>
      <c r="P15" s="206">
        <f t="shared" si="2"/>
        <v>24292</v>
      </c>
      <c r="Q15" s="229">
        <v>230595</v>
      </c>
      <c r="R15" s="230">
        <f t="shared" ref="R15:R19" si="3">P15/Q15</f>
        <v>0.10534486870920878</v>
      </c>
    </row>
    <row r="16" spans="2:22" x14ac:dyDescent="0.9">
      <c r="B16" s="29" t="s">
        <v>526</v>
      </c>
      <c r="C16" s="30">
        <v>7901</v>
      </c>
      <c r="D16" s="30">
        <v>6105</v>
      </c>
      <c r="E16" s="30">
        <v>7200</v>
      </c>
      <c r="F16" s="30">
        <v>6433</v>
      </c>
      <c r="G16" s="30">
        <v>6836</v>
      </c>
      <c r="H16" s="30">
        <v>8842</v>
      </c>
      <c r="I16" s="30">
        <v>10193</v>
      </c>
      <c r="J16" s="30">
        <v>11436</v>
      </c>
      <c r="K16" s="30">
        <v>11745</v>
      </c>
      <c r="L16" s="30">
        <v>11043</v>
      </c>
      <c r="M16" s="30">
        <v>11836</v>
      </c>
      <c r="N16" s="30">
        <v>13922</v>
      </c>
      <c r="O16" s="30">
        <v>13854</v>
      </c>
      <c r="P16" s="206">
        <f t="shared" si="2"/>
        <v>127346</v>
      </c>
      <c r="Q16" s="229">
        <v>1083896</v>
      </c>
      <c r="R16" s="230">
        <f t="shared" si="3"/>
        <v>0.11748913179862275</v>
      </c>
    </row>
    <row r="17" spans="2:18" x14ac:dyDescent="0.9">
      <c r="B17" s="29" t="s">
        <v>107</v>
      </c>
      <c r="C17" s="30">
        <v>2810</v>
      </c>
      <c r="D17" s="30">
        <v>2093</v>
      </c>
      <c r="E17" s="30">
        <v>2346</v>
      </c>
      <c r="F17" s="30">
        <v>2132</v>
      </c>
      <c r="G17" s="30">
        <v>2290</v>
      </c>
      <c r="H17" s="30">
        <v>3037</v>
      </c>
      <c r="I17" s="30">
        <v>3289</v>
      </c>
      <c r="J17" s="30">
        <v>3521</v>
      </c>
      <c r="K17" s="30">
        <v>3400</v>
      </c>
      <c r="L17" s="30">
        <v>3366</v>
      </c>
      <c r="M17" s="30">
        <v>3700</v>
      </c>
      <c r="N17" s="30">
        <v>4384</v>
      </c>
      <c r="O17" s="30">
        <v>4363</v>
      </c>
      <c r="P17" s="206">
        <f t="shared" si="2"/>
        <v>40731</v>
      </c>
      <c r="Q17" s="229">
        <v>293947</v>
      </c>
      <c r="R17" s="230">
        <f t="shared" si="3"/>
        <v>0.13856579587476653</v>
      </c>
    </row>
    <row r="18" spans="2:18" x14ac:dyDescent="0.9">
      <c r="B18" s="29" t="s">
        <v>527</v>
      </c>
      <c r="C18" s="30">
        <v>1565</v>
      </c>
      <c r="D18" s="30">
        <v>1211</v>
      </c>
      <c r="E18" s="30">
        <v>1469</v>
      </c>
      <c r="F18" s="30">
        <v>1392</v>
      </c>
      <c r="G18" s="30">
        <v>1443</v>
      </c>
      <c r="H18" s="30">
        <v>2101</v>
      </c>
      <c r="I18" s="30">
        <v>2180</v>
      </c>
      <c r="J18" s="30">
        <v>2482</v>
      </c>
      <c r="K18" s="30">
        <v>2232</v>
      </c>
      <c r="L18" s="30">
        <v>2212</v>
      </c>
      <c r="M18" s="30">
        <v>2139</v>
      </c>
      <c r="N18" s="30">
        <v>2657</v>
      </c>
      <c r="O18" s="30">
        <v>2166</v>
      </c>
      <c r="P18" s="206">
        <f>SUM(C18:O18)</f>
        <v>25249</v>
      </c>
      <c r="Q18" s="229">
        <v>255781</v>
      </c>
      <c r="R18" s="230">
        <f t="shared" si="3"/>
        <v>9.8713352438218632E-2</v>
      </c>
    </row>
    <row r="19" spans="2:18" ht="21.75" x14ac:dyDescent="0.9">
      <c r="B19" s="452" t="s">
        <v>406</v>
      </c>
      <c r="C19" s="453">
        <f t="shared" ref="C19:M19" si="4">SUM(C14:C18)</f>
        <v>16025</v>
      </c>
      <c r="D19" s="453">
        <f t="shared" si="4"/>
        <v>12296</v>
      </c>
      <c r="E19" s="453">
        <f t="shared" si="4"/>
        <v>14491</v>
      </c>
      <c r="F19" s="453">
        <f t="shared" si="4"/>
        <v>13127</v>
      </c>
      <c r="G19" s="453">
        <f t="shared" si="4"/>
        <v>13773</v>
      </c>
      <c r="H19" s="453">
        <f t="shared" si="4"/>
        <v>18520</v>
      </c>
      <c r="I19" s="453">
        <f t="shared" si="4"/>
        <v>20552</v>
      </c>
      <c r="J19" s="453">
        <f t="shared" si="4"/>
        <v>23199</v>
      </c>
      <c r="K19" s="453">
        <f t="shared" si="4"/>
        <v>22718</v>
      </c>
      <c r="L19" s="453">
        <f t="shared" si="4"/>
        <v>21795</v>
      </c>
      <c r="M19" s="453">
        <f t="shared" si="4"/>
        <v>23233</v>
      </c>
      <c r="N19" s="453">
        <f>SUM(N14:N18)</f>
        <v>27524</v>
      </c>
      <c r="O19" s="454">
        <f>SUM(O14:O18)</f>
        <v>27616</v>
      </c>
      <c r="P19" s="262">
        <f t="shared" si="2"/>
        <v>254869</v>
      </c>
      <c r="Q19" s="262">
        <f>SUM(Q14:Q18)</f>
        <v>2186852</v>
      </c>
      <c r="R19" s="263">
        <f t="shared" si="3"/>
        <v>0.11654606713211502</v>
      </c>
    </row>
    <row r="20" spans="2:18" x14ac:dyDescent="0.9">
      <c r="B20" s="455"/>
      <c r="C20" s="456"/>
      <c r="D20" s="456"/>
      <c r="E20" s="456"/>
      <c r="F20" s="456"/>
      <c r="G20" s="456"/>
      <c r="H20" s="456"/>
      <c r="I20" s="456"/>
      <c r="J20" s="456"/>
      <c r="K20" s="456"/>
      <c r="L20" s="456"/>
      <c r="M20" s="456"/>
      <c r="N20" s="456"/>
      <c r="O20" s="456"/>
    </row>
    <row r="21" spans="2:18" x14ac:dyDescent="0.9">
      <c r="B21" s="257"/>
      <c r="C21" s="257"/>
      <c r="D21" s="257"/>
      <c r="E21" s="257"/>
      <c r="F21" s="257"/>
      <c r="G21" s="257"/>
      <c r="H21" s="257"/>
      <c r="I21" s="257"/>
      <c r="J21" s="257"/>
      <c r="K21" s="257"/>
      <c r="L21" s="257"/>
      <c r="M21" s="257"/>
    </row>
    <row r="22" spans="2:18" x14ac:dyDescent="0.9">
      <c r="B22" s="257"/>
      <c r="C22" s="257"/>
      <c r="D22" s="257"/>
      <c r="E22" s="257"/>
      <c r="F22" s="257"/>
      <c r="G22" s="257"/>
      <c r="H22" s="257"/>
      <c r="I22" s="257"/>
      <c r="J22" s="257"/>
      <c r="K22" s="257"/>
      <c r="L22" s="257"/>
      <c r="M22" s="257"/>
    </row>
    <row r="23" spans="2:18" x14ac:dyDescent="0.9">
      <c r="B23" s="257"/>
      <c r="C23" s="257"/>
      <c r="D23" s="257"/>
      <c r="E23" s="257"/>
      <c r="F23" s="257"/>
      <c r="G23" s="257"/>
      <c r="H23" s="257"/>
      <c r="I23" s="257"/>
      <c r="J23" s="257"/>
      <c r="K23" s="257"/>
      <c r="L23" s="257"/>
      <c r="M23" s="257"/>
    </row>
    <row r="24" spans="2:18" x14ac:dyDescent="0.9">
      <c r="B24" s="257"/>
      <c r="C24" s="257"/>
      <c r="D24" s="257"/>
      <c r="E24" s="257"/>
      <c r="F24" s="257"/>
      <c r="G24" s="257"/>
      <c r="H24" s="257"/>
      <c r="I24" s="257"/>
      <c r="J24" s="257"/>
      <c r="K24" s="257"/>
      <c r="L24" s="257"/>
      <c r="M24" s="257"/>
    </row>
    <row r="25" spans="2:18" x14ac:dyDescent="0.9">
      <c r="B25" s="50"/>
      <c r="C25" s="50"/>
      <c r="D25" s="50"/>
      <c r="E25" s="50"/>
      <c r="F25" s="50"/>
      <c r="G25" s="50"/>
      <c r="H25" s="50"/>
      <c r="I25" s="50"/>
      <c r="J25" s="50"/>
      <c r="K25" s="50"/>
      <c r="L25" s="50"/>
      <c r="M25" s="50"/>
      <c r="O25" s="63"/>
      <c r="P25" s="63"/>
      <c r="Q25" s="63"/>
    </row>
    <row r="26" spans="2:18" x14ac:dyDescent="0.9">
      <c r="O26" s="63"/>
      <c r="P26" s="63"/>
      <c r="Q26" s="63"/>
    </row>
    <row r="27" spans="2:18" x14ac:dyDescent="0.9">
      <c r="O27" s="63"/>
      <c r="P27" s="63"/>
      <c r="Q27" s="63"/>
    </row>
    <row r="28" spans="2:18" x14ac:dyDescent="0.9">
      <c r="O28" s="63"/>
      <c r="P28" s="63"/>
      <c r="Q28" s="63"/>
    </row>
    <row r="29" spans="2:18" x14ac:dyDescent="0.9">
      <c r="O29" s="63"/>
      <c r="P29" s="63"/>
      <c r="Q29" s="63"/>
    </row>
    <row r="30" spans="2:18" x14ac:dyDescent="0.9">
      <c r="O30" s="63"/>
      <c r="P30" s="63"/>
      <c r="Q30" s="63"/>
    </row>
    <row r="31" spans="2:18" x14ac:dyDescent="0.9">
      <c r="P31" s="231"/>
    </row>
    <row r="32" spans="2:18" x14ac:dyDescent="0.9">
      <c r="P32" s="95"/>
    </row>
    <row r="33" spans="4:16" x14ac:dyDescent="0.9">
      <c r="D33" s="232"/>
      <c r="P33" s="231"/>
    </row>
    <row r="34" spans="4:16" x14ac:dyDescent="0.9">
      <c r="P34" s="95"/>
    </row>
  </sheetData>
  <mergeCells count="2">
    <mergeCell ref="B2:P2"/>
    <mergeCell ref="B12:R12"/>
  </mergeCells>
  <phoneticPr fontId="11" type="noConversion"/>
  <hyperlinks>
    <hyperlink ref="B1" location="'Table of Contents'!A1" display="Table of Contents" xr:uid="{3E1AADFF-A3FF-4EC7-8544-69B67A84AE87}"/>
  </hyperlinks>
  <pageMargins left="0.7" right="0.7" top="0.75" bottom="0.75" header="0.3" footer="0.3"/>
  <pageSetup orientation="portrait" r:id="rId1"/>
  <ignoredErrors>
    <ignoredError sqref="P19"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62A94-D0FD-49FF-9CFA-5D9688EEE886}">
  <dimension ref="B1:X84"/>
  <sheetViews>
    <sheetView zoomScaleNormal="100" workbookViewId="0"/>
  </sheetViews>
  <sheetFormatPr defaultColWidth="9" defaultRowHeight="20.25" x14ac:dyDescent="0.9"/>
  <cols>
    <col min="1" max="1" width="9" style="22"/>
    <col min="2" max="2" width="11.265625" style="22" customWidth="1"/>
    <col min="3" max="3" width="19.265625" style="22" customWidth="1"/>
    <col min="4" max="4" width="16" style="22" customWidth="1"/>
    <col min="5" max="5" width="14.265625" style="22" customWidth="1"/>
    <col min="6" max="7" width="15.59765625" style="22" customWidth="1"/>
    <col min="8" max="8" width="9" style="22"/>
    <col min="9" max="9" width="32.73046875" style="22" customWidth="1"/>
    <col min="10" max="10" width="28.1328125" style="22" customWidth="1"/>
    <col min="11" max="11" width="24.86328125" style="22" customWidth="1"/>
    <col min="12" max="14" width="9" style="22" customWidth="1"/>
    <col min="15" max="15" width="18.265625" style="22" customWidth="1"/>
    <col min="16" max="16" width="18.3984375" style="22" customWidth="1"/>
    <col min="17" max="17" width="15.73046875" style="22" customWidth="1"/>
    <col min="18" max="16384" width="9" style="22"/>
  </cols>
  <sheetData>
    <row r="1" spans="2:24" x14ac:dyDescent="0.9">
      <c r="B1" s="562" t="s">
        <v>71</v>
      </c>
      <c r="C1" s="562"/>
    </row>
    <row r="2" spans="2:24" ht="48.75" customHeight="1" x14ac:dyDescent="0.9">
      <c r="B2" s="560" t="s">
        <v>253</v>
      </c>
      <c r="C2" s="560"/>
      <c r="D2" s="560"/>
      <c r="E2" s="560"/>
      <c r="F2" s="560"/>
      <c r="G2" s="560"/>
      <c r="H2" s="57"/>
      <c r="I2" s="559" t="s">
        <v>520</v>
      </c>
      <c r="J2" s="559"/>
    </row>
    <row r="3" spans="2:24" ht="21.75" customHeight="1" x14ac:dyDescent="0.9">
      <c r="B3" s="577" t="s">
        <v>108</v>
      </c>
      <c r="C3" s="574" t="s">
        <v>76</v>
      </c>
      <c r="D3" s="574" t="s">
        <v>94</v>
      </c>
      <c r="E3" s="574" t="s">
        <v>109</v>
      </c>
      <c r="F3" s="577" t="s">
        <v>261</v>
      </c>
      <c r="G3" s="577" t="s">
        <v>521</v>
      </c>
      <c r="H3" s="57"/>
      <c r="I3" s="564" t="s">
        <v>522</v>
      </c>
      <c r="J3" s="564" t="s">
        <v>262</v>
      </c>
    </row>
    <row r="4" spans="2:24" ht="20.25" customHeight="1" x14ac:dyDescent="0.9">
      <c r="B4" s="578"/>
      <c r="C4" s="575"/>
      <c r="D4" s="575"/>
      <c r="E4" s="575"/>
      <c r="F4" s="578"/>
      <c r="G4" s="578"/>
      <c r="H4" s="57"/>
      <c r="I4" s="573"/>
      <c r="J4" s="573"/>
    </row>
    <row r="5" spans="2:24" x14ac:dyDescent="0.9">
      <c r="B5" s="578"/>
      <c r="C5" s="575"/>
      <c r="D5" s="575"/>
      <c r="E5" s="575"/>
      <c r="F5" s="578"/>
      <c r="G5" s="578"/>
      <c r="I5" s="565"/>
      <c r="J5" s="565"/>
    </row>
    <row r="6" spans="2:24" x14ac:dyDescent="0.9">
      <c r="B6" s="579"/>
      <c r="C6" s="576"/>
      <c r="D6" s="576"/>
      <c r="E6" s="576"/>
      <c r="F6" s="579"/>
      <c r="G6" s="578"/>
      <c r="H6" s="47"/>
      <c r="I6" s="234">
        <v>0</v>
      </c>
      <c r="J6" s="235">
        <v>21018</v>
      </c>
    </row>
    <row r="7" spans="2:24" x14ac:dyDescent="0.9">
      <c r="B7" s="566" t="s">
        <v>302</v>
      </c>
      <c r="C7" s="29" t="s">
        <v>299</v>
      </c>
      <c r="D7" s="31">
        <v>30505</v>
      </c>
      <c r="E7" s="31">
        <v>24471</v>
      </c>
      <c r="F7" s="233">
        <v>610.4828</v>
      </c>
      <c r="G7" s="291">
        <v>53.075600000000001</v>
      </c>
      <c r="I7" s="237" t="s">
        <v>533</v>
      </c>
      <c r="J7" s="235">
        <v>87844</v>
      </c>
    </row>
    <row r="8" spans="2:24" x14ac:dyDescent="0.9">
      <c r="B8" s="567"/>
      <c r="C8" s="29" t="s">
        <v>16</v>
      </c>
      <c r="D8" s="31">
        <v>52488</v>
      </c>
      <c r="E8" s="31">
        <v>42649</v>
      </c>
      <c r="F8" s="233">
        <v>589.56510000000003</v>
      </c>
      <c r="G8" s="236">
        <v>59.890300000000003</v>
      </c>
      <c r="I8" s="237" t="s">
        <v>534</v>
      </c>
      <c r="J8" s="235">
        <v>3693</v>
      </c>
    </row>
    <row r="9" spans="2:24" x14ac:dyDescent="0.9">
      <c r="B9" s="567"/>
      <c r="C9" s="29" t="s">
        <v>17</v>
      </c>
      <c r="D9" s="31">
        <v>38807</v>
      </c>
      <c r="E9" s="31">
        <v>31193</v>
      </c>
      <c r="F9" s="233">
        <v>601.80600000000004</v>
      </c>
      <c r="G9" s="236">
        <v>88.4392</v>
      </c>
      <c r="I9" s="237" t="s">
        <v>535</v>
      </c>
      <c r="J9" s="235">
        <v>40265</v>
      </c>
    </row>
    <row r="10" spans="2:24" x14ac:dyDescent="0.9">
      <c r="B10" s="567"/>
      <c r="C10" s="29" t="s">
        <v>18</v>
      </c>
      <c r="D10" s="31">
        <v>20223</v>
      </c>
      <c r="E10" s="31">
        <v>15449</v>
      </c>
      <c r="F10" s="233">
        <v>609.06629999999996</v>
      </c>
      <c r="G10" s="236">
        <v>179.98410000000001</v>
      </c>
      <c r="I10" s="237" t="s">
        <v>536</v>
      </c>
      <c r="J10" s="235">
        <v>59789</v>
      </c>
    </row>
    <row r="11" spans="2:24" x14ac:dyDescent="0.9">
      <c r="B11" s="567"/>
      <c r="C11" s="29" t="s">
        <v>19</v>
      </c>
      <c r="D11" s="31">
        <v>29103</v>
      </c>
      <c r="E11" s="31">
        <v>19076</v>
      </c>
      <c r="F11" s="233">
        <v>581.23850000000004</v>
      </c>
      <c r="G11" s="236">
        <v>261.39920000000001</v>
      </c>
      <c r="I11" s="237" t="s">
        <v>537</v>
      </c>
      <c r="J11" s="235">
        <v>18619</v>
      </c>
    </row>
    <row r="12" spans="2:24" x14ac:dyDescent="0.9">
      <c r="B12" s="567"/>
      <c r="C12" s="29" t="s">
        <v>208</v>
      </c>
      <c r="D12" s="31">
        <v>33624</v>
      </c>
      <c r="E12" s="31">
        <v>20855</v>
      </c>
      <c r="F12" s="233">
        <v>622.23900000000003</v>
      </c>
      <c r="G12" s="236">
        <v>450.9409</v>
      </c>
      <c r="I12" s="237" t="s">
        <v>538</v>
      </c>
      <c r="J12" s="235">
        <v>8950</v>
      </c>
    </row>
    <row r="13" spans="2:24" x14ac:dyDescent="0.9">
      <c r="B13" s="568"/>
      <c r="C13" s="30" t="s">
        <v>126</v>
      </c>
      <c r="D13" s="31">
        <v>231</v>
      </c>
      <c r="E13" s="31">
        <v>165</v>
      </c>
      <c r="F13" s="233">
        <v>497.48219999999998</v>
      </c>
      <c r="G13" s="236">
        <v>307.35140000000001</v>
      </c>
      <c r="I13" s="239" t="s">
        <v>70</v>
      </c>
      <c r="J13" s="84">
        <f>SUM(J6:J12)</f>
        <v>240178</v>
      </c>
      <c r="M13" s="151"/>
      <c r="U13" s="25"/>
      <c r="V13" s="25"/>
      <c r="W13" s="25"/>
      <c r="X13" s="25"/>
    </row>
    <row r="14" spans="2:24" x14ac:dyDescent="0.9">
      <c r="B14" s="570" t="s">
        <v>539</v>
      </c>
      <c r="C14" s="238" t="s">
        <v>299</v>
      </c>
      <c r="D14" s="31">
        <v>28694</v>
      </c>
      <c r="E14" s="31">
        <v>22870</v>
      </c>
      <c r="F14" s="233">
        <v>615.43230000000005</v>
      </c>
      <c r="G14" s="236">
        <v>38.650599999999997</v>
      </c>
      <c r="I14" s="122"/>
      <c r="J14" s="122"/>
      <c r="K14" s="122"/>
      <c r="L14" s="122"/>
      <c r="U14" s="25"/>
      <c r="V14" s="25"/>
      <c r="W14" s="25"/>
      <c r="X14" s="25"/>
    </row>
    <row r="15" spans="2:24" x14ac:dyDescent="0.9">
      <c r="B15" s="571"/>
      <c r="C15" s="238" t="s">
        <v>16</v>
      </c>
      <c r="D15" s="31">
        <v>50869</v>
      </c>
      <c r="E15" s="31">
        <v>41284</v>
      </c>
      <c r="F15" s="233">
        <v>593.41129999999998</v>
      </c>
      <c r="G15" s="236">
        <v>54.816600000000001</v>
      </c>
      <c r="I15" s="122"/>
      <c r="J15" s="122"/>
      <c r="K15" s="122"/>
      <c r="L15" s="122"/>
    </row>
    <row r="16" spans="2:24" x14ac:dyDescent="0.9">
      <c r="B16" s="571"/>
      <c r="C16" s="238" t="s">
        <v>17</v>
      </c>
      <c r="D16" s="31">
        <v>37228</v>
      </c>
      <c r="E16" s="31">
        <v>29857</v>
      </c>
      <c r="F16" s="233">
        <v>607.44759999999997</v>
      </c>
      <c r="G16" s="236">
        <v>82.9191</v>
      </c>
      <c r="I16" s="122"/>
      <c r="J16" s="122"/>
      <c r="K16" s="122"/>
      <c r="L16" s="122"/>
    </row>
    <row r="17" spans="2:17" x14ac:dyDescent="0.9">
      <c r="B17" s="571"/>
      <c r="C17" s="238" t="s">
        <v>18</v>
      </c>
      <c r="D17" s="31">
        <v>20218</v>
      </c>
      <c r="E17" s="31">
        <v>15445</v>
      </c>
      <c r="F17" s="233">
        <v>609.09659999999997</v>
      </c>
      <c r="G17" s="236">
        <v>179.97020000000001</v>
      </c>
      <c r="H17" s="47"/>
      <c r="I17" s="122"/>
      <c r="J17" s="122"/>
      <c r="K17" s="122"/>
      <c r="L17" s="122"/>
    </row>
    <row r="18" spans="2:17" x14ac:dyDescent="0.9">
      <c r="B18" s="571"/>
      <c r="C18" s="238" t="s">
        <v>19</v>
      </c>
      <c r="D18" s="31">
        <v>29102</v>
      </c>
      <c r="E18" s="31">
        <v>19075</v>
      </c>
      <c r="F18" s="233">
        <v>581.24580000000003</v>
      </c>
      <c r="G18" s="236">
        <v>261.39980000000003</v>
      </c>
      <c r="H18" s="47"/>
      <c r="I18" s="122"/>
      <c r="J18" s="122"/>
      <c r="K18" s="122"/>
      <c r="L18" s="122"/>
      <c r="N18" s="187"/>
    </row>
    <row r="19" spans="2:17" x14ac:dyDescent="0.9">
      <c r="B19" s="571"/>
      <c r="C19" s="238" t="s">
        <v>208</v>
      </c>
      <c r="D19" s="31">
        <v>33622</v>
      </c>
      <c r="E19" s="31">
        <v>20854</v>
      </c>
      <c r="F19" s="233">
        <v>622.24329999999998</v>
      </c>
      <c r="G19" s="236">
        <v>450.95</v>
      </c>
      <c r="I19" s="122"/>
      <c r="J19" s="122"/>
      <c r="K19" s="56"/>
      <c r="L19" s="122"/>
      <c r="M19" s="47"/>
      <c r="O19" s="63"/>
    </row>
    <row r="20" spans="2:17" ht="21.75" x14ac:dyDescent="0.9">
      <c r="B20" s="572"/>
      <c r="C20" s="240" t="s">
        <v>544</v>
      </c>
      <c r="D20" s="31">
        <v>231</v>
      </c>
      <c r="E20" s="31">
        <v>165</v>
      </c>
      <c r="F20" s="233">
        <v>497.48219999999998</v>
      </c>
      <c r="G20" s="236">
        <v>307.35140000000001</v>
      </c>
      <c r="J20" s="122"/>
      <c r="K20" s="122"/>
      <c r="N20" s="95"/>
    </row>
    <row r="21" spans="2:17" ht="19.5" customHeight="1" x14ac:dyDescent="0.9">
      <c r="B21" s="566" t="s">
        <v>303</v>
      </c>
      <c r="C21" s="29" t="s">
        <v>299</v>
      </c>
      <c r="D21" s="31">
        <v>21329</v>
      </c>
      <c r="E21" s="31">
        <v>17524</v>
      </c>
      <c r="F21" s="233">
        <v>587.14369999999997</v>
      </c>
      <c r="G21" s="236">
        <v>57.835099999999997</v>
      </c>
      <c r="J21" s="120"/>
      <c r="N21" s="525"/>
      <c r="O21" s="526"/>
      <c r="P21" s="526"/>
      <c r="Q21" s="526"/>
    </row>
    <row r="22" spans="2:17" x14ac:dyDescent="0.9">
      <c r="B22" s="567"/>
      <c r="C22" s="29" t="s">
        <v>16</v>
      </c>
      <c r="D22" s="31">
        <v>39016</v>
      </c>
      <c r="E22" s="31">
        <v>32237</v>
      </c>
      <c r="F22" s="233">
        <v>572.35569999999996</v>
      </c>
      <c r="G22" s="236">
        <v>60.1571</v>
      </c>
      <c r="H22" s="47"/>
      <c r="I22" s="559" t="s">
        <v>519</v>
      </c>
      <c r="J22" s="559"/>
      <c r="K22" s="559"/>
      <c r="M22" s="151"/>
      <c r="N22" s="231"/>
    </row>
    <row r="23" spans="2:17" x14ac:dyDescent="0.9">
      <c r="B23" s="567"/>
      <c r="C23" s="29" t="s">
        <v>17</v>
      </c>
      <c r="D23" s="31">
        <v>28424</v>
      </c>
      <c r="E23" s="31">
        <v>23309</v>
      </c>
      <c r="F23" s="233">
        <v>590.97569999999996</v>
      </c>
      <c r="G23" s="236">
        <v>87.496899999999997</v>
      </c>
      <c r="I23" s="559"/>
      <c r="J23" s="559"/>
      <c r="K23" s="559"/>
      <c r="N23" s="95"/>
    </row>
    <row r="24" spans="2:17" x14ac:dyDescent="0.9">
      <c r="B24" s="567"/>
      <c r="C24" s="29" t="s">
        <v>18</v>
      </c>
      <c r="D24" s="31" t="s">
        <v>216</v>
      </c>
      <c r="E24" s="31" t="s">
        <v>216</v>
      </c>
      <c r="F24" s="241" t="s">
        <v>216</v>
      </c>
      <c r="G24" s="242" t="s">
        <v>216</v>
      </c>
      <c r="I24" s="564" t="s">
        <v>270</v>
      </c>
      <c r="J24" s="564" t="s">
        <v>269</v>
      </c>
      <c r="K24" s="564" t="s">
        <v>268</v>
      </c>
    </row>
    <row r="25" spans="2:17" x14ac:dyDescent="0.9">
      <c r="B25" s="567"/>
      <c r="C25" s="29" t="s">
        <v>19</v>
      </c>
      <c r="D25" s="31" t="s">
        <v>216</v>
      </c>
      <c r="E25" s="31" t="s">
        <v>216</v>
      </c>
      <c r="F25" s="241" t="s">
        <v>216</v>
      </c>
      <c r="G25" s="242" t="s">
        <v>216</v>
      </c>
      <c r="I25" s="565"/>
      <c r="J25" s="565"/>
      <c r="K25" s="565"/>
    </row>
    <row r="26" spans="2:17" x14ac:dyDescent="0.9">
      <c r="B26" s="567"/>
      <c r="C26" s="29" t="s">
        <v>208</v>
      </c>
      <c r="D26" s="31" t="s">
        <v>216</v>
      </c>
      <c r="E26" s="31" t="s">
        <v>216</v>
      </c>
      <c r="F26" s="241" t="s">
        <v>216</v>
      </c>
      <c r="G26" s="242" t="s">
        <v>216</v>
      </c>
      <c r="I26" s="243">
        <v>0</v>
      </c>
      <c r="J26" s="235">
        <v>2845</v>
      </c>
      <c r="K26" s="235">
        <v>12180</v>
      </c>
      <c r="M26" s="47"/>
      <c r="O26" s="47"/>
    </row>
    <row r="27" spans="2:17" x14ac:dyDescent="0.9">
      <c r="B27" s="568"/>
      <c r="C27" s="30" t="s">
        <v>126</v>
      </c>
      <c r="D27" s="31" t="s">
        <v>216</v>
      </c>
      <c r="E27" s="31" t="s">
        <v>216</v>
      </c>
      <c r="F27" s="241" t="s">
        <v>216</v>
      </c>
      <c r="G27" s="242" t="s">
        <v>216</v>
      </c>
      <c r="I27" s="244" t="s">
        <v>533</v>
      </c>
      <c r="J27" s="235">
        <v>6530</v>
      </c>
      <c r="K27" s="235">
        <v>693</v>
      </c>
    </row>
    <row r="28" spans="2:17" x14ac:dyDescent="0.9">
      <c r="B28" s="569" t="s">
        <v>110</v>
      </c>
      <c r="C28" s="238" t="s">
        <v>299</v>
      </c>
      <c r="D28" s="31">
        <v>448</v>
      </c>
      <c r="E28" s="31">
        <v>421</v>
      </c>
      <c r="F28" s="233">
        <v>549.63300000000004</v>
      </c>
      <c r="G28" s="242" t="s">
        <v>216</v>
      </c>
      <c r="I28" s="244" t="s">
        <v>534</v>
      </c>
      <c r="J28" s="245">
        <v>413</v>
      </c>
      <c r="K28" s="235"/>
    </row>
    <row r="29" spans="2:17" x14ac:dyDescent="0.9">
      <c r="B29" s="569"/>
      <c r="C29" s="238" t="s">
        <v>16</v>
      </c>
      <c r="D29" s="31">
        <v>696</v>
      </c>
      <c r="E29" s="31">
        <v>653</v>
      </c>
      <c r="F29" s="233">
        <v>536.0231</v>
      </c>
      <c r="G29" s="242" t="s">
        <v>216</v>
      </c>
      <c r="H29" s="247"/>
      <c r="I29" s="244" t="s">
        <v>535</v>
      </c>
      <c r="J29" s="246">
        <v>3085</v>
      </c>
      <c r="K29" s="245"/>
    </row>
    <row r="30" spans="2:17" x14ac:dyDescent="0.9">
      <c r="B30" s="569"/>
      <c r="C30" s="238" t="s">
        <v>17</v>
      </c>
      <c r="D30" s="31">
        <v>648</v>
      </c>
      <c r="E30" s="31">
        <v>585</v>
      </c>
      <c r="F30" s="233">
        <v>537.15890000000002</v>
      </c>
      <c r="G30" s="242" t="s">
        <v>216</v>
      </c>
      <c r="H30" s="247"/>
      <c r="I30" s="244" t="s">
        <v>536</v>
      </c>
      <c r="J30" s="245"/>
      <c r="K30" s="245"/>
    </row>
    <row r="31" spans="2:17" x14ac:dyDescent="0.9">
      <c r="B31" s="569"/>
      <c r="C31" s="238" t="s">
        <v>18</v>
      </c>
      <c r="D31" s="31">
        <v>1039</v>
      </c>
      <c r="E31" s="31">
        <v>899</v>
      </c>
      <c r="F31" s="233">
        <v>513.67240000000004</v>
      </c>
      <c r="G31" s="242" t="s">
        <v>216</v>
      </c>
      <c r="H31" s="247"/>
      <c r="I31" s="244" t="s">
        <v>537</v>
      </c>
      <c r="J31" s="245" t="s">
        <v>220</v>
      </c>
      <c r="K31" s="245" t="s">
        <v>220</v>
      </c>
    </row>
    <row r="32" spans="2:17" x14ac:dyDescent="0.9">
      <c r="B32" s="569"/>
      <c r="C32" s="238" t="s">
        <v>19</v>
      </c>
      <c r="D32" s="31">
        <v>2147</v>
      </c>
      <c r="E32" s="31">
        <v>1624</v>
      </c>
      <c r="F32" s="233">
        <v>487.09910000000002</v>
      </c>
      <c r="G32" s="242" t="s">
        <v>216</v>
      </c>
      <c r="H32" s="247"/>
      <c r="I32" s="237" t="s">
        <v>538</v>
      </c>
      <c r="J32" s="245" t="s">
        <v>220</v>
      </c>
      <c r="K32" s="245" t="s">
        <v>220</v>
      </c>
      <c r="M32" s="47"/>
    </row>
    <row r="33" spans="2:11" x14ac:dyDescent="0.9">
      <c r="B33" s="569"/>
      <c r="C33" s="238" t="s">
        <v>208</v>
      </c>
      <c r="D33" s="31">
        <v>3902</v>
      </c>
      <c r="E33" s="31">
        <v>2747</v>
      </c>
      <c r="F33" s="233">
        <v>535.03219999999999</v>
      </c>
      <c r="G33" s="241" t="s">
        <v>216</v>
      </c>
      <c r="H33" s="247"/>
      <c r="I33" s="239" t="s">
        <v>70</v>
      </c>
      <c r="J33" s="84">
        <f>SUM(J26:J32)</f>
        <v>12873</v>
      </c>
      <c r="K33" s="84">
        <f>SUM(K26:K32)</f>
        <v>12873</v>
      </c>
    </row>
    <row r="34" spans="2:11" x14ac:dyDescent="0.9">
      <c r="B34" s="569"/>
      <c r="C34" s="240" t="s">
        <v>126</v>
      </c>
      <c r="D34" s="31">
        <v>39190</v>
      </c>
      <c r="E34" s="31">
        <v>24281</v>
      </c>
      <c r="F34" s="233">
        <v>604.45410000000004</v>
      </c>
      <c r="G34" s="241" t="s">
        <v>216</v>
      </c>
      <c r="H34" s="247"/>
      <c r="I34" s="121"/>
      <c r="J34" s="121"/>
      <c r="K34" s="121"/>
    </row>
    <row r="35" spans="2:11" x14ac:dyDescent="0.9">
      <c r="B35" s="248"/>
      <c r="C35" s="47"/>
      <c r="D35" s="249"/>
      <c r="E35" s="249"/>
      <c r="F35" s="249"/>
      <c r="G35" s="250"/>
      <c r="H35" s="247"/>
      <c r="I35" s="122"/>
      <c r="J35" s="122"/>
      <c r="K35" s="122"/>
    </row>
    <row r="36" spans="2:11" ht="21.75" customHeight="1" x14ac:dyDescent="0.9">
      <c r="B36" s="563"/>
      <c r="C36" s="563"/>
      <c r="D36" s="563"/>
      <c r="E36" s="251"/>
      <c r="F36" s="251"/>
      <c r="G36" s="251"/>
      <c r="H36" s="247"/>
      <c r="I36" s="122"/>
      <c r="J36" s="122"/>
      <c r="K36" s="122"/>
    </row>
    <row r="37" spans="2:11" ht="27.75" customHeight="1" x14ac:dyDescent="0.9">
      <c r="B37" s="256"/>
      <c r="C37" s="256"/>
      <c r="D37" s="256"/>
      <c r="E37" s="256"/>
      <c r="F37" s="251"/>
      <c r="G37" s="251"/>
      <c r="H37" s="247"/>
      <c r="I37" s="122"/>
      <c r="J37" s="122"/>
      <c r="K37" s="122"/>
    </row>
    <row r="38" spans="2:11" x14ac:dyDescent="0.9">
      <c r="B38" s="256"/>
      <c r="C38" s="256"/>
      <c r="D38" s="256"/>
      <c r="E38" s="256"/>
      <c r="F38" s="251"/>
      <c r="G38" s="251"/>
      <c r="H38" s="247"/>
    </row>
    <row r="39" spans="2:11" ht="14.25" customHeight="1" x14ac:dyDescent="0.9">
      <c r="B39" s="256"/>
      <c r="C39" s="256"/>
      <c r="D39" s="256"/>
      <c r="E39" s="256"/>
      <c r="F39" s="251"/>
      <c r="G39" s="251"/>
      <c r="H39" s="247"/>
    </row>
    <row r="40" spans="2:11" x14ac:dyDescent="0.9">
      <c r="B40" s="256"/>
      <c r="C40" s="256"/>
      <c r="D40" s="256"/>
      <c r="E40" s="256"/>
      <c r="F40" s="251"/>
      <c r="G40" s="251"/>
      <c r="H40" s="247"/>
    </row>
    <row r="41" spans="2:11" x14ac:dyDescent="0.9">
      <c r="B41" s="256"/>
      <c r="C41" s="256"/>
      <c r="D41" s="256"/>
      <c r="E41" s="256"/>
      <c r="F41" s="251"/>
      <c r="G41" s="251"/>
      <c r="H41" s="247"/>
    </row>
    <row r="42" spans="2:11" x14ac:dyDescent="0.9">
      <c r="B42" s="256"/>
      <c r="C42" s="256"/>
      <c r="D42" s="256"/>
      <c r="E42" s="256"/>
      <c r="F42" s="251"/>
      <c r="G42" s="251"/>
      <c r="H42" s="247"/>
    </row>
    <row r="43" spans="2:11" x14ac:dyDescent="0.9">
      <c r="B43" s="256"/>
      <c r="C43" s="256"/>
      <c r="D43" s="256"/>
      <c r="E43" s="256"/>
      <c r="F43" s="251"/>
      <c r="G43" s="251"/>
      <c r="H43" s="247"/>
    </row>
    <row r="44" spans="2:11" ht="18" customHeight="1" x14ac:dyDescent="0.9">
      <c r="B44" s="256"/>
      <c r="C44" s="256"/>
      <c r="D44" s="256"/>
      <c r="E44" s="256"/>
      <c r="F44" s="251"/>
      <c r="G44" s="251"/>
    </row>
    <row r="45" spans="2:11" ht="29.1" customHeight="1" x14ac:dyDescent="0.9">
      <c r="B45" s="251"/>
      <c r="C45" s="251"/>
      <c r="D45" s="251"/>
      <c r="E45" s="251"/>
      <c r="F45" s="251"/>
      <c r="G45" s="251"/>
    </row>
    <row r="46" spans="2:11" ht="14.25" customHeight="1" x14ac:dyDescent="0.9">
      <c r="B46" s="247"/>
      <c r="C46" s="247"/>
      <c r="D46" s="247"/>
      <c r="E46" s="247"/>
      <c r="F46" s="251"/>
      <c r="G46" s="251"/>
    </row>
    <row r="47" spans="2:11" ht="20.25" customHeight="1" x14ac:dyDescent="0.9">
      <c r="B47" s="251"/>
      <c r="C47" s="251"/>
      <c r="D47" s="251"/>
      <c r="E47" s="251"/>
      <c r="F47" s="251"/>
      <c r="G47" s="251"/>
    </row>
    <row r="48" spans="2:11" ht="14.25" customHeight="1" x14ac:dyDescent="0.9">
      <c r="B48" s="251"/>
      <c r="C48" s="251"/>
      <c r="D48" s="251"/>
      <c r="E48" s="251"/>
      <c r="F48" s="251"/>
      <c r="G48" s="251"/>
    </row>
    <row r="49" spans="2:8" x14ac:dyDescent="0.9">
      <c r="B49" s="251"/>
      <c r="C49" s="251"/>
      <c r="D49" s="251"/>
      <c r="E49" s="251"/>
      <c r="F49" s="251"/>
      <c r="G49" s="251"/>
    </row>
    <row r="50" spans="2:8" ht="14.25" customHeight="1" x14ac:dyDescent="0.9">
      <c r="E50" s="251"/>
      <c r="F50" s="251"/>
      <c r="G50" s="251"/>
      <c r="H50" s="252"/>
    </row>
    <row r="51" spans="2:8" x14ac:dyDescent="0.9">
      <c r="B51" s="251"/>
      <c r="C51" s="251"/>
      <c r="D51" s="251"/>
      <c r="E51" s="251"/>
      <c r="F51" s="247"/>
      <c r="G51" s="247"/>
    </row>
    <row r="52" spans="2:8" x14ac:dyDescent="0.9">
      <c r="B52" s="251"/>
      <c r="C52" s="251"/>
      <c r="D52" s="251"/>
      <c r="E52" s="247"/>
      <c r="F52" s="247"/>
      <c r="G52" s="247"/>
    </row>
    <row r="53" spans="2:8" x14ac:dyDescent="0.9">
      <c r="B53" s="253"/>
      <c r="C53" s="247"/>
      <c r="D53" s="247"/>
      <c r="E53" s="247"/>
      <c r="F53" s="247"/>
      <c r="G53" s="247"/>
    </row>
    <row r="54" spans="2:8" x14ac:dyDescent="0.9">
      <c r="B54" s="247"/>
      <c r="C54" s="247"/>
      <c r="D54" s="247"/>
      <c r="E54" s="247"/>
      <c r="F54" s="247"/>
      <c r="G54" s="247"/>
    </row>
    <row r="55" spans="2:8" x14ac:dyDescent="0.9">
      <c r="B55" s="247"/>
      <c r="C55" s="247"/>
      <c r="D55" s="247"/>
      <c r="E55" s="247"/>
      <c r="F55" s="247"/>
      <c r="G55" s="247"/>
    </row>
    <row r="56" spans="2:8" x14ac:dyDescent="0.9">
      <c r="B56" s="247"/>
      <c r="C56" s="247"/>
      <c r="D56" s="247"/>
      <c r="E56" s="247"/>
      <c r="F56" s="247"/>
      <c r="G56" s="247"/>
    </row>
    <row r="57" spans="2:8" x14ac:dyDescent="0.9">
      <c r="B57" s="247"/>
      <c r="C57" s="247"/>
      <c r="D57" s="247"/>
      <c r="F57" s="247"/>
      <c r="G57" s="247"/>
    </row>
    <row r="58" spans="2:8" x14ac:dyDescent="0.9">
      <c r="B58" s="247"/>
      <c r="G58" s="47"/>
    </row>
    <row r="59" spans="2:8" x14ac:dyDescent="0.9">
      <c r="G59" s="47"/>
    </row>
    <row r="60" spans="2:8" x14ac:dyDescent="0.9">
      <c r="D60" s="254"/>
      <c r="G60" s="47"/>
    </row>
    <row r="61" spans="2:8" x14ac:dyDescent="0.9">
      <c r="D61" s="254"/>
      <c r="G61" s="47"/>
    </row>
    <row r="62" spans="2:8" x14ac:dyDescent="0.9">
      <c r="D62" s="254"/>
    </row>
    <row r="63" spans="2:8" x14ac:dyDescent="0.9">
      <c r="D63" s="254"/>
      <c r="F63" s="252"/>
      <c r="G63" s="252"/>
    </row>
    <row r="64" spans="2:8" x14ac:dyDescent="0.9">
      <c r="D64" s="254"/>
      <c r="E64" s="252"/>
    </row>
    <row r="65" spans="4:4" x14ac:dyDescent="0.9">
      <c r="D65" s="255"/>
    </row>
    <row r="66" spans="4:4" x14ac:dyDescent="0.9">
      <c r="D66" s="254"/>
    </row>
    <row r="67" spans="4:4" x14ac:dyDescent="0.9">
      <c r="D67" s="254"/>
    </row>
    <row r="68" spans="4:4" x14ac:dyDescent="0.9">
      <c r="D68" s="254"/>
    </row>
    <row r="69" spans="4:4" x14ac:dyDescent="0.9">
      <c r="D69" s="254"/>
    </row>
    <row r="70" spans="4:4" x14ac:dyDescent="0.9">
      <c r="D70" s="254"/>
    </row>
    <row r="71" spans="4:4" x14ac:dyDescent="0.9">
      <c r="D71" s="254"/>
    </row>
    <row r="72" spans="4:4" x14ac:dyDescent="0.9">
      <c r="D72" s="254"/>
    </row>
    <row r="73" spans="4:4" x14ac:dyDescent="0.9">
      <c r="D73" s="254"/>
    </row>
    <row r="74" spans="4:4" x14ac:dyDescent="0.9">
      <c r="D74" s="254"/>
    </row>
    <row r="75" spans="4:4" x14ac:dyDescent="0.9">
      <c r="D75" s="254"/>
    </row>
    <row r="76" spans="4:4" x14ac:dyDescent="0.9">
      <c r="D76" s="254"/>
    </row>
    <row r="77" spans="4:4" x14ac:dyDescent="0.9">
      <c r="D77" s="254"/>
    </row>
    <row r="78" spans="4:4" x14ac:dyDescent="0.9">
      <c r="D78" s="254"/>
    </row>
    <row r="79" spans="4:4" x14ac:dyDescent="0.9">
      <c r="D79" s="254"/>
    </row>
    <row r="80" spans="4:4" x14ac:dyDescent="0.9">
      <c r="D80" s="254"/>
    </row>
    <row r="81" spans="4:4" x14ac:dyDescent="0.9">
      <c r="D81" s="254"/>
    </row>
    <row r="82" spans="4:4" x14ac:dyDescent="0.9">
      <c r="D82" s="254"/>
    </row>
    <row r="83" spans="4:4" x14ac:dyDescent="0.9">
      <c r="D83" s="254"/>
    </row>
    <row r="84" spans="4:4" x14ac:dyDescent="0.9">
      <c r="D84" s="254"/>
    </row>
  </sheetData>
  <mergeCells count="20">
    <mergeCell ref="F3:F6"/>
    <mergeCell ref="E3:E6"/>
    <mergeCell ref="D3:D6"/>
    <mergeCell ref="K24:K25"/>
    <mergeCell ref="B1:C1"/>
    <mergeCell ref="B36:D36"/>
    <mergeCell ref="B2:G2"/>
    <mergeCell ref="I24:I25"/>
    <mergeCell ref="J24:J25"/>
    <mergeCell ref="I2:J2"/>
    <mergeCell ref="I22:K23"/>
    <mergeCell ref="B7:B13"/>
    <mergeCell ref="B28:B34"/>
    <mergeCell ref="B14:B20"/>
    <mergeCell ref="B21:B27"/>
    <mergeCell ref="J3:J5"/>
    <mergeCell ref="C3:C6"/>
    <mergeCell ref="B3:B6"/>
    <mergeCell ref="I3:I5"/>
    <mergeCell ref="G3:G6"/>
  </mergeCells>
  <hyperlinks>
    <hyperlink ref="B1" location="'Table of Contents'!A1" display="Table of Contents" xr:uid="{32577E6B-7078-4BDC-9B78-FCF9B4C75DFD}"/>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5228F-A4E6-421D-8C4F-28B4E9CA0DEC}">
  <dimension ref="B1:AG39"/>
  <sheetViews>
    <sheetView zoomScaleNormal="100" workbookViewId="0"/>
  </sheetViews>
  <sheetFormatPr defaultColWidth="9" defaultRowHeight="20.25" x14ac:dyDescent="0.9"/>
  <cols>
    <col min="1" max="1" width="9" style="22"/>
    <col min="2" max="2" width="20.265625" style="22" customWidth="1"/>
    <col min="3" max="3" width="15.59765625" style="22" customWidth="1"/>
    <col min="4" max="4" width="19.73046875" style="22" customWidth="1"/>
    <col min="5" max="10" width="15.59765625" style="22" customWidth="1"/>
    <col min="11" max="11" width="12.73046875" style="22" customWidth="1"/>
    <col min="12" max="12" width="12.59765625" style="22" bestFit="1" customWidth="1"/>
    <col min="13" max="13" width="13.73046875" style="22" bestFit="1" customWidth="1"/>
    <col min="14" max="14" width="9" style="22"/>
    <col min="15" max="28" width="9" style="22" customWidth="1"/>
    <col min="29" max="16384" width="9" style="22"/>
  </cols>
  <sheetData>
    <row r="1" spans="2:33" x14ac:dyDescent="0.9">
      <c r="B1" s="580" t="s">
        <v>71</v>
      </c>
      <c r="C1" s="580"/>
    </row>
    <row r="3" spans="2:33" x14ac:dyDescent="0.9">
      <c r="B3" s="551" t="s">
        <v>357</v>
      </c>
      <c r="C3" s="551"/>
      <c r="D3" s="551"/>
      <c r="G3" s="551" t="s">
        <v>394</v>
      </c>
      <c r="H3" s="551"/>
    </row>
    <row r="4" spans="2:33" x14ac:dyDescent="0.9">
      <c r="B4" s="551"/>
      <c r="C4" s="551"/>
      <c r="D4" s="551"/>
      <c r="G4" s="551"/>
      <c r="H4" s="551"/>
    </row>
    <row r="5" spans="2:33" ht="15.75" customHeight="1" x14ac:dyDescent="0.9">
      <c r="B5" s="542"/>
      <c r="C5" s="542"/>
      <c r="D5" s="542"/>
      <c r="G5" s="551"/>
      <c r="H5" s="551"/>
      <c r="I5" s="357"/>
      <c r="M5" s="63"/>
    </row>
    <row r="6" spans="2:33" x14ac:dyDescent="0.9">
      <c r="B6" s="67" t="s">
        <v>73</v>
      </c>
      <c r="C6" s="261" t="s">
        <v>302</v>
      </c>
      <c r="D6" s="366" t="s">
        <v>523</v>
      </c>
      <c r="G6" s="542"/>
      <c r="H6" s="542"/>
      <c r="I6" s="357"/>
      <c r="M6" s="476"/>
    </row>
    <row r="7" spans="2:33" x14ac:dyDescent="0.9">
      <c r="B7" s="477">
        <v>2024</v>
      </c>
      <c r="C7" s="478">
        <v>169.47</v>
      </c>
      <c r="D7" s="479">
        <v>590.73</v>
      </c>
      <c r="E7" s="339"/>
      <c r="G7" s="477">
        <v>2023</v>
      </c>
      <c r="H7" s="480" t="s">
        <v>378</v>
      </c>
      <c r="I7" s="481"/>
      <c r="M7" s="476"/>
    </row>
    <row r="8" spans="2:33" x14ac:dyDescent="0.9">
      <c r="B8" s="477">
        <v>2023</v>
      </c>
      <c r="C8" s="478">
        <v>178.65</v>
      </c>
      <c r="D8" s="479">
        <v>552.53</v>
      </c>
      <c r="E8" s="482"/>
      <c r="G8" s="477">
        <v>2022</v>
      </c>
      <c r="H8" s="480" t="s">
        <v>379</v>
      </c>
      <c r="I8" s="481"/>
      <c r="J8" s="63"/>
      <c r="M8" s="483"/>
    </row>
    <row r="9" spans="2:33" x14ac:dyDescent="0.9">
      <c r="B9" s="477">
        <v>2022</v>
      </c>
      <c r="C9" s="479">
        <v>133</v>
      </c>
      <c r="D9" s="479">
        <v>498</v>
      </c>
      <c r="G9" s="477">
        <v>2021</v>
      </c>
      <c r="H9" s="484" t="s">
        <v>377</v>
      </c>
      <c r="I9" s="481"/>
      <c r="J9" s="63"/>
      <c r="M9" s="485"/>
    </row>
    <row r="10" spans="2:33" x14ac:dyDescent="0.9">
      <c r="B10" s="477">
        <v>2021</v>
      </c>
      <c r="C10" s="479">
        <v>137</v>
      </c>
      <c r="D10" s="479">
        <v>464</v>
      </c>
      <c r="G10" s="477">
        <v>2020</v>
      </c>
      <c r="H10" s="480" t="s">
        <v>380</v>
      </c>
      <c r="I10" s="481"/>
      <c r="J10" s="63"/>
      <c r="M10" s="63"/>
    </row>
    <row r="11" spans="2:33" x14ac:dyDescent="0.9">
      <c r="B11" s="486">
        <v>2020</v>
      </c>
      <c r="C11" s="478">
        <v>151.61461639820499</v>
      </c>
      <c r="D11" s="479">
        <v>490.76962172977898</v>
      </c>
      <c r="G11" s="487"/>
      <c r="H11" s="488"/>
      <c r="I11" s="489"/>
      <c r="J11" s="187"/>
    </row>
    <row r="12" spans="2:33" x14ac:dyDescent="0.9">
      <c r="B12" s="354"/>
      <c r="C12" s="490"/>
      <c r="D12" s="490"/>
      <c r="G12" s="354"/>
      <c r="H12" s="491"/>
      <c r="I12" s="492"/>
      <c r="J12" s="63"/>
      <c r="K12" s="63"/>
      <c r="L12" s="63"/>
      <c r="M12" s="63"/>
    </row>
    <row r="13" spans="2:33" x14ac:dyDescent="0.9">
      <c r="E13" s="493"/>
      <c r="F13" s="493"/>
      <c r="G13" s="493"/>
      <c r="H13" s="493"/>
      <c r="I13" s="494"/>
      <c r="J13" s="63"/>
      <c r="K13" s="63"/>
      <c r="L13" s="63"/>
      <c r="M13" s="63"/>
    </row>
    <row r="14" spans="2:33" ht="24.75" customHeight="1" x14ac:dyDescent="0.9">
      <c r="B14" s="581" t="s">
        <v>531</v>
      </c>
      <c r="C14" s="582"/>
      <c r="D14" s="582"/>
      <c r="E14" s="582"/>
      <c r="F14" s="582"/>
      <c r="G14" s="582"/>
      <c r="H14" s="582"/>
      <c r="I14" s="495"/>
      <c r="J14" s="495"/>
      <c r="K14" s="495"/>
      <c r="L14" s="495"/>
      <c r="M14" s="63"/>
    </row>
    <row r="15" spans="2:33" x14ac:dyDescent="0.9">
      <c r="B15" s="238"/>
      <c r="C15" s="583" t="s">
        <v>302</v>
      </c>
      <c r="D15" s="584"/>
      <c r="E15" s="585"/>
      <c r="F15" s="586" t="s">
        <v>523</v>
      </c>
      <c r="G15" s="586"/>
      <c r="H15" s="586"/>
      <c r="I15" s="496"/>
      <c r="J15" s="497"/>
      <c r="K15" s="497"/>
      <c r="L15" s="497"/>
      <c r="M15" s="63"/>
      <c r="AB15" s="25"/>
      <c r="AC15" s="25"/>
      <c r="AD15" s="25"/>
      <c r="AE15" s="25"/>
    </row>
    <row r="16" spans="2:33" x14ac:dyDescent="0.9">
      <c r="B16" s="498" t="s">
        <v>76</v>
      </c>
      <c r="C16" s="265">
        <v>2024</v>
      </c>
      <c r="D16" s="265">
        <v>2023</v>
      </c>
      <c r="E16" s="265">
        <v>2022</v>
      </c>
      <c r="F16" s="265">
        <v>2024</v>
      </c>
      <c r="G16" s="265">
        <v>2023</v>
      </c>
      <c r="H16" s="265">
        <v>2022</v>
      </c>
      <c r="I16" s="499"/>
      <c r="J16" s="500"/>
      <c r="K16" s="60"/>
      <c r="L16" s="60"/>
      <c r="M16" s="63"/>
      <c r="AD16" s="25"/>
      <c r="AE16" s="25"/>
      <c r="AF16" s="25"/>
      <c r="AG16" s="25"/>
    </row>
    <row r="17" spans="2:17" x14ac:dyDescent="0.9">
      <c r="B17" s="29" t="s">
        <v>388</v>
      </c>
      <c r="C17" s="501">
        <v>50.586399999999998</v>
      </c>
      <c r="D17" s="501">
        <v>53.133000000000003</v>
      </c>
      <c r="E17" s="502">
        <v>27</v>
      </c>
      <c r="F17" s="503">
        <v>624.10659999999996</v>
      </c>
      <c r="G17" s="504">
        <v>604.46439999999996</v>
      </c>
      <c r="H17" s="502">
        <v>506</v>
      </c>
      <c r="I17" s="505"/>
      <c r="J17" s="506"/>
      <c r="K17" s="60"/>
      <c r="L17" s="60"/>
      <c r="M17" s="63"/>
    </row>
    <row r="18" spans="2:17" x14ac:dyDescent="0.9">
      <c r="B18" s="29" t="s">
        <v>16</v>
      </c>
      <c r="C18" s="507">
        <v>61.088900000000002</v>
      </c>
      <c r="D18" s="280">
        <v>66.504800000000003</v>
      </c>
      <c r="E18" s="508">
        <v>46</v>
      </c>
      <c r="F18" s="509">
        <v>590.72379999999998</v>
      </c>
      <c r="G18" s="280">
        <v>513.3732</v>
      </c>
      <c r="H18" s="508">
        <v>446</v>
      </c>
      <c r="I18" s="505"/>
      <c r="J18" s="506"/>
      <c r="K18" s="60"/>
      <c r="L18" s="60"/>
      <c r="M18" s="63"/>
    </row>
    <row r="19" spans="2:17" x14ac:dyDescent="0.9">
      <c r="B19" s="29" t="s">
        <v>17</v>
      </c>
      <c r="C19" s="280">
        <v>89.518799999999999</v>
      </c>
      <c r="D19" s="280">
        <v>92.254000000000005</v>
      </c>
      <c r="E19" s="508">
        <v>81</v>
      </c>
      <c r="F19" s="509">
        <v>548.18230000000005</v>
      </c>
      <c r="G19" s="280">
        <v>504.69470000000001</v>
      </c>
      <c r="H19" s="508">
        <v>424</v>
      </c>
      <c r="I19" s="505"/>
      <c r="J19" s="506"/>
      <c r="K19" s="60"/>
      <c r="L19" s="60"/>
      <c r="M19" s="63"/>
    </row>
    <row r="20" spans="2:17" x14ac:dyDescent="0.9">
      <c r="B20" s="29" t="s">
        <v>18</v>
      </c>
      <c r="C20" s="280">
        <v>179.94560000000001</v>
      </c>
      <c r="D20" s="280">
        <v>166.7568</v>
      </c>
      <c r="E20" s="508">
        <v>130</v>
      </c>
      <c r="F20" s="509">
        <v>515.06029999999998</v>
      </c>
      <c r="G20" s="280">
        <v>469.15879999999999</v>
      </c>
      <c r="H20" s="508">
        <v>414</v>
      </c>
      <c r="I20" s="505"/>
      <c r="J20" s="506"/>
      <c r="K20" s="60"/>
      <c r="L20" s="60"/>
      <c r="M20" s="63"/>
      <c r="N20" s="510"/>
    </row>
    <row r="21" spans="2:17" x14ac:dyDescent="0.9">
      <c r="B21" s="29" t="s">
        <v>19</v>
      </c>
      <c r="C21" s="280">
        <v>261.39159999999998</v>
      </c>
      <c r="D21" s="280">
        <v>241.6063</v>
      </c>
      <c r="E21" s="508">
        <v>200</v>
      </c>
      <c r="F21" s="509">
        <v>487.11919999999998</v>
      </c>
      <c r="G21" s="280">
        <v>470.2226</v>
      </c>
      <c r="H21" s="508">
        <v>389</v>
      </c>
      <c r="I21" s="505"/>
      <c r="J21" s="506"/>
      <c r="K21" s="60"/>
      <c r="L21" s="60"/>
      <c r="M21" s="63"/>
      <c r="N21" s="511"/>
    </row>
    <row r="22" spans="2:17" x14ac:dyDescent="0.9">
      <c r="B22" s="29" t="s">
        <v>208</v>
      </c>
      <c r="C22" s="280">
        <v>450.8888</v>
      </c>
      <c r="D22" s="280">
        <v>424.21350000000001</v>
      </c>
      <c r="E22" s="508">
        <v>362</v>
      </c>
      <c r="F22" s="509">
        <v>535.17250000000001</v>
      </c>
      <c r="G22" s="280">
        <v>502.67180000000002</v>
      </c>
      <c r="H22" s="508">
        <v>455</v>
      </c>
      <c r="I22" s="505"/>
      <c r="J22" s="506"/>
      <c r="K22" s="60"/>
      <c r="L22" s="60"/>
      <c r="M22" s="63"/>
      <c r="N22" s="511"/>
    </row>
    <row r="23" spans="2:17" x14ac:dyDescent="0.9">
      <c r="B23" s="289" t="s">
        <v>126</v>
      </c>
      <c r="C23" s="512" t="s">
        <v>216</v>
      </c>
      <c r="D23" s="512" t="s">
        <v>216</v>
      </c>
      <c r="E23" s="513" t="s">
        <v>216</v>
      </c>
      <c r="F23" s="280">
        <v>604.17190000000005</v>
      </c>
      <c r="G23" s="280">
        <v>564.81569999999999</v>
      </c>
      <c r="H23" s="508">
        <v>521</v>
      </c>
      <c r="I23" s="505"/>
      <c r="J23" s="506"/>
      <c r="K23" s="60"/>
      <c r="L23" s="60"/>
      <c r="M23" s="63"/>
      <c r="N23" s="511"/>
    </row>
    <row r="24" spans="2:17" x14ac:dyDescent="0.9">
      <c r="B24" s="146" t="s">
        <v>218</v>
      </c>
      <c r="C24" s="514">
        <f>AVERAGE(C17:C23)</f>
        <v>182.23668333333333</v>
      </c>
      <c r="D24" s="514">
        <f>AVERAGE(D17:D23)</f>
        <v>174.07806666666667</v>
      </c>
      <c r="E24" s="515">
        <f>AVERAGE(E17:E22)</f>
        <v>141</v>
      </c>
      <c r="F24" s="516">
        <f>AVERAGE(F17:F23)</f>
        <v>557.79094285714291</v>
      </c>
      <c r="G24" s="514">
        <f>AVERAGE(G17:G23)</f>
        <v>518.4858857142857</v>
      </c>
      <c r="H24" s="517">
        <f>AVERAGE(H17:H23)</f>
        <v>450.71428571428572</v>
      </c>
      <c r="I24" s="518"/>
      <c r="J24" s="519"/>
      <c r="K24" s="60"/>
      <c r="L24" s="60"/>
      <c r="M24" s="63"/>
      <c r="N24" s="511"/>
    </row>
    <row r="25" spans="2:17" x14ac:dyDescent="0.9">
      <c r="B25" s="36"/>
      <c r="D25" s="520"/>
      <c r="E25" s="520"/>
      <c r="F25" s="520"/>
      <c r="I25" s="60"/>
      <c r="J25" s="60"/>
      <c r="K25" s="60"/>
      <c r="L25" s="60"/>
      <c r="M25" s="63"/>
      <c r="N25" s="511"/>
    </row>
    <row r="26" spans="2:17" ht="15" customHeight="1" x14ac:dyDescent="0.9">
      <c r="B26" s="36"/>
      <c r="D26" s="520"/>
      <c r="E26" s="520"/>
      <c r="F26" s="520"/>
      <c r="I26" s="63"/>
      <c r="J26" s="63"/>
      <c r="K26" s="63"/>
      <c r="L26" s="521"/>
      <c r="M26" s="521"/>
      <c r="N26" s="247"/>
      <c r="O26" s="247"/>
      <c r="P26" s="247"/>
      <c r="Q26" s="247"/>
    </row>
    <row r="27" spans="2:17" x14ac:dyDescent="0.9">
      <c r="B27" s="247"/>
      <c r="C27" s="247"/>
      <c r="D27" s="247"/>
      <c r="E27" s="247"/>
      <c r="F27" s="247"/>
      <c r="G27" s="247"/>
      <c r="H27" s="247"/>
      <c r="I27" s="247"/>
      <c r="J27" s="247"/>
      <c r="L27" s="247"/>
      <c r="M27" s="247"/>
      <c r="N27" s="247"/>
      <c r="O27" s="247"/>
      <c r="P27" s="247"/>
      <c r="Q27" s="247"/>
    </row>
    <row r="28" spans="2:17" ht="16.5" customHeight="1" x14ac:dyDescent="0.9">
      <c r="B28" s="522"/>
      <c r="C28" s="522"/>
      <c r="D28" s="522"/>
      <c r="E28" s="522"/>
      <c r="F28" s="522"/>
      <c r="G28" s="522"/>
      <c r="H28" s="522"/>
      <c r="I28" s="522"/>
      <c r="J28" s="522"/>
      <c r="L28" s="247"/>
      <c r="M28" s="247"/>
      <c r="N28" s="247"/>
      <c r="O28" s="247"/>
      <c r="P28" s="247"/>
      <c r="Q28" s="247"/>
    </row>
    <row r="29" spans="2:17" ht="15" customHeight="1" x14ac:dyDescent="0.9">
      <c r="B29" s="253"/>
      <c r="C29" s="253"/>
      <c r="D29" s="253"/>
      <c r="E29" s="253"/>
      <c r="F29" s="253"/>
      <c r="G29" s="253"/>
      <c r="H29" s="253"/>
      <c r="I29" s="253"/>
      <c r="J29" s="253"/>
      <c r="L29" s="247"/>
      <c r="M29" s="247"/>
      <c r="N29" s="247"/>
      <c r="O29" s="247"/>
      <c r="P29" s="247"/>
      <c r="Q29" s="247"/>
    </row>
    <row r="30" spans="2:17" x14ac:dyDescent="0.9">
      <c r="B30" s="247"/>
      <c r="C30" s="247"/>
      <c r="D30" s="247"/>
      <c r="E30" s="247"/>
      <c r="F30" s="247"/>
      <c r="G30" s="247"/>
      <c r="L30" s="247"/>
      <c r="M30" s="247"/>
      <c r="N30" s="247"/>
      <c r="O30" s="247"/>
      <c r="P30" s="247"/>
      <c r="Q30" s="247"/>
    </row>
    <row r="31" spans="2:17" x14ac:dyDescent="0.9">
      <c r="B31" s="247"/>
      <c r="C31" s="247"/>
      <c r="D31" s="247"/>
      <c r="E31" s="247"/>
      <c r="F31" s="247"/>
      <c r="G31" s="247"/>
      <c r="L31" s="247"/>
      <c r="M31" s="247"/>
      <c r="N31" s="247"/>
      <c r="O31" s="247"/>
      <c r="P31" s="247"/>
      <c r="Q31" s="247"/>
    </row>
    <row r="32" spans="2:17" x14ac:dyDescent="0.9">
      <c r="B32" s="247"/>
      <c r="C32" s="247"/>
      <c r="D32" s="247"/>
      <c r="E32" s="247"/>
      <c r="F32" s="247"/>
      <c r="G32" s="247"/>
      <c r="L32" s="247"/>
      <c r="M32" s="247"/>
      <c r="N32" s="247"/>
      <c r="O32" s="247"/>
      <c r="P32" s="247"/>
      <c r="Q32" s="247"/>
    </row>
    <row r="33" spans="2:17" x14ac:dyDescent="0.9">
      <c r="B33" s="247"/>
      <c r="C33" s="247"/>
      <c r="D33" s="247"/>
      <c r="E33" s="247"/>
      <c r="F33" s="247"/>
      <c r="L33" s="247"/>
      <c r="M33" s="247"/>
      <c r="N33" s="247"/>
      <c r="O33" s="247"/>
      <c r="P33" s="247"/>
      <c r="Q33" s="247"/>
    </row>
    <row r="34" spans="2:17" x14ac:dyDescent="0.9">
      <c r="B34" s="247"/>
      <c r="C34" s="247"/>
      <c r="D34" s="247"/>
      <c r="E34" s="247"/>
      <c r="F34" s="247"/>
      <c r="L34" s="247"/>
      <c r="M34" s="247"/>
      <c r="N34" s="247"/>
      <c r="O34" s="247"/>
      <c r="P34" s="247"/>
      <c r="Q34" s="247"/>
    </row>
    <row r="35" spans="2:17" x14ac:dyDescent="0.9">
      <c r="B35" s="247"/>
      <c r="C35" s="247"/>
      <c r="D35" s="247"/>
      <c r="E35" s="247"/>
      <c r="F35" s="247"/>
      <c r="L35" s="247"/>
      <c r="M35" s="247"/>
      <c r="N35" s="247"/>
      <c r="O35" s="247"/>
      <c r="P35" s="247"/>
      <c r="Q35" s="247"/>
    </row>
    <row r="36" spans="2:17" x14ac:dyDescent="0.9">
      <c r="B36" s="247"/>
      <c r="D36" s="247"/>
      <c r="E36" s="247"/>
      <c r="F36" s="247"/>
    </row>
    <row r="37" spans="2:17" x14ac:dyDescent="0.9">
      <c r="B37" s="36"/>
      <c r="F37" s="47"/>
    </row>
    <row r="38" spans="2:17" x14ac:dyDescent="0.9">
      <c r="B38" s="36"/>
      <c r="F38" s="47"/>
    </row>
    <row r="39" spans="2:17" x14ac:dyDescent="0.9">
      <c r="B39" s="36"/>
    </row>
  </sheetData>
  <sortState xmlns:xlrd2="http://schemas.microsoft.com/office/spreadsheetml/2017/richdata2" ref="B7:D11">
    <sortCondition descending="1" ref="B7:B11"/>
  </sortState>
  <mergeCells count="6">
    <mergeCell ref="B1:C1"/>
    <mergeCell ref="B14:H14"/>
    <mergeCell ref="C15:E15"/>
    <mergeCell ref="F15:H15"/>
    <mergeCell ref="B3:D5"/>
    <mergeCell ref="G3:H6"/>
  </mergeCells>
  <hyperlinks>
    <hyperlink ref="B1" location="'Table of Contents'!A1" display="Table of Contents" xr:uid="{5B62919D-7871-4358-B69D-C41FB6188E95}"/>
  </hyperlinks>
  <pageMargins left="0.7" right="0.7" top="0.75" bottom="0.75" header="0.3" footer="0.3"/>
  <pageSetup orientation="portrait" r:id="rId1"/>
  <ignoredErrors>
    <ignoredError sqref="C25:L25 D24 F24:H24" formulaRange="1"/>
    <ignoredError sqref="E24" formula="1"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AA25A-2B70-489B-84D0-C04558E2CCA8}">
  <dimension ref="A1:AE53"/>
  <sheetViews>
    <sheetView workbookViewId="0"/>
  </sheetViews>
  <sheetFormatPr defaultColWidth="9" defaultRowHeight="14.25" x14ac:dyDescent="0.45"/>
  <cols>
    <col min="1" max="1" width="9" style="10"/>
    <col min="2" max="2" width="23" style="10" customWidth="1"/>
    <col min="3" max="4" width="12.86328125" style="10" customWidth="1"/>
    <col min="5" max="5" width="11.59765625" customWidth="1"/>
    <col min="6" max="14" width="11.59765625" style="10" customWidth="1"/>
    <col min="15" max="26" width="9" style="10" customWidth="1"/>
    <col min="27" max="27" width="28.86328125" style="10" customWidth="1"/>
    <col min="28" max="28" width="9.73046875" style="10" customWidth="1"/>
    <col min="29" max="16384" width="9" style="10"/>
  </cols>
  <sheetData>
    <row r="1" spans="1:31" ht="20.25" x14ac:dyDescent="0.9">
      <c r="A1" s="22"/>
      <c r="B1" s="220" t="s">
        <v>71</v>
      </c>
      <c r="C1" s="22"/>
      <c r="D1" s="22"/>
      <c r="E1" s="22"/>
      <c r="F1" s="22"/>
      <c r="G1" s="22"/>
      <c r="H1" s="22"/>
      <c r="I1" s="22"/>
      <c r="J1" s="22"/>
      <c r="K1" s="22"/>
      <c r="L1"/>
      <c r="M1"/>
      <c r="N1"/>
      <c r="O1"/>
      <c r="P1"/>
      <c r="Q1"/>
      <c r="R1"/>
      <c r="S1"/>
      <c r="T1"/>
      <c r="U1"/>
      <c r="V1"/>
      <c r="W1"/>
      <c r="X1"/>
      <c r="Y1"/>
      <c r="AA1"/>
      <c r="AB1"/>
      <c r="AC1"/>
      <c r="AD1"/>
      <c r="AE1"/>
    </row>
    <row r="2" spans="1:31" ht="20.25" x14ac:dyDescent="0.9">
      <c r="A2" s="22"/>
      <c r="B2" s="587" t="s">
        <v>255</v>
      </c>
      <c r="C2" s="587"/>
      <c r="D2" s="587"/>
      <c r="E2" s="22"/>
      <c r="F2" s="22"/>
      <c r="G2" s="22"/>
      <c r="H2" s="22"/>
      <c r="I2" s="22"/>
      <c r="J2" s="22"/>
      <c r="K2" s="22"/>
      <c r="L2"/>
      <c r="M2"/>
      <c r="N2"/>
      <c r="O2"/>
      <c r="P2"/>
      <c r="Q2"/>
      <c r="R2"/>
      <c r="S2"/>
      <c r="T2"/>
      <c r="U2"/>
      <c r="V2"/>
      <c r="W2"/>
      <c r="X2"/>
      <c r="Y2"/>
      <c r="AA2"/>
      <c r="AB2"/>
      <c r="AC2" s="12"/>
      <c r="AD2"/>
      <c r="AE2"/>
    </row>
    <row r="3" spans="1:31" ht="20.25" x14ac:dyDescent="0.9">
      <c r="A3" s="22"/>
      <c r="B3" s="588"/>
      <c r="C3" s="588"/>
      <c r="D3" s="588"/>
      <c r="E3" s="22"/>
      <c r="F3" s="22"/>
      <c r="G3" s="22"/>
      <c r="H3" s="22"/>
      <c r="I3" s="22"/>
      <c r="J3" s="22"/>
      <c r="K3" s="22"/>
      <c r="L3"/>
      <c r="M3"/>
      <c r="N3"/>
      <c r="O3"/>
      <c r="P3"/>
      <c r="Q3"/>
      <c r="R3"/>
      <c r="S3"/>
      <c r="T3"/>
      <c r="U3"/>
      <c r="V3"/>
      <c r="W3"/>
      <c r="X3"/>
      <c r="Y3"/>
      <c r="AA3"/>
      <c r="AB3"/>
      <c r="AC3" s="12"/>
      <c r="AD3"/>
      <c r="AE3"/>
    </row>
    <row r="4" spans="1:31" ht="20.25" x14ac:dyDescent="0.9">
      <c r="A4" s="22"/>
      <c r="B4" s="457" t="s">
        <v>302</v>
      </c>
      <c r="C4" s="30">
        <v>204981</v>
      </c>
      <c r="D4" s="458">
        <f>C4/$C$8</f>
        <v>0.81003829267617988</v>
      </c>
      <c r="E4" s="22"/>
      <c r="F4" s="22"/>
      <c r="G4" s="22"/>
      <c r="H4" s="22"/>
      <c r="I4" s="22"/>
      <c r="J4" s="22"/>
      <c r="K4" s="22"/>
      <c r="L4"/>
      <c r="M4"/>
      <c r="N4"/>
      <c r="O4"/>
      <c r="P4"/>
      <c r="Q4"/>
      <c r="R4"/>
      <c r="S4"/>
      <c r="T4"/>
      <c r="U4"/>
      <c r="V4"/>
      <c r="W4"/>
      <c r="X4"/>
      <c r="Y4"/>
      <c r="AA4"/>
      <c r="AB4"/>
      <c r="AC4" s="12"/>
      <c r="AD4"/>
      <c r="AE4"/>
    </row>
    <row r="5" spans="1:31" ht="21.75" x14ac:dyDescent="0.9">
      <c r="A5" s="22"/>
      <c r="B5" s="459" t="s">
        <v>540</v>
      </c>
      <c r="C5" s="30">
        <v>199964</v>
      </c>
      <c r="D5" s="458"/>
      <c r="E5" s="22"/>
      <c r="F5" s="22"/>
      <c r="G5" s="22"/>
      <c r="H5" s="22"/>
      <c r="I5" s="22"/>
      <c r="J5" s="22"/>
      <c r="K5" s="22"/>
      <c r="L5"/>
      <c r="M5"/>
      <c r="N5"/>
      <c r="O5"/>
      <c r="P5"/>
      <c r="Q5"/>
      <c r="R5"/>
      <c r="S5"/>
      <c r="T5"/>
      <c r="U5"/>
      <c r="V5"/>
      <c r="W5"/>
      <c r="X5"/>
      <c r="Y5"/>
      <c r="AA5"/>
      <c r="AB5"/>
      <c r="AC5" s="12"/>
      <c r="AD5"/>
      <c r="AE5"/>
    </row>
    <row r="6" spans="1:31" ht="20.25" x14ac:dyDescent="0.9">
      <c r="A6" s="22"/>
      <c r="B6" s="459" t="s">
        <v>303</v>
      </c>
      <c r="C6" s="30">
        <v>88802</v>
      </c>
      <c r="D6" s="458"/>
      <c r="E6" s="22"/>
      <c r="F6" s="22"/>
      <c r="G6" s="22"/>
      <c r="H6" s="22"/>
      <c r="I6" s="22"/>
      <c r="J6" s="22"/>
      <c r="K6" s="22"/>
      <c r="L6"/>
      <c r="M6"/>
      <c r="N6"/>
      <c r="O6"/>
      <c r="P6"/>
      <c r="Q6"/>
      <c r="R6"/>
      <c r="S6"/>
      <c r="T6"/>
      <c r="U6"/>
      <c r="V6"/>
      <c r="W6"/>
      <c r="X6"/>
      <c r="Y6"/>
      <c r="AA6"/>
      <c r="AB6"/>
      <c r="AC6" s="12"/>
      <c r="AD6"/>
      <c r="AE6"/>
    </row>
    <row r="7" spans="1:31" ht="20.25" x14ac:dyDescent="0.9">
      <c r="A7" s="22"/>
      <c r="B7" s="460" t="s">
        <v>111</v>
      </c>
      <c r="C7" s="30">
        <v>48070</v>
      </c>
      <c r="D7" s="458">
        <f>C7/$C$8</f>
        <v>0.18996170732382009</v>
      </c>
      <c r="E7" s="22"/>
      <c r="F7" s="22"/>
      <c r="G7" s="22"/>
      <c r="H7" s="22"/>
      <c r="I7" s="22"/>
      <c r="J7" s="22"/>
      <c r="K7" s="22"/>
      <c r="L7"/>
      <c r="M7"/>
      <c r="N7"/>
      <c r="O7"/>
      <c r="P7"/>
      <c r="Q7"/>
      <c r="R7"/>
      <c r="S7"/>
      <c r="T7"/>
      <c r="U7"/>
      <c r="V7"/>
      <c r="W7"/>
      <c r="X7"/>
      <c r="Y7"/>
      <c r="AA7"/>
      <c r="AB7"/>
      <c r="AC7" s="12"/>
      <c r="AD7"/>
      <c r="AE7" s="14"/>
    </row>
    <row r="8" spans="1:31" ht="20.25" x14ac:dyDescent="0.9">
      <c r="A8" s="22"/>
      <c r="B8" s="461" t="s">
        <v>112</v>
      </c>
      <c r="C8" s="462">
        <f>C4+C7</f>
        <v>253051</v>
      </c>
      <c r="D8" s="463">
        <f>D4+D7</f>
        <v>1</v>
      </c>
      <c r="E8" s="22"/>
      <c r="F8" s="22"/>
      <c r="G8" s="22"/>
      <c r="H8" s="22"/>
      <c r="I8" s="22"/>
      <c r="J8" s="22"/>
      <c r="K8" s="22"/>
      <c r="L8"/>
      <c r="M8"/>
      <c r="N8"/>
      <c r="O8"/>
      <c r="P8"/>
      <c r="Q8"/>
      <c r="R8"/>
      <c r="S8"/>
      <c r="T8"/>
      <c r="U8"/>
      <c r="V8"/>
      <c r="W8"/>
      <c r="X8"/>
      <c r="Y8"/>
      <c r="AA8"/>
      <c r="AB8"/>
      <c r="AC8" s="12"/>
      <c r="AD8"/>
      <c r="AE8"/>
    </row>
    <row r="9" spans="1:31" ht="15.75" customHeight="1" x14ac:dyDescent="0.9">
      <c r="A9" s="22"/>
      <c r="B9" s="36"/>
      <c r="C9" s="22"/>
      <c r="D9" s="22"/>
      <c r="E9" s="22"/>
      <c r="F9" s="22"/>
      <c r="G9" s="22"/>
      <c r="H9" s="22"/>
      <c r="I9" s="22"/>
      <c r="J9" s="22"/>
      <c r="K9" s="22"/>
      <c r="L9"/>
      <c r="M9"/>
      <c r="N9"/>
      <c r="O9"/>
      <c r="P9"/>
      <c r="Q9"/>
      <c r="R9"/>
      <c r="S9"/>
      <c r="T9"/>
      <c r="U9"/>
      <c r="V9"/>
      <c r="W9"/>
      <c r="X9"/>
      <c r="Y9"/>
      <c r="AA9"/>
      <c r="AB9"/>
      <c r="AC9" s="12"/>
      <c r="AD9"/>
      <c r="AE9"/>
    </row>
    <row r="10" spans="1:31" ht="15.75" customHeight="1" x14ac:dyDescent="0.9">
      <c r="A10" s="22"/>
      <c r="B10" s="36"/>
      <c r="C10" s="22"/>
      <c r="D10" s="22"/>
      <c r="E10" s="22"/>
      <c r="F10" s="22"/>
      <c r="G10" s="22"/>
      <c r="H10" s="22"/>
      <c r="I10" s="22"/>
      <c r="J10" s="22"/>
      <c r="K10" s="22"/>
      <c r="L10"/>
      <c r="M10"/>
      <c r="N10"/>
      <c r="O10"/>
      <c r="P10"/>
      <c r="Q10"/>
      <c r="R10"/>
      <c r="S10"/>
      <c r="T10"/>
      <c r="U10"/>
      <c r="V10"/>
      <c r="W10"/>
      <c r="X10"/>
      <c r="Y10"/>
      <c r="AA10"/>
      <c r="AB10"/>
      <c r="AC10" s="12"/>
      <c r="AD10"/>
      <c r="AE10"/>
    </row>
    <row r="11" spans="1:31" ht="20.25" x14ac:dyDescent="0.9">
      <c r="A11" s="22"/>
      <c r="B11" s="592" t="s">
        <v>114</v>
      </c>
      <c r="C11" s="592"/>
      <c r="D11" s="592"/>
      <c r="E11" s="22"/>
      <c r="F11" s="22"/>
      <c r="G11" s="22"/>
      <c r="H11" s="22"/>
      <c r="I11" s="22"/>
      <c r="J11" s="22"/>
      <c r="K11" s="22"/>
      <c r="L11"/>
      <c r="M11"/>
      <c r="N11"/>
      <c r="O11"/>
      <c r="P11"/>
      <c r="Q11"/>
      <c r="R11"/>
      <c r="S11"/>
      <c r="T11"/>
      <c r="U11"/>
      <c r="V11"/>
      <c r="W11"/>
      <c r="X11"/>
      <c r="Y11"/>
      <c r="AA11"/>
      <c r="AB11"/>
      <c r="AC11" s="12"/>
      <c r="AD11"/>
      <c r="AE11" s="5"/>
    </row>
    <row r="12" spans="1:31" ht="20.25" x14ac:dyDescent="0.9">
      <c r="A12" s="22"/>
      <c r="B12" s="457" t="s">
        <v>302</v>
      </c>
      <c r="C12" s="30">
        <v>43074</v>
      </c>
      <c r="D12" s="102">
        <f>C12/C16</f>
        <v>0.86426292662372839</v>
      </c>
      <c r="E12" s="22"/>
      <c r="F12" s="22"/>
      <c r="G12" s="22"/>
      <c r="H12" s="22"/>
      <c r="I12" s="22"/>
      <c r="J12" s="22"/>
      <c r="K12" s="22"/>
      <c r="L12"/>
      <c r="M12"/>
      <c r="N12"/>
      <c r="O12"/>
      <c r="P12"/>
      <c r="Q12"/>
      <c r="R12"/>
      <c r="S12"/>
      <c r="T12"/>
      <c r="U12"/>
      <c r="V12"/>
      <c r="W12"/>
      <c r="X12"/>
      <c r="Y12"/>
      <c r="AA12"/>
      <c r="AB12"/>
      <c r="AC12" s="12"/>
      <c r="AD12"/>
      <c r="AE12" s="5"/>
    </row>
    <row r="13" spans="1:31" ht="21.75" x14ac:dyDescent="0.9">
      <c r="A13" s="22"/>
      <c r="B13" s="459" t="s">
        <v>541</v>
      </c>
      <c r="C13" s="30">
        <v>40560</v>
      </c>
      <c r="D13" s="102"/>
      <c r="E13" s="22"/>
      <c r="F13" s="22"/>
      <c r="G13" s="22"/>
      <c r="H13" s="22"/>
      <c r="I13" s="22"/>
      <c r="J13" s="22"/>
      <c r="K13" s="22"/>
      <c r="L13"/>
      <c r="M13"/>
      <c r="N13"/>
      <c r="O13"/>
      <c r="P13"/>
      <c r="Q13"/>
      <c r="R13"/>
      <c r="S13"/>
      <c r="T13"/>
      <c r="U13"/>
      <c r="V13"/>
      <c r="W13"/>
      <c r="X13"/>
      <c r="Y13"/>
      <c r="AA13"/>
      <c r="AB13"/>
      <c r="AC13" s="12"/>
      <c r="AD13"/>
      <c r="AE13" s="5"/>
    </row>
    <row r="14" spans="1:31" ht="20.25" x14ac:dyDescent="0.9">
      <c r="A14" s="22"/>
      <c r="B14" s="459" t="s">
        <v>303</v>
      </c>
      <c r="C14" s="30">
        <v>22884</v>
      </c>
      <c r="D14" s="102"/>
      <c r="E14" s="22"/>
      <c r="F14" s="22"/>
      <c r="G14" s="22"/>
      <c r="H14" s="22"/>
      <c r="I14" s="22"/>
      <c r="J14" s="22"/>
      <c r="K14" s="22"/>
      <c r="L14"/>
      <c r="M14"/>
      <c r="N14"/>
      <c r="O14"/>
      <c r="P14"/>
      <c r="Q14"/>
      <c r="R14"/>
      <c r="S14"/>
      <c r="T14"/>
      <c r="U14"/>
      <c r="V14"/>
      <c r="W14"/>
      <c r="X14"/>
      <c r="Y14"/>
      <c r="AA14"/>
      <c r="AB14" s="5"/>
      <c r="AC14" s="5"/>
      <c r="AD14" s="5"/>
      <c r="AE14" s="5"/>
    </row>
    <row r="15" spans="1:31" ht="20.25" x14ac:dyDescent="0.9">
      <c r="A15" s="22"/>
      <c r="B15" s="460" t="s">
        <v>111</v>
      </c>
      <c r="C15" s="30">
        <v>6765</v>
      </c>
      <c r="D15" s="102">
        <f>C15/C16</f>
        <v>0.13573707337627158</v>
      </c>
      <c r="E15" s="22"/>
      <c r="F15" s="22"/>
      <c r="G15" s="22"/>
      <c r="H15" s="22"/>
      <c r="I15" s="22"/>
      <c r="J15" s="22"/>
      <c r="K15" s="22"/>
      <c r="L15"/>
      <c r="M15"/>
      <c r="N15"/>
      <c r="O15"/>
      <c r="P15"/>
      <c r="Q15"/>
      <c r="R15"/>
      <c r="S15"/>
      <c r="T15"/>
      <c r="U15"/>
      <c r="V15"/>
      <c r="W15"/>
      <c r="X15"/>
      <c r="Y15"/>
      <c r="AA15"/>
    </row>
    <row r="16" spans="1:31" ht="20.25" x14ac:dyDescent="0.9">
      <c r="A16" s="22"/>
      <c r="B16" s="461" t="s">
        <v>113</v>
      </c>
      <c r="C16" s="462">
        <f>C12+C15</f>
        <v>49839</v>
      </c>
      <c r="D16" s="463">
        <f>D12+D15</f>
        <v>1</v>
      </c>
      <c r="E16" s="22"/>
      <c r="F16" s="22"/>
      <c r="G16" s="22"/>
      <c r="H16" s="22"/>
      <c r="I16" s="22"/>
      <c r="J16" s="22"/>
      <c r="K16" s="22"/>
      <c r="L16"/>
      <c r="M16"/>
      <c r="N16"/>
      <c r="O16"/>
      <c r="P16"/>
      <c r="Q16"/>
      <c r="R16"/>
      <c r="S16"/>
      <c r="T16"/>
      <c r="U16"/>
      <c r="V16"/>
      <c r="W16"/>
      <c r="X16"/>
      <c r="Y16"/>
      <c r="Z16"/>
      <c r="AA16"/>
      <c r="AB16"/>
      <c r="AC16"/>
    </row>
    <row r="17" spans="1:29" ht="15.75" customHeight="1" x14ac:dyDescent="0.9">
      <c r="A17" s="22"/>
      <c r="B17" s="36"/>
      <c r="C17" s="22"/>
      <c r="D17" s="22"/>
      <c r="E17" s="22"/>
      <c r="F17" s="22"/>
      <c r="G17" s="22"/>
      <c r="H17" s="22"/>
      <c r="I17" s="22"/>
      <c r="J17" s="22"/>
      <c r="K17" s="22"/>
      <c r="L17"/>
      <c r="M17"/>
      <c r="N17"/>
      <c r="O17"/>
      <c r="P17"/>
      <c r="Q17"/>
      <c r="R17"/>
      <c r="S17"/>
      <c r="T17"/>
      <c r="U17"/>
      <c r="V17"/>
      <c r="W17"/>
      <c r="X17"/>
      <c r="Y17"/>
      <c r="Z17"/>
      <c r="AA17"/>
      <c r="AB17"/>
      <c r="AC17"/>
    </row>
    <row r="18" spans="1:29" ht="15.75" customHeight="1" x14ac:dyDescent="0.9">
      <c r="A18" s="22"/>
      <c r="B18" s="22"/>
      <c r="C18" s="22"/>
      <c r="D18" s="22"/>
      <c r="E18" s="22"/>
      <c r="F18" s="22"/>
      <c r="G18" s="22"/>
      <c r="H18" s="22"/>
      <c r="I18" s="22"/>
      <c r="J18" s="22"/>
      <c r="K18" s="22"/>
      <c r="L18"/>
      <c r="M18"/>
      <c r="N18"/>
      <c r="O18"/>
      <c r="P18"/>
      <c r="Q18"/>
      <c r="R18"/>
      <c r="S18"/>
      <c r="T18"/>
      <c r="U18"/>
      <c r="V18"/>
      <c r="W18"/>
      <c r="X18"/>
      <c r="Y18"/>
      <c r="Z18"/>
      <c r="AA18"/>
      <c r="AB18"/>
      <c r="AC18"/>
    </row>
    <row r="19" spans="1:29" ht="20.25" x14ac:dyDescent="0.9">
      <c r="A19" s="22"/>
      <c r="B19" s="593" t="s">
        <v>265</v>
      </c>
      <c r="C19" s="595">
        <v>2024</v>
      </c>
      <c r="D19" s="596"/>
      <c r="E19" s="595">
        <v>2023</v>
      </c>
      <c r="F19" s="596"/>
      <c r="G19" s="590">
        <v>2022</v>
      </c>
      <c r="H19" s="591"/>
      <c r="I19" s="590">
        <v>2021</v>
      </c>
      <c r="J19" s="591"/>
      <c r="K19" s="22"/>
      <c r="L19"/>
      <c r="M19"/>
      <c r="N19"/>
      <c r="O19"/>
      <c r="P19"/>
      <c r="Q19"/>
      <c r="R19"/>
      <c r="S19"/>
      <c r="T19"/>
      <c r="U19"/>
      <c r="V19"/>
      <c r="W19"/>
      <c r="X19"/>
      <c r="Y19"/>
      <c r="Z19"/>
      <c r="AA19"/>
      <c r="AB19"/>
      <c r="AC19"/>
    </row>
    <row r="20" spans="1:29" ht="20.25" x14ac:dyDescent="0.9">
      <c r="A20" s="22"/>
      <c r="B20" s="594"/>
      <c r="C20" s="464" t="s">
        <v>94</v>
      </c>
      <c r="D20" s="465" t="s">
        <v>211</v>
      </c>
      <c r="E20" s="464" t="s">
        <v>94</v>
      </c>
      <c r="F20" s="465" t="s">
        <v>211</v>
      </c>
      <c r="G20" s="464" t="s">
        <v>94</v>
      </c>
      <c r="H20" s="465" t="s">
        <v>211</v>
      </c>
      <c r="I20" s="464" t="s">
        <v>94</v>
      </c>
      <c r="J20" s="465" t="s">
        <v>211</v>
      </c>
      <c r="K20" s="22"/>
      <c r="L20"/>
      <c r="M20"/>
      <c r="N20"/>
      <c r="O20"/>
      <c r="P20"/>
      <c r="Q20"/>
      <c r="R20"/>
      <c r="S20"/>
      <c r="T20"/>
      <c r="U20"/>
      <c r="V20"/>
      <c r="W20"/>
      <c r="X20"/>
      <c r="Y20"/>
      <c r="Z20"/>
      <c r="AA20"/>
      <c r="AC20"/>
    </row>
    <row r="21" spans="1:29" ht="20.25" x14ac:dyDescent="0.9">
      <c r="A21" s="22"/>
      <c r="B21" s="457" t="s">
        <v>302</v>
      </c>
      <c r="C21" s="30">
        <v>204981</v>
      </c>
      <c r="D21" s="458">
        <f>C21/$C$25</f>
        <v>0.81003829267617988</v>
      </c>
      <c r="E21" s="30">
        <v>162716</v>
      </c>
      <c r="F21" s="458">
        <f>E21/$E$25</f>
        <v>0.77343853978515065</v>
      </c>
      <c r="G21" s="466"/>
      <c r="H21" s="467"/>
      <c r="I21" s="466"/>
      <c r="J21" s="468"/>
      <c r="K21" s="22"/>
      <c r="L21"/>
      <c r="M21"/>
      <c r="N21"/>
      <c r="O21"/>
      <c r="P21"/>
      <c r="Q21"/>
      <c r="R21"/>
      <c r="S21"/>
      <c r="T21"/>
      <c r="U21"/>
      <c r="V21"/>
      <c r="W21"/>
      <c r="X21"/>
      <c r="Y21"/>
      <c r="Z21"/>
      <c r="AA21"/>
      <c r="AC21"/>
    </row>
    <row r="22" spans="1:29" ht="21.75" x14ac:dyDescent="0.9">
      <c r="A22" s="22"/>
      <c r="B22" s="459" t="s">
        <v>542</v>
      </c>
      <c r="C22" s="30">
        <v>199964</v>
      </c>
      <c r="D22" s="458"/>
      <c r="E22" s="30">
        <v>161797</v>
      </c>
      <c r="F22" s="458"/>
      <c r="G22" s="466">
        <v>159094</v>
      </c>
      <c r="H22" s="467">
        <v>0.74826214149319437</v>
      </c>
      <c r="I22" s="466">
        <v>119611</v>
      </c>
      <c r="J22" s="468">
        <v>0.62451573154558648</v>
      </c>
      <c r="K22" s="22"/>
      <c r="L22"/>
      <c r="M22"/>
      <c r="N22"/>
      <c r="O22"/>
      <c r="P22"/>
      <c r="Q22"/>
      <c r="R22"/>
      <c r="S22"/>
      <c r="T22"/>
      <c r="U22"/>
      <c r="V22"/>
      <c r="W22"/>
      <c r="X22"/>
      <c r="Y22"/>
      <c r="Z22"/>
      <c r="AA22"/>
      <c r="AC22"/>
    </row>
    <row r="23" spans="1:29" ht="20.25" x14ac:dyDescent="0.9">
      <c r="A23" s="22"/>
      <c r="B23" s="459" t="s">
        <v>303</v>
      </c>
      <c r="C23" s="30">
        <v>88802</v>
      </c>
      <c r="D23" s="458"/>
      <c r="E23" s="30">
        <v>41775</v>
      </c>
      <c r="F23" s="458"/>
      <c r="G23" s="466"/>
      <c r="H23" s="467"/>
      <c r="I23" s="466"/>
      <c r="J23" s="468"/>
      <c r="K23" s="22"/>
      <c r="L23"/>
      <c r="M23"/>
      <c r="N23"/>
      <c r="O23"/>
      <c r="P23"/>
      <c r="Q23"/>
      <c r="R23"/>
      <c r="S23"/>
      <c r="T23"/>
      <c r="U23"/>
      <c r="V23"/>
      <c r="W23"/>
      <c r="X23"/>
      <c r="Y23"/>
      <c r="AA23"/>
    </row>
    <row r="24" spans="1:29" ht="20.25" x14ac:dyDescent="0.9">
      <c r="A24" s="22"/>
      <c r="B24" s="460" t="s">
        <v>111</v>
      </c>
      <c r="C24" s="30">
        <v>48070</v>
      </c>
      <c r="D24" s="458">
        <f>C24/$C$25</f>
        <v>0.18996170732382009</v>
      </c>
      <c r="E24" s="30">
        <v>47664</v>
      </c>
      <c r="F24" s="458">
        <f>E24/$E$25</f>
        <v>0.22656146021484933</v>
      </c>
      <c r="G24" s="469">
        <v>53524</v>
      </c>
      <c r="H24" s="467">
        <f>G24/G25</f>
        <v>0.25173785850680563</v>
      </c>
      <c r="I24" s="470">
        <v>71915</v>
      </c>
      <c r="J24" s="468">
        <f>I24/I25</f>
        <v>0.37548426845441352</v>
      </c>
      <c r="K24" s="22"/>
      <c r="L24"/>
      <c r="M24"/>
      <c r="N24"/>
      <c r="O24"/>
      <c r="P24"/>
      <c r="Q24"/>
      <c r="R24"/>
      <c r="S24"/>
      <c r="T24"/>
      <c r="U24"/>
      <c r="V24"/>
      <c r="W24"/>
      <c r="X24"/>
      <c r="Y24"/>
      <c r="AA24"/>
    </row>
    <row r="25" spans="1:29" ht="20.25" x14ac:dyDescent="0.9">
      <c r="A25"/>
      <c r="B25" s="154" t="s">
        <v>112</v>
      </c>
      <c r="C25" s="471">
        <f>C21+C24</f>
        <v>253051</v>
      </c>
      <c r="D25" s="463">
        <f>D21+D24</f>
        <v>1</v>
      </c>
      <c r="E25" s="472">
        <f>E21+E24</f>
        <v>210380</v>
      </c>
      <c r="F25" s="473">
        <f t="shared" ref="F25:I25" si="0">SUM(F21:F24)</f>
        <v>1</v>
      </c>
      <c r="G25" s="462">
        <f t="shared" si="0"/>
        <v>212618</v>
      </c>
      <c r="H25" s="473">
        <f t="shared" si="0"/>
        <v>1</v>
      </c>
      <c r="I25" s="462">
        <f t="shared" si="0"/>
        <v>191526</v>
      </c>
      <c r="J25" s="474">
        <v>1</v>
      </c>
      <c r="K25"/>
      <c r="L25"/>
      <c r="M25"/>
      <c r="N25"/>
      <c r="O25"/>
      <c r="P25"/>
      <c r="Q25"/>
      <c r="R25"/>
      <c r="S25"/>
      <c r="T25"/>
      <c r="U25"/>
      <c r="V25"/>
      <c r="W25"/>
      <c r="X25"/>
      <c r="Y25"/>
      <c r="AA25"/>
    </row>
    <row r="26" spans="1:29" x14ac:dyDescent="0.45">
      <c r="A26"/>
      <c r="B26" s="9"/>
      <c r="C26"/>
      <c r="D26"/>
      <c r="F26"/>
      <c r="G26"/>
      <c r="H26"/>
      <c r="I26"/>
      <c r="J26"/>
      <c r="K26"/>
      <c r="L26"/>
      <c r="M26"/>
      <c r="N26"/>
      <c r="O26"/>
      <c r="P26"/>
      <c r="Q26"/>
      <c r="R26"/>
      <c r="S26"/>
      <c r="T26"/>
      <c r="U26"/>
      <c r="V26"/>
      <c r="W26"/>
      <c r="X26"/>
      <c r="Y26"/>
      <c r="AA26"/>
    </row>
    <row r="27" spans="1:29" x14ac:dyDescent="0.45">
      <c r="A27"/>
      <c r="B27" s="9"/>
      <c r="C27"/>
      <c r="D27"/>
      <c r="F27"/>
      <c r="G27"/>
      <c r="H27"/>
      <c r="I27"/>
      <c r="J27"/>
      <c r="K27"/>
      <c r="L27"/>
      <c r="M27"/>
      <c r="N27"/>
      <c r="O27"/>
      <c r="P27"/>
      <c r="Q27"/>
      <c r="R27"/>
      <c r="S27"/>
      <c r="T27"/>
      <c r="U27"/>
      <c r="V27"/>
      <c r="W27"/>
      <c r="X27"/>
      <c r="AA27"/>
    </row>
    <row r="28" spans="1:29" x14ac:dyDescent="0.45">
      <c r="A28"/>
      <c r="B28" s="589"/>
      <c r="C28" s="589"/>
      <c r="D28" s="589"/>
      <c r="E28" s="589"/>
      <c r="F28" s="589"/>
      <c r="G28" s="589"/>
      <c r="H28" s="589"/>
      <c r="I28"/>
      <c r="J28"/>
      <c r="K28"/>
      <c r="L28"/>
      <c r="M28"/>
      <c r="N28"/>
      <c r="O28"/>
      <c r="P28"/>
      <c r="Q28"/>
      <c r="R28"/>
      <c r="S28"/>
      <c r="T28"/>
      <c r="U28"/>
      <c r="V28"/>
      <c r="W28"/>
      <c r="X28"/>
      <c r="AA28"/>
    </row>
    <row r="29" spans="1:29" x14ac:dyDescent="0.45">
      <c r="A29"/>
      <c r="B29" s="589"/>
      <c r="C29" s="589"/>
      <c r="D29" s="589"/>
      <c r="E29" s="589"/>
      <c r="F29" s="589"/>
      <c r="G29" s="589"/>
      <c r="H29" s="589"/>
      <c r="I29" s="589"/>
      <c r="J29"/>
      <c r="K29"/>
      <c r="L29"/>
      <c r="M29"/>
      <c r="N29"/>
      <c r="O29"/>
      <c r="P29"/>
      <c r="Q29"/>
      <c r="R29"/>
      <c r="S29"/>
      <c r="T29"/>
      <c r="U29"/>
      <c r="V29"/>
      <c r="W29"/>
      <c r="X29"/>
      <c r="AA29"/>
    </row>
    <row r="30" spans="1:29" x14ac:dyDescent="0.45">
      <c r="A30"/>
      <c r="B30" s="589"/>
      <c r="C30" s="589"/>
      <c r="D30" s="589"/>
      <c r="E30" s="589"/>
      <c r="F30" s="589"/>
      <c r="G30" s="589"/>
      <c r="H30" s="589"/>
      <c r="I30" s="589"/>
      <c r="J30" s="589"/>
      <c r="K30"/>
      <c r="L30"/>
      <c r="M30"/>
      <c r="N30"/>
      <c r="O30"/>
      <c r="P30"/>
      <c r="Q30"/>
      <c r="R30"/>
      <c r="S30"/>
      <c r="T30"/>
      <c r="U30"/>
      <c r="V30"/>
      <c r="W30"/>
      <c r="X30"/>
      <c r="AA30"/>
    </row>
    <row r="31" spans="1:29" x14ac:dyDescent="0.45">
      <c r="A31"/>
      <c r="B31" s="589"/>
      <c r="C31" s="589"/>
      <c r="D31" s="589"/>
      <c r="E31" s="589"/>
      <c r="F31" s="589"/>
      <c r="G31" s="589"/>
      <c r="H31" s="589"/>
      <c r="I31" s="589"/>
      <c r="J31" s="9"/>
      <c r="K31"/>
      <c r="L31"/>
      <c r="M31"/>
      <c r="N31"/>
      <c r="O31"/>
      <c r="P31"/>
      <c r="Q31"/>
      <c r="R31"/>
      <c r="S31"/>
      <c r="T31"/>
      <c r="U31"/>
      <c r="V31"/>
      <c r="W31"/>
      <c r="X31"/>
      <c r="AA31"/>
    </row>
    <row r="32" spans="1:29" x14ac:dyDescent="0.45">
      <c r="A32"/>
      <c r="B32" s="9"/>
      <c r="C32"/>
      <c r="D32"/>
      <c r="E32" s="2"/>
      <c r="F32" s="3"/>
      <c r="G32" s="3"/>
      <c r="H32" s="3"/>
      <c r="I32"/>
      <c r="J32"/>
      <c r="K32"/>
      <c r="L32"/>
      <c r="M32"/>
      <c r="N32"/>
      <c r="O32"/>
      <c r="P32"/>
      <c r="Q32"/>
      <c r="R32"/>
      <c r="S32"/>
      <c r="T32"/>
      <c r="U32"/>
      <c r="V32"/>
      <c r="W32"/>
      <c r="X32"/>
      <c r="AA32"/>
    </row>
    <row r="33" spans="1:27" x14ac:dyDescent="0.45">
      <c r="A33"/>
      <c r="B33"/>
      <c r="C33"/>
      <c r="D33"/>
      <c r="F33" s="1"/>
      <c r="G33" s="1"/>
      <c r="H33" s="1"/>
      <c r="I33"/>
      <c r="J33"/>
      <c r="K33"/>
      <c r="L33"/>
      <c r="M33"/>
      <c r="N33"/>
      <c r="O33"/>
      <c r="P33"/>
      <c r="Q33"/>
      <c r="R33"/>
      <c r="S33"/>
      <c r="T33"/>
      <c r="U33"/>
      <c r="V33"/>
      <c r="W33"/>
      <c r="X33"/>
      <c r="AA33"/>
    </row>
    <row r="34" spans="1:27" x14ac:dyDescent="0.45">
      <c r="A34"/>
      <c r="B34"/>
      <c r="C34"/>
      <c r="D34"/>
      <c r="E34" s="2"/>
      <c r="F34" s="1"/>
      <c r="G34" s="1"/>
      <c r="H34" s="1"/>
      <c r="I34"/>
      <c r="J34"/>
      <c r="K34"/>
      <c r="L34"/>
      <c r="M34"/>
      <c r="N34"/>
      <c r="O34"/>
      <c r="P34"/>
      <c r="Q34"/>
      <c r="R34"/>
      <c r="S34"/>
      <c r="T34"/>
      <c r="U34"/>
      <c r="V34"/>
      <c r="W34"/>
      <c r="X34"/>
      <c r="AA34"/>
    </row>
    <row r="35" spans="1:27" x14ac:dyDescent="0.45">
      <c r="A35"/>
      <c r="B35"/>
      <c r="C35"/>
      <c r="D35"/>
      <c r="F35" s="1"/>
      <c r="G35" s="1"/>
      <c r="H35" s="1"/>
      <c r="I35"/>
      <c r="J35"/>
      <c r="K35"/>
      <c r="L35"/>
      <c r="M35"/>
      <c r="N35"/>
      <c r="O35"/>
      <c r="P35"/>
      <c r="Q35"/>
      <c r="R35"/>
      <c r="S35"/>
      <c r="T35"/>
      <c r="U35"/>
      <c r="V35"/>
      <c r="W35"/>
      <c r="X35"/>
      <c r="AA35"/>
    </row>
    <row r="36" spans="1:27" x14ac:dyDescent="0.45">
      <c r="A36"/>
      <c r="B36"/>
      <c r="C36"/>
      <c r="D36"/>
      <c r="F36"/>
      <c r="G36"/>
      <c r="H36"/>
      <c r="I36"/>
      <c r="J36"/>
      <c r="K36"/>
      <c r="L36"/>
      <c r="M36"/>
      <c r="N36"/>
      <c r="O36"/>
      <c r="P36"/>
      <c r="Q36"/>
      <c r="R36"/>
      <c r="S36"/>
      <c r="T36"/>
      <c r="U36"/>
      <c r="V36"/>
      <c r="W36"/>
      <c r="X36"/>
    </row>
    <row r="37" spans="1:27" x14ac:dyDescent="0.45">
      <c r="A37"/>
      <c r="B37"/>
      <c r="C37"/>
      <c r="D37"/>
      <c r="F37"/>
      <c r="G37"/>
      <c r="H37"/>
      <c r="I37"/>
      <c r="J37"/>
      <c r="K37"/>
      <c r="L37"/>
      <c r="M37"/>
      <c r="N37"/>
      <c r="O37"/>
      <c r="P37"/>
      <c r="Q37"/>
      <c r="R37"/>
      <c r="S37"/>
      <c r="T37"/>
      <c r="U37"/>
      <c r="V37"/>
      <c r="W37"/>
      <c r="X37"/>
    </row>
    <row r="38" spans="1:27" x14ac:dyDescent="0.45">
      <c r="A38"/>
      <c r="B38"/>
      <c r="C38"/>
      <c r="D38"/>
      <c r="F38"/>
      <c r="G38"/>
      <c r="H38"/>
      <c r="I38"/>
      <c r="J38"/>
      <c r="K38"/>
      <c r="L38"/>
      <c r="M38"/>
      <c r="N38"/>
      <c r="O38"/>
      <c r="P38"/>
      <c r="Q38"/>
      <c r="R38"/>
      <c r="S38"/>
      <c r="T38"/>
      <c r="U38"/>
      <c r="V38"/>
      <c r="W38"/>
      <c r="X38"/>
    </row>
    <row r="39" spans="1:27" x14ac:dyDescent="0.45">
      <c r="A39"/>
      <c r="B39"/>
      <c r="C39"/>
      <c r="D39"/>
      <c r="F39"/>
      <c r="G39"/>
      <c r="H39"/>
      <c r="I39"/>
      <c r="J39"/>
      <c r="K39"/>
      <c r="L39"/>
      <c r="M39"/>
      <c r="N39"/>
      <c r="O39"/>
      <c r="P39"/>
      <c r="Q39"/>
      <c r="R39"/>
      <c r="S39"/>
      <c r="T39"/>
      <c r="U39"/>
      <c r="V39"/>
      <c r="W39"/>
      <c r="X39"/>
    </row>
    <row r="40" spans="1:27" x14ac:dyDescent="0.45">
      <c r="A40"/>
      <c r="B40"/>
      <c r="C40"/>
      <c r="D40"/>
      <c r="F40"/>
      <c r="G40"/>
      <c r="H40"/>
      <c r="I40"/>
      <c r="J40"/>
      <c r="K40"/>
      <c r="L40"/>
      <c r="M40"/>
      <c r="N40"/>
      <c r="O40"/>
      <c r="P40"/>
      <c r="Q40"/>
      <c r="R40"/>
      <c r="S40"/>
      <c r="T40"/>
      <c r="U40"/>
      <c r="V40"/>
      <c r="W40"/>
      <c r="X40"/>
    </row>
    <row r="41" spans="1:27" x14ac:dyDescent="0.45">
      <c r="A41"/>
      <c r="B41"/>
      <c r="C41"/>
      <c r="D41"/>
      <c r="F41"/>
      <c r="G41"/>
      <c r="H41"/>
      <c r="I41"/>
      <c r="J41"/>
      <c r="K41"/>
      <c r="L41"/>
      <c r="M41"/>
      <c r="N41"/>
      <c r="O41"/>
      <c r="P41"/>
      <c r="Q41"/>
      <c r="R41"/>
      <c r="S41"/>
      <c r="T41"/>
      <c r="U41"/>
      <c r="V41"/>
      <c r="W41"/>
      <c r="X41"/>
    </row>
    <row r="42" spans="1:27" x14ac:dyDescent="0.45">
      <c r="A42"/>
      <c r="B42"/>
      <c r="C42"/>
      <c r="D42"/>
      <c r="F42"/>
      <c r="G42"/>
      <c r="H42"/>
      <c r="I42"/>
      <c r="J42"/>
      <c r="K42"/>
      <c r="L42"/>
      <c r="M42"/>
      <c r="N42"/>
      <c r="O42"/>
      <c r="P42"/>
      <c r="Q42"/>
      <c r="R42"/>
      <c r="S42"/>
      <c r="T42"/>
      <c r="U42"/>
      <c r="V42"/>
      <c r="W42"/>
      <c r="X42"/>
    </row>
    <row r="43" spans="1:27" x14ac:dyDescent="0.45">
      <c r="A43"/>
      <c r="B43"/>
      <c r="C43"/>
      <c r="D43"/>
      <c r="F43"/>
      <c r="G43"/>
      <c r="H43"/>
      <c r="I43"/>
      <c r="J43"/>
      <c r="K43"/>
      <c r="L43"/>
      <c r="M43"/>
      <c r="N43"/>
      <c r="O43"/>
      <c r="P43"/>
      <c r="Q43"/>
      <c r="R43"/>
      <c r="S43"/>
      <c r="T43"/>
      <c r="U43"/>
      <c r="V43"/>
      <c r="W43"/>
      <c r="X43"/>
    </row>
    <row r="44" spans="1:27" x14ac:dyDescent="0.45">
      <c r="A44"/>
      <c r="B44"/>
      <c r="C44"/>
      <c r="D44"/>
      <c r="F44"/>
      <c r="G44"/>
      <c r="H44"/>
      <c r="I44"/>
      <c r="J44"/>
      <c r="K44"/>
      <c r="L44"/>
      <c r="M44"/>
      <c r="N44"/>
      <c r="O44"/>
      <c r="P44"/>
      <c r="Q44"/>
      <c r="R44"/>
      <c r="S44"/>
      <c r="T44"/>
      <c r="U44"/>
      <c r="V44"/>
      <c r="W44"/>
      <c r="X44"/>
    </row>
    <row r="45" spans="1:27" x14ac:dyDescent="0.45">
      <c r="A45"/>
      <c r="B45"/>
      <c r="C45"/>
      <c r="D45"/>
      <c r="F45"/>
      <c r="G45"/>
      <c r="H45"/>
      <c r="I45"/>
      <c r="J45"/>
      <c r="K45"/>
      <c r="L45"/>
      <c r="M45"/>
      <c r="N45"/>
      <c r="O45"/>
      <c r="P45"/>
      <c r="Q45"/>
      <c r="R45"/>
      <c r="S45"/>
      <c r="T45"/>
      <c r="U45"/>
      <c r="V45"/>
      <c r="W45"/>
      <c r="X45"/>
    </row>
    <row r="46" spans="1:27" x14ac:dyDescent="0.45">
      <c r="A46"/>
      <c r="B46"/>
      <c r="C46"/>
      <c r="D46"/>
      <c r="F46"/>
      <c r="G46"/>
      <c r="H46"/>
      <c r="I46"/>
      <c r="J46"/>
      <c r="K46"/>
      <c r="L46"/>
      <c r="M46"/>
      <c r="N46"/>
      <c r="O46"/>
      <c r="P46"/>
      <c r="Q46"/>
      <c r="R46"/>
      <c r="S46"/>
      <c r="T46"/>
      <c r="U46"/>
      <c r="V46"/>
      <c r="W46"/>
      <c r="X46"/>
    </row>
    <row r="47" spans="1:27" x14ac:dyDescent="0.45">
      <c r="A47"/>
      <c r="B47"/>
      <c r="C47"/>
      <c r="D47"/>
      <c r="F47"/>
      <c r="G47"/>
      <c r="H47"/>
      <c r="I47"/>
      <c r="J47"/>
      <c r="K47"/>
      <c r="L47"/>
      <c r="M47"/>
      <c r="N47"/>
      <c r="O47"/>
      <c r="P47"/>
      <c r="Q47"/>
      <c r="R47"/>
      <c r="S47"/>
      <c r="T47"/>
      <c r="U47"/>
      <c r="V47"/>
      <c r="W47"/>
      <c r="X47"/>
    </row>
    <row r="48" spans="1:27" x14ac:dyDescent="0.45">
      <c r="A48"/>
      <c r="B48"/>
      <c r="C48"/>
      <c r="D48"/>
      <c r="F48"/>
      <c r="G48"/>
      <c r="H48"/>
      <c r="I48"/>
      <c r="J48"/>
      <c r="K48"/>
      <c r="L48"/>
      <c r="M48"/>
      <c r="N48"/>
      <c r="O48"/>
      <c r="P48"/>
      <c r="Q48"/>
      <c r="R48"/>
      <c r="S48"/>
      <c r="T48"/>
      <c r="U48"/>
      <c r="V48"/>
      <c r="W48"/>
      <c r="X48"/>
    </row>
    <row r="49" spans="2:12" x14ac:dyDescent="0.45">
      <c r="B49"/>
      <c r="C49"/>
      <c r="D49"/>
      <c r="F49"/>
      <c r="G49"/>
      <c r="H49"/>
      <c r="I49"/>
      <c r="J49"/>
      <c r="K49"/>
      <c r="L49"/>
    </row>
    <row r="50" spans="2:12" x14ac:dyDescent="0.45">
      <c r="B50"/>
      <c r="C50"/>
      <c r="D50"/>
      <c r="F50"/>
      <c r="G50"/>
      <c r="H50"/>
      <c r="I50"/>
      <c r="J50"/>
    </row>
    <row r="51" spans="2:12" x14ac:dyDescent="0.45">
      <c r="B51"/>
      <c r="C51"/>
      <c r="D51"/>
      <c r="F51"/>
      <c r="G51"/>
      <c r="H51"/>
      <c r="I51"/>
      <c r="J51"/>
    </row>
    <row r="52" spans="2:12" x14ac:dyDescent="0.45">
      <c r="B52"/>
      <c r="C52"/>
      <c r="D52"/>
      <c r="F52"/>
      <c r="G52"/>
      <c r="H52"/>
      <c r="I52"/>
      <c r="J52"/>
    </row>
    <row r="53" spans="2:12" x14ac:dyDescent="0.45">
      <c r="F53"/>
      <c r="G53"/>
    </row>
  </sheetData>
  <mergeCells count="11">
    <mergeCell ref="B2:D3"/>
    <mergeCell ref="B31:I31"/>
    <mergeCell ref="B30:J30"/>
    <mergeCell ref="B29:I29"/>
    <mergeCell ref="B28:H28"/>
    <mergeCell ref="I19:J19"/>
    <mergeCell ref="B11:D11"/>
    <mergeCell ref="B19:B20"/>
    <mergeCell ref="E19:F19"/>
    <mergeCell ref="G19:H19"/>
    <mergeCell ref="C19:D19"/>
  </mergeCells>
  <hyperlinks>
    <hyperlink ref="B1" location="'Table of Contents'!A1" display="Table of Contents" xr:uid="{3297C279-FA20-4429-9FF6-6511C1B6D978}"/>
  </hyperlinks>
  <pageMargins left="0.7" right="0.7" top="0.75" bottom="0.75" header="0.3" footer="0.3"/>
  <pageSetup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8A679-7526-4701-96F2-9808B813355B}">
  <dimension ref="A1:AD403"/>
  <sheetViews>
    <sheetView zoomScaleNormal="100" workbookViewId="0"/>
  </sheetViews>
  <sheetFormatPr defaultColWidth="9" defaultRowHeight="14.25" x14ac:dyDescent="0.45"/>
  <cols>
    <col min="2" max="2" width="19.265625" customWidth="1"/>
    <col min="3" max="3" width="12.59765625" customWidth="1"/>
    <col min="4" max="4" width="12.1328125" customWidth="1"/>
    <col min="5" max="5" width="10.86328125" customWidth="1"/>
    <col min="6" max="6" width="11.73046875" customWidth="1"/>
    <col min="7" max="7" width="11.265625" customWidth="1"/>
    <col min="8" max="8" width="11.3984375" customWidth="1"/>
    <col min="9" max="9" width="11.86328125" customWidth="1"/>
    <col min="10" max="11" width="11.265625" customWidth="1"/>
    <col min="12" max="12" width="12.265625" customWidth="1"/>
    <col min="13" max="13" width="10.73046875" customWidth="1"/>
    <col min="14" max="14" width="12.1328125" customWidth="1"/>
    <col min="15" max="15" width="11.06640625" customWidth="1"/>
    <col min="16" max="16" width="11.1328125" customWidth="1"/>
    <col min="17" max="17" width="10" customWidth="1"/>
    <col min="18" max="18" width="12.1328125" customWidth="1"/>
    <col min="19" max="19" width="8.86328125" customWidth="1"/>
    <col min="20" max="20" width="10.265625" customWidth="1"/>
    <col min="21" max="21" width="11.73046875" customWidth="1"/>
    <col min="22" max="22" width="10.265625" bestFit="1" customWidth="1"/>
    <col min="23" max="23" width="10.59765625" customWidth="1"/>
    <col min="24" max="24" width="13.265625" customWidth="1"/>
    <col min="25" max="25" width="22.59765625" customWidth="1"/>
    <col min="26" max="26" width="43" customWidth="1"/>
  </cols>
  <sheetData>
    <row r="1" spans="1:30" ht="20.25" x14ac:dyDescent="0.9">
      <c r="A1" s="22"/>
      <c r="B1" s="220" t="s">
        <v>71</v>
      </c>
      <c r="C1" s="22"/>
      <c r="D1" s="22"/>
      <c r="E1" s="22"/>
      <c r="F1" s="22"/>
      <c r="G1" s="22"/>
      <c r="H1" s="22"/>
      <c r="I1" s="22"/>
      <c r="J1" s="22"/>
      <c r="K1" s="22"/>
      <c r="L1" s="22"/>
      <c r="M1" s="22"/>
      <c r="N1" s="22"/>
      <c r="O1" s="22"/>
      <c r="P1" s="22"/>
      <c r="Q1" s="22"/>
      <c r="R1" s="22"/>
      <c r="S1" s="22"/>
      <c r="T1" s="22"/>
      <c r="U1" s="22"/>
      <c r="V1" s="22"/>
      <c r="W1" s="22"/>
      <c r="X1" s="22"/>
    </row>
    <row r="2" spans="1:30" ht="16.899999999999999" customHeight="1" x14ac:dyDescent="0.9">
      <c r="A2" s="22"/>
      <c r="B2" s="542" t="s">
        <v>409</v>
      </c>
      <c r="C2" s="542"/>
      <c r="D2" s="542"/>
      <c r="E2" s="542"/>
      <c r="F2" s="542"/>
      <c r="G2" s="542"/>
      <c r="H2" s="542"/>
      <c r="I2" s="542"/>
      <c r="J2" s="542"/>
      <c r="K2" s="542"/>
      <c r="L2" s="542"/>
      <c r="M2" s="542"/>
      <c r="N2" s="542"/>
      <c r="O2" s="542"/>
      <c r="P2" s="542"/>
      <c r="Q2" s="542"/>
      <c r="R2" s="542"/>
      <c r="S2" s="542"/>
      <c r="T2" s="542"/>
      <c r="U2" s="542"/>
      <c r="V2" s="542"/>
      <c r="W2" s="542"/>
      <c r="X2" s="542"/>
      <c r="AB2" s="12"/>
    </row>
    <row r="3" spans="1:30" ht="20.25" x14ac:dyDescent="0.9">
      <c r="A3" s="22"/>
      <c r="B3" s="264"/>
      <c r="C3" s="265" t="s">
        <v>78</v>
      </c>
      <c r="D3" s="597" t="s">
        <v>110</v>
      </c>
      <c r="E3" s="597"/>
      <c r="F3" s="597"/>
      <c r="G3" s="586" t="s">
        <v>302</v>
      </c>
      <c r="H3" s="586"/>
      <c r="I3" s="586"/>
      <c r="J3" s="597" t="s">
        <v>539</v>
      </c>
      <c r="K3" s="597"/>
      <c r="L3" s="597"/>
      <c r="M3" s="586" t="s">
        <v>303</v>
      </c>
      <c r="N3" s="586"/>
      <c r="O3" s="586"/>
      <c r="P3" s="597" t="s">
        <v>304</v>
      </c>
      <c r="Q3" s="597"/>
      <c r="R3" s="597"/>
      <c r="S3" s="586" t="s">
        <v>305</v>
      </c>
      <c r="T3" s="586"/>
      <c r="U3" s="586"/>
      <c r="V3" s="597" t="s">
        <v>306</v>
      </c>
      <c r="W3" s="597"/>
      <c r="X3" s="597"/>
    </row>
    <row r="4" spans="1:30" ht="37.5" customHeight="1" x14ac:dyDescent="0.9">
      <c r="A4" s="22"/>
      <c r="B4" s="264" t="s">
        <v>0</v>
      </c>
      <c r="C4" s="266" t="s">
        <v>94</v>
      </c>
      <c r="D4" s="267" t="s">
        <v>94</v>
      </c>
      <c r="E4" s="267" t="s">
        <v>116</v>
      </c>
      <c r="F4" s="268" t="s">
        <v>324</v>
      </c>
      <c r="G4" s="266" t="s">
        <v>115</v>
      </c>
      <c r="H4" s="266" t="s">
        <v>116</v>
      </c>
      <c r="I4" s="269" t="s">
        <v>324</v>
      </c>
      <c r="J4" s="267" t="s">
        <v>115</v>
      </c>
      <c r="K4" s="267" t="s">
        <v>116</v>
      </c>
      <c r="L4" s="270" t="s">
        <v>324</v>
      </c>
      <c r="M4" s="266" t="s">
        <v>115</v>
      </c>
      <c r="N4" s="266" t="s">
        <v>116</v>
      </c>
      <c r="O4" s="269" t="s">
        <v>324</v>
      </c>
      <c r="P4" s="267" t="s">
        <v>115</v>
      </c>
      <c r="Q4" s="267" t="s">
        <v>116</v>
      </c>
      <c r="R4" s="270" t="s">
        <v>324</v>
      </c>
      <c r="S4" s="266" t="s">
        <v>115</v>
      </c>
      <c r="T4" s="266" t="s">
        <v>116</v>
      </c>
      <c r="U4" s="269" t="s">
        <v>324</v>
      </c>
      <c r="V4" s="267" t="s">
        <v>115</v>
      </c>
      <c r="W4" s="267" t="s">
        <v>116</v>
      </c>
      <c r="X4" s="270" t="s">
        <v>324</v>
      </c>
    </row>
    <row r="5" spans="1:30" ht="20.25" x14ac:dyDescent="0.9">
      <c r="A5" s="22"/>
      <c r="B5" s="264" t="s">
        <v>117</v>
      </c>
      <c r="C5" s="271">
        <f>SUM(C6:C44)</f>
        <v>253051</v>
      </c>
      <c r="D5" s="272">
        <f>SUM(D6:D44)</f>
        <v>48070</v>
      </c>
      <c r="E5" s="273">
        <f>D5/C5</f>
        <v>0.18996170732382009</v>
      </c>
      <c r="F5" s="274">
        <f>SUMPRODUCT(D6:D44, F6:F44) / D5</f>
        <v>589.20251741626771</v>
      </c>
      <c r="G5" s="275">
        <f>SUM(G6:G44)</f>
        <v>204981</v>
      </c>
      <c r="H5" s="276">
        <f t="shared" ref="H5:H44" si="0">G5/C5</f>
        <v>0.81003829267617988</v>
      </c>
      <c r="I5" s="277">
        <f>SUMPRODUCT(G6:G44, I6:I44) / G5</f>
        <v>169.15315344788053</v>
      </c>
      <c r="J5" s="272">
        <f>SUM(J6:J44)</f>
        <v>199964</v>
      </c>
      <c r="K5" s="273">
        <f>J5/$C$5</f>
        <v>0.79021224970460502</v>
      </c>
      <c r="L5" s="278">
        <f>SUMPRODUCT(J6:J44, L6:L44) / J5</f>
        <v>167.33535661419052</v>
      </c>
      <c r="M5" s="275">
        <f>SUM(M6:M44)</f>
        <v>88802</v>
      </c>
      <c r="N5" s="276">
        <f>M5/$C$5</f>
        <v>0.35092530754670009</v>
      </c>
      <c r="O5" s="277">
        <f>SUMPRODUCT(M6:M44, O6:O44) / M5</f>
        <v>68.403392149951571</v>
      </c>
      <c r="P5" s="272">
        <f>SUM(P6:P44)</f>
        <v>83785</v>
      </c>
      <c r="Q5" s="273">
        <f>P5/$C$5</f>
        <v>0.33109926457512517</v>
      </c>
      <c r="R5" s="278">
        <f>SUMPRODUCT(P6:P44, R6:R44) / P5</f>
        <v>58.055727217282339</v>
      </c>
      <c r="S5" s="275">
        <f>SUM(S6:S44)</f>
        <v>5017</v>
      </c>
      <c r="T5" s="279" t="str">
        <f>IF((S5/C5)&lt;0.005,"&lt;1%",TEXT((S5/C5),"0%"))</f>
        <v>2%</v>
      </c>
      <c r="U5" s="277">
        <f>SUMPRODUCT(S6:S44, U6:U44) / S5</f>
        <v>241.5991566473989</v>
      </c>
      <c r="V5" s="272">
        <f>SUM(V6:V44)</f>
        <v>116179</v>
      </c>
      <c r="W5" s="273">
        <f>V5/$C$5</f>
        <v>0.45911298512947984</v>
      </c>
      <c r="X5" s="278">
        <f>SUMPRODUCT(V6:V44, X6:X44) / V5</f>
        <v>213.20227930865303</v>
      </c>
      <c r="Y5" s="15"/>
      <c r="Z5" s="15"/>
    </row>
    <row r="6" spans="1:30" ht="20.25" x14ac:dyDescent="0.9">
      <c r="A6" s="22"/>
      <c r="B6" s="524" t="s">
        <v>430</v>
      </c>
      <c r="C6" s="240">
        <v>374</v>
      </c>
      <c r="D6" s="30">
        <v>51</v>
      </c>
      <c r="E6" s="32">
        <f>(D6/C6)</f>
        <v>0.13636363636363635</v>
      </c>
      <c r="F6" s="280">
        <v>587.28290000000004</v>
      </c>
      <c r="G6" s="240">
        <v>323</v>
      </c>
      <c r="H6" s="281">
        <f t="shared" si="0"/>
        <v>0.86363636363636365</v>
      </c>
      <c r="I6" s="282">
        <v>116.7577</v>
      </c>
      <c r="J6" s="30">
        <v>308</v>
      </c>
      <c r="K6" s="283">
        <f>J6/C6</f>
        <v>0.82352941176470584</v>
      </c>
      <c r="L6" s="233">
        <v>112.932</v>
      </c>
      <c r="M6" s="240">
        <v>175</v>
      </c>
      <c r="N6" s="281">
        <f>M6/C6</f>
        <v>0.46791443850267378</v>
      </c>
      <c r="O6" s="282">
        <v>58.036900000000003</v>
      </c>
      <c r="P6" s="284">
        <v>160</v>
      </c>
      <c r="Q6" s="283">
        <f>P6/C6</f>
        <v>0.42780748663101603</v>
      </c>
      <c r="R6" s="233">
        <v>45.167299999999997</v>
      </c>
      <c r="S6" s="240">
        <v>15</v>
      </c>
      <c r="T6" s="285" t="str">
        <f>IF((S6/C6)&lt;0.005,"&lt;1%",TEXT((S6/C6),"0%"))</f>
        <v>4%</v>
      </c>
      <c r="U6" s="282">
        <v>195.31200000000001</v>
      </c>
      <c r="V6" s="284">
        <v>148</v>
      </c>
      <c r="W6" s="283">
        <f>V6/C6</f>
        <v>0.39572192513368987</v>
      </c>
      <c r="X6" s="233">
        <v>161.13929999999999</v>
      </c>
      <c r="Y6" s="15"/>
      <c r="Z6" s="15"/>
    </row>
    <row r="7" spans="1:30" ht="20.25" x14ac:dyDescent="0.9">
      <c r="A7" s="22"/>
      <c r="B7" s="524" t="s">
        <v>431</v>
      </c>
      <c r="C7" s="240">
        <v>480</v>
      </c>
      <c r="D7" s="30">
        <v>50</v>
      </c>
      <c r="E7" s="32">
        <f>(D7/C7)</f>
        <v>0.10416666666666667</v>
      </c>
      <c r="F7" s="280">
        <v>538.5693</v>
      </c>
      <c r="G7" s="240">
        <v>430</v>
      </c>
      <c r="H7" s="281">
        <f t="shared" si="0"/>
        <v>0.89583333333333337</v>
      </c>
      <c r="I7" s="282">
        <v>165.285</v>
      </c>
      <c r="J7" s="30">
        <v>414</v>
      </c>
      <c r="K7" s="283">
        <f>J7/C7</f>
        <v>0.86250000000000004</v>
      </c>
      <c r="L7" s="233">
        <v>167.33969999999999</v>
      </c>
      <c r="M7" s="240">
        <v>198</v>
      </c>
      <c r="N7" s="281">
        <f t="shared" ref="N7:N44" si="1">M7/C7</f>
        <v>0.41249999999999998</v>
      </c>
      <c r="O7" s="282">
        <v>59.796500000000002</v>
      </c>
      <c r="P7" s="284">
        <v>182</v>
      </c>
      <c r="Q7" s="283">
        <f t="shared" ref="Q7:Q44" si="2">P7/C7</f>
        <v>0.37916666666666665</v>
      </c>
      <c r="R7" s="233">
        <v>55.196800000000003</v>
      </c>
      <c r="S7" s="240">
        <v>16</v>
      </c>
      <c r="T7" s="285" t="str">
        <f t="shared" ref="T7:T34" si="3">IF((S7/C7)&lt;0.005,"&lt;1%",TEXT((S7/C7),"0%"))</f>
        <v>3%</v>
      </c>
      <c r="U7" s="282">
        <v>112.119</v>
      </c>
      <c r="V7" s="284">
        <v>232</v>
      </c>
      <c r="W7" s="283">
        <f t="shared" ref="W7:W44" si="4">V7/C7</f>
        <v>0.48333333333333334</v>
      </c>
      <c r="X7" s="233">
        <v>221.98490000000001</v>
      </c>
      <c r="Y7" s="15"/>
      <c r="Z7" s="15"/>
      <c r="AC7">
        <f>AC13</f>
        <v>0</v>
      </c>
    </row>
    <row r="8" spans="1:30" ht="20.25" x14ac:dyDescent="0.9">
      <c r="A8" s="22"/>
      <c r="B8" s="524" t="s">
        <v>432</v>
      </c>
      <c r="C8" s="240">
        <v>5090</v>
      </c>
      <c r="D8" s="30">
        <v>763</v>
      </c>
      <c r="E8" s="32">
        <f t="shared" ref="E8:E44" si="5">(D8/C8)</f>
        <v>0.14990176817288803</v>
      </c>
      <c r="F8" s="280">
        <v>506.36040000000003</v>
      </c>
      <c r="G8" s="240">
        <v>4327</v>
      </c>
      <c r="H8" s="281">
        <f t="shared" si="0"/>
        <v>0.85009823182711197</v>
      </c>
      <c r="I8" s="282">
        <v>156.05959999999999</v>
      </c>
      <c r="J8" s="30">
        <v>4197</v>
      </c>
      <c r="K8" s="283">
        <f t="shared" ref="K8:K44" si="6">J8/C8</f>
        <v>0.82455795677799604</v>
      </c>
      <c r="L8" s="233">
        <v>155.57730000000001</v>
      </c>
      <c r="M8" s="240">
        <v>2144</v>
      </c>
      <c r="N8" s="281">
        <f t="shared" si="1"/>
        <v>0.4212180746561886</v>
      </c>
      <c r="O8" s="282">
        <v>48.968899999999998</v>
      </c>
      <c r="P8" s="284">
        <v>2014</v>
      </c>
      <c r="Q8" s="283">
        <f t="shared" si="2"/>
        <v>0.39567779960707267</v>
      </c>
      <c r="R8" s="233">
        <v>41.071300000000001</v>
      </c>
      <c r="S8" s="240">
        <v>130</v>
      </c>
      <c r="T8" s="285" t="str">
        <f t="shared" si="3"/>
        <v>3%</v>
      </c>
      <c r="U8" s="282">
        <v>171.63419999999999</v>
      </c>
      <c r="V8" s="284">
        <v>2183</v>
      </c>
      <c r="W8" s="283">
        <f t="shared" si="4"/>
        <v>0.42888015717092337</v>
      </c>
      <c r="X8" s="233">
        <v>232.41419999999999</v>
      </c>
      <c r="Y8" s="15"/>
      <c r="Z8" s="15"/>
    </row>
    <row r="9" spans="1:30" ht="20.25" x14ac:dyDescent="0.9">
      <c r="A9" s="22"/>
      <c r="B9" s="524" t="s">
        <v>433</v>
      </c>
      <c r="C9" s="240">
        <v>3180</v>
      </c>
      <c r="D9" s="30">
        <v>461</v>
      </c>
      <c r="E9" s="32">
        <f t="shared" si="5"/>
        <v>0.14496855345911949</v>
      </c>
      <c r="F9" s="280">
        <v>533.49860000000001</v>
      </c>
      <c r="G9" s="240">
        <v>2719</v>
      </c>
      <c r="H9" s="281">
        <f t="shared" si="0"/>
        <v>0.85503144654088048</v>
      </c>
      <c r="I9" s="282">
        <v>154.19069999999999</v>
      </c>
      <c r="J9" s="30">
        <v>2681</v>
      </c>
      <c r="K9" s="283">
        <f t="shared" si="6"/>
        <v>0.84308176100628929</v>
      </c>
      <c r="L9" s="233">
        <v>153.535</v>
      </c>
      <c r="M9" s="240">
        <v>1050</v>
      </c>
      <c r="N9" s="281">
        <f t="shared" si="1"/>
        <v>0.330188679245283</v>
      </c>
      <c r="O9" s="282">
        <v>41.986600000000003</v>
      </c>
      <c r="P9" s="284">
        <v>1012</v>
      </c>
      <c r="Q9" s="283">
        <f t="shared" si="2"/>
        <v>0.31823899371069181</v>
      </c>
      <c r="R9" s="233">
        <v>36.048400000000001</v>
      </c>
      <c r="S9" s="240">
        <v>38</v>
      </c>
      <c r="T9" s="285" t="str">
        <f t="shared" si="3"/>
        <v>1%</v>
      </c>
      <c r="U9" s="282">
        <v>200.45439999999999</v>
      </c>
      <c r="V9" s="284">
        <v>1669</v>
      </c>
      <c r="W9" s="283">
        <f t="shared" si="4"/>
        <v>0.52484276729559753</v>
      </c>
      <c r="X9" s="233">
        <v>193.1403</v>
      </c>
      <c r="Y9" s="15"/>
      <c r="Z9" s="15"/>
    </row>
    <row r="10" spans="1:30" ht="20.25" x14ac:dyDescent="0.9">
      <c r="A10" s="22"/>
      <c r="B10" s="524" t="s">
        <v>434</v>
      </c>
      <c r="C10" s="240">
        <v>2909</v>
      </c>
      <c r="D10" s="30">
        <v>433</v>
      </c>
      <c r="E10" s="32">
        <f t="shared" si="5"/>
        <v>0.14884840151254727</v>
      </c>
      <c r="F10" s="280">
        <v>673.78779999999995</v>
      </c>
      <c r="G10" s="240">
        <v>2476</v>
      </c>
      <c r="H10" s="281">
        <f t="shared" si="0"/>
        <v>0.8511515984874527</v>
      </c>
      <c r="I10" s="282">
        <v>252.0138</v>
      </c>
      <c r="J10" s="30">
        <v>2435</v>
      </c>
      <c r="K10" s="283">
        <f t="shared" si="6"/>
        <v>0.83705740804400142</v>
      </c>
      <c r="L10" s="233">
        <v>251.08340000000001</v>
      </c>
      <c r="M10" s="240">
        <v>1048</v>
      </c>
      <c r="N10" s="281">
        <f t="shared" si="1"/>
        <v>0.36026125816431764</v>
      </c>
      <c r="O10" s="282">
        <v>123.9419</v>
      </c>
      <c r="P10" s="284">
        <v>1007</v>
      </c>
      <c r="Q10" s="283">
        <f t="shared" si="2"/>
        <v>0.34616706772086625</v>
      </c>
      <c r="R10" s="233">
        <v>116.5005</v>
      </c>
      <c r="S10" s="240">
        <v>41</v>
      </c>
      <c r="T10" s="285" t="str">
        <f t="shared" si="3"/>
        <v>1%</v>
      </c>
      <c r="U10" s="282">
        <v>307.27229999999997</v>
      </c>
      <c r="V10" s="284">
        <v>1428</v>
      </c>
      <c r="W10" s="283">
        <f t="shared" si="4"/>
        <v>0.49089034032313511</v>
      </c>
      <c r="X10" s="233">
        <v>319.98860000000002</v>
      </c>
      <c r="Y10" s="15"/>
      <c r="Z10" s="15"/>
    </row>
    <row r="11" spans="1:30" ht="20.25" x14ac:dyDescent="0.9">
      <c r="A11" s="22"/>
      <c r="B11" s="524" t="s">
        <v>435</v>
      </c>
      <c r="C11" s="240">
        <v>18728</v>
      </c>
      <c r="D11" s="30">
        <v>2171</v>
      </c>
      <c r="E11" s="32">
        <f t="shared" si="5"/>
        <v>0.11592268261426741</v>
      </c>
      <c r="F11" s="280">
        <v>562.87490000000003</v>
      </c>
      <c r="G11" s="240">
        <v>16557</v>
      </c>
      <c r="H11" s="281">
        <f t="shared" si="0"/>
        <v>0.88407731738573259</v>
      </c>
      <c r="I11" s="282">
        <v>135.37020000000001</v>
      </c>
      <c r="J11" s="30">
        <v>16286</v>
      </c>
      <c r="K11" s="283">
        <f t="shared" si="6"/>
        <v>0.86960700555318238</v>
      </c>
      <c r="L11" s="233">
        <v>133.15870000000001</v>
      </c>
      <c r="M11" s="240">
        <v>6463</v>
      </c>
      <c r="N11" s="281">
        <f t="shared" si="1"/>
        <v>0.34509824861170441</v>
      </c>
      <c r="O11" s="282">
        <v>53.133899999999997</v>
      </c>
      <c r="P11" s="284">
        <v>6192</v>
      </c>
      <c r="Q11" s="283">
        <f t="shared" si="2"/>
        <v>0.3306279367791542</v>
      </c>
      <c r="R11" s="233">
        <v>43.7729</v>
      </c>
      <c r="S11" s="240">
        <v>271</v>
      </c>
      <c r="T11" s="285" t="str">
        <f t="shared" si="3"/>
        <v>1%</v>
      </c>
      <c r="U11" s="282">
        <v>268.2998</v>
      </c>
      <c r="V11" s="284">
        <v>10094</v>
      </c>
      <c r="W11" s="283">
        <f t="shared" si="4"/>
        <v>0.53897906877402824</v>
      </c>
      <c r="X11" s="233">
        <v>166.4898</v>
      </c>
      <c r="Y11" s="15"/>
      <c r="Z11" s="15"/>
      <c r="AB11" s="5"/>
      <c r="AC11" s="5"/>
      <c r="AD11" s="5"/>
    </row>
    <row r="12" spans="1:30" ht="20.25" x14ac:dyDescent="0.9">
      <c r="A12" s="22"/>
      <c r="B12" s="524" t="s">
        <v>436</v>
      </c>
      <c r="C12" s="240">
        <v>115</v>
      </c>
      <c r="D12" s="30">
        <v>17</v>
      </c>
      <c r="E12" s="32">
        <f t="shared" si="5"/>
        <v>0.14782608695652175</v>
      </c>
      <c r="F12" s="280">
        <v>530.41520000000003</v>
      </c>
      <c r="G12" s="240">
        <v>98</v>
      </c>
      <c r="H12" s="281">
        <f t="shared" si="0"/>
        <v>0.85217391304347823</v>
      </c>
      <c r="I12" s="282">
        <v>173.43530000000001</v>
      </c>
      <c r="J12" s="30">
        <v>95</v>
      </c>
      <c r="K12" s="283">
        <f t="shared" si="6"/>
        <v>0.82608695652173914</v>
      </c>
      <c r="L12" s="233">
        <v>172.5393</v>
      </c>
      <c r="M12" s="240">
        <v>48</v>
      </c>
      <c r="N12" s="281">
        <f t="shared" si="1"/>
        <v>0.41739130434782606</v>
      </c>
      <c r="O12" s="282">
        <v>89.792199999999994</v>
      </c>
      <c r="P12" s="284">
        <v>45</v>
      </c>
      <c r="Q12" s="283">
        <f t="shared" si="2"/>
        <v>0.39130434782608697</v>
      </c>
      <c r="R12" s="233">
        <v>82.324600000000004</v>
      </c>
      <c r="S12" s="240">
        <v>3</v>
      </c>
      <c r="T12" s="285" t="str">
        <f t="shared" si="3"/>
        <v>3%</v>
      </c>
      <c r="U12" s="282">
        <v>201.8066</v>
      </c>
      <c r="V12" s="284">
        <v>50</v>
      </c>
      <c r="W12" s="283">
        <f t="shared" si="4"/>
        <v>0.43478260869565216</v>
      </c>
      <c r="X12" s="233">
        <v>252.03649999999999</v>
      </c>
      <c r="Y12" s="15"/>
      <c r="Z12" s="15"/>
      <c r="AA12" s="5"/>
      <c r="AB12" s="5"/>
      <c r="AC12" s="5"/>
      <c r="AD12" s="5"/>
    </row>
    <row r="13" spans="1:30" ht="20.25" x14ac:dyDescent="0.9">
      <c r="A13" s="22"/>
      <c r="B13" s="524" t="s">
        <v>437</v>
      </c>
      <c r="C13" s="240">
        <v>3125</v>
      </c>
      <c r="D13" s="30">
        <v>299</v>
      </c>
      <c r="E13" s="32">
        <f t="shared" si="5"/>
        <v>9.5680000000000001E-2</v>
      </c>
      <c r="F13" s="280">
        <v>655.86800000000005</v>
      </c>
      <c r="G13" s="240">
        <v>2826</v>
      </c>
      <c r="H13" s="281">
        <f t="shared" si="0"/>
        <v>0.90432000000000001</v>
      </c>
      <c r="I13" s="282">
        <v>134.60749999999999</v>
      </c>
      <c r="J13" s="30">
        <v>2777</v>
      </c>
      <c r="K13" s="283">
        <f t="shared" si="6"/>
        <v>0.88863999999999999</v>
      </c>
      <c r="L13" s="233">
        <v>131.78749999999999</v>
      </c>
      <c r="M13" s="240">
        <v>1277</v>
      </c>
      <c r="N13" s="281">
        <f t="shared" si="1"/>
        <v>0.40864</v>
      </c>
      <c r="O13" s="282">
        <v>52.712600000000002</v>
      </c>
      <c r="P13" s="284">
        <v>1228</v>
      </c>
      <c r="Q13" s="283">
        <f t="shared" si="2"/>
        <v>0.39295999999999998</v>
      </c>
      <c r="R13" s="233">
        <v>43.106000000000002</v>
      </c>
      <c r="S13" s="240">
        <v>49</v>
      </c>
      <c r="T13" s="285" t="str">
        <f t="shared" si="3"/>
        <v>2%</v>
      </c>
      <c r="U13" s="282">
        <v>294.43119999999999</v>
      </c>
      <c r="V13" s="284">
        <v>1549</v>
      </c>
      <c r="W13" s="283">
        <f t="shared" si="4"/>
        <v>0.49568000000000001</v>
      </c>
      <c r="X13" s="233">
        <v>187.4091</v>
      </c>
      <c r="Y13" s="15"/>
      <c r="Z13" s="15"/>
    </row>
    <row r="14" spans="1:30" ht="20.25" x14ac:dyDescent="0.9">
      <c r="A14" s="22"/>
      <c r="B14" s="524" t="s">
        <v>438</v>
      </c>
      <c r="C14" s="240">
        <v>1221</v>
      </c>
      <c r="D14" s="30">
        <v>145</v>
      </c>
      <c r="E14" s="32">
        <f t="shared" si="5"/>
        <v>0.11875511875511875</v>
      </c>
      <c r="F14" s="280">
        <v>553.07820000000004</v>
      </c>
      <c r="G14" s="240">
        <v>1076</v>
      </c>
      <c r="H14" s="281">
        <f t="shared" si="0"/>
        <v>0.88124488124488121</v>
      </c>
      <c r="I14" s="282">
        <v>151.82830000000001</v>
      </c>
      <c r="J14" s="30">
        <v>1059</v>
      </c>
      <c r="K14" s="283">
        <f t="shared" si="6"/>
        <v>0.86732186732186733</v>
      </c>
      <c r="L14" s="233">
        <v>150.57810000000001</v>
      </c>
      <c r="M14" s="240">
        <v>481</v>
      </c>
      <c r="N14" s="281">
        <f t="shared" si="1"/>
        <v>0.39393939393939392</v>
      </c>
      <c r="O14" s="282">
        <v>42.365699999999997</v>
      </c>
      <c r="P14" s="284">
        <v>464</v>
      </c>
      <c r="Q14" s="283">
        <f t="shared" si="2"/>
        <v>0.38001638001638</v>
      </c>
      <c r="R14" s="233">
        <v>35.502000000000002</v>
      </c>
      <c r="S14" s="240">
        <v>17</v>
      </c>
      <c r="T14" s="285" t="str">
        <f t="shared" si="3"/>
        <v>1%</v>
      </c>
      <c r="U14" s="282">
        <v>229.70410000000001</v>
      </c>
      <c r="V14" s="284">
        <v>595</v>
      </c>
      <c r="W14" s="283">
        <f t="shared" si="4"/>
        <v>0.48730548730548728</v>
      </c>
      <c r="X14" s="233">
        <v>208.5266</v>
      </c>
      <c r="Y14" s="15"/>
      <c r="Z14" s="15"/>
    </row>
    <row r="15" spans="1:30" ht="20.25" x14ac:dyDescent="0.9">
      <c r="A15" s="22"/>
      <c r="B15" s="524" t="s">
        <v>439</v>
      </c>
      <c r="C15" s="240">
        <v>202</v>
      </c>
      <c r="D15" s="30">
        <v>22</v>
      </c>
      <c r="E15" s="32">
        <f t="shared" si="5"/>
        <v>0.10891089108910891</v>
      </c>
      <c r="F15" s="280">
        <v>710.84810000000004</v>
      </c>
      <c r="G15" s="240">
        <v>180</v>
      </c>
      <c r="H15" s="281">
        <f t="shared" si="0"/>
        <v>0.8910891089108911</v>
      </c>
      <c r="I15" s="282">
        <v>97.534400000000005</v>
      </c>
      <c r="J15" s="30">
        <v>177</v>
      </c>
      <c r="K15" s="283">
        <f t="shared" si="6"/>
        <v>0.87623762376237624</v>
      </c>
      <c r="L15" s="233">
        <v>96.794700000000006</v>
      </c>
      <c r="M15" s="240">
        <v>92</v>
      </c>
      <c r="N15" s="281">
        <f t="shared" si="1"/>
        <v>0.45544554455445546</v>
      </c>
      <c r="O15" s="282">
        <v>44.3232</v>
      </c>
      <c r="P15" s="284">
        <v>89</v>
      </c>
      <c r="Q15" s="283">
        <f t="shared" si="2"/>
        <v>0.4405940594059406</v>
      </c>
      <c r="R15" s="233">
        <v>41.058500000000002</v>
      </c>
      <c r="S15" s="240">
        <v>3</v>
      </c>
      <c r="T15" s="285" t="str">
        <f t="shared" si="3"/>
        <v>1%</v>
      </c>
      <c r="U15" s="282">
        <v>141.17660000000001</v>
      </c>
      <c r="V15" s="284">
        <v>88</v>
      </c>
      <c r="W15" s="283">
        <f t="shared" si="4"/>
        <v>0.43564356435643564</v>
      </c>
      <c r="X15" s="233">
        <v>128.60300000000001</v>
      </c>
      <c r="Y15" s="15"/>
      <c r="Z15" s="15"/>
    </row>
    <row r="16" spans="1:30" ht="20.25" x14ac:dyDescent="0.9">
      <c r="A16" s="22"/>
      <c r="B16" s="524" t="s">
        <v>440</v>
      </c>
      <c r="C16" s="240">
        <v>1729</v>
      </c>
      <c r="D16" s="30">
        <v>180</v>
      </c>
      <c r="E16" s="32">
        <f t="shared" si="5"/>
        <v>0.10410641989589357</v>
      </c>
      <c r="F16" s="280">
        <v>556.99480000000005</v>
      </c>
      <c r="G16" s="240">
        <v>1549</v>
      </c>
      <c r="H16" s="281">
        <f t="shared" si="0"/>
        <v>0.89589358010410647</v>
      </c>
      <c r="I16" s="282">
        <v>133.0564</v>
      </c>
      <c r="J16" s="30">
        <v>1485</v>
      </c>
      <c r="K16" s="283">
        <f t="shared" si="6"/>
        <v>0.85887796414112205</v>
      </c>
      <c r="L16" s="233">
        <v>129.84190000000001</v>
      </c>
      <c r="M16" s="240">
        <v>937</v>
      </c>
      <c r="N16" s="281">
        <f t="shared" si="1"/>
        <v>0.54193175245806824</v>
      </c>
      <c r="O16" s="282">
        <v>50.252699999999997</v>
      </c>
      <c r="P16" s="284">
        <v>873</v>
      </c>
      <c r="Q16" s="283">
        <f t="shared" si="2"/>
        <v>0.50491613649508382</v>
      </c>
      <c r="R16" s="233">
        <v>38.714300000000001</v>
      </c>
      <c r="S16" s="240">
        <v>64</v>
      </c>
      <c r="T16" s="285" t="str">
        <f t="shared" si="3"/>
        <v>4%</v>
      </c>
      <c r="U16" s="282">
        <v>207.64250000000001</v>
      </c>
      <c r="V16" s="284">
        <v>612</v>
      </c>
      <c r="W16" s="283">
        <f t="shared" si="4"/>
        <v>0.35396182764603817</v>
      </c>
      <c r="X16" s="233">
        <v>226.66550000000001</v>
      </c>
      <c r="Y16" s="15"/>
      <c r="Z16" s="15"/>
    </row>
    <row r="17" spans="1:30" ht="20.25" x14ac:dyDescent="0.9">
      <c r="A17" s="22"/>
      <c r="B17" s="524" t="s">
        <v>441</v>
      </c>
      <c r="C17" s="240">
        <v>62</v>
      </c>
      <c r="D17" s="30">
        <v>11</v>
      </c>
      <c r="E17" s="32">
        <f t="shared" si="5"/>
        <v>0.17741935483870969</v>
      </c>
      <c r="F17" s="280">
        <v>497.98360000000002</v>
      </c>
      <c r="G17" s="240">
        <v>51</v>
      </c>
      <c r="H17" s="281">
        <f t="shared" si="0"/>
        <v>0.82258064516129037</v>
      </c>
      <c r="I17" s="282">
        <v>189.10499999999999</v>
      </c>
      <c r="J17" s="30">
        <v>49</v>
      </c>
      <c r="K17" s="283">
        <f t="shared" si="6"/>
        <v>0.79032258064516125</v>
      </c>
      <c r="L17" s="233">
        <v>189.74199999999999</v>
      </c>
      <c r="M17" s="240">
        <v>21</v>
      </c>
      <c r="N17" s="281">
        <f t="shared" si="1"/>
        <v>0.33870967741935482</v>
      </c>
      <c r="O17" s="282">
        <v>54.405200000000001</v>
      </c>
      <c r="P17" s="284">
        <v>19</v>
      </c>
      <c r="Q17" s="283">
        <f t="shared" si="2"/>
        <v>0.30645161290322581</v>
      </c>
      <c r="R17" s="233">
        <v>41.868899999999996</v>
      </c>
      <c r="S17" s="240">
        <v>2</v>
      </c>
      <c r="T17" s="285" t="str">
        <f t="shared" si="3"/>
        <v>3%</v>
      </c>
      <c r="U17" s="282">
        <v>173.5</v>
      </c>
      <c r="V17" s="284">
        <v>30</v>
      </c>
      <c r="W17" s="283">
        <f t="shared" si="4"/>
        <v>0.4838709677419355</v>
      </c>
      <c r="X17" s="233">
        <v>233.63849999999999</v>
      </c>
      <c r="Y17" s="15"/>
      <c r="Z17" s="15"/>
    </row>
    <row r="18" spans="1:30" ht="20.25" x14ac:dyDescent="0.9">
      <c r="A18" s="22"/>
      <c r="B18" s="524" t="s">
        <v>442</v>
      </c>
      <c r="C18" s="240">
        <v>2163</v>
      </c>
      <c r="D18" s="30">
        <v>273</v>
      </c>
      <c r="E18" s="32">
        <f t="shared" si="5"/>
        <v>0.12621359223300971</v>
      </c>
      <c r="F18" s="280">
        <v>606.82560000000001</v>
      </c>
      <c r="G18" s="240">
        <v>1890</v>
      </c>
      <c r="H18" s="281">
        <f t="shared" si="0"/>
        <v>0.87378640776699024</v>
      </c>
      <c r="I18" s="282">
        <v>133.4665</v>
      </c>
      <c r="J18" s="30">
        <v>1822</v>
      </c>
      <c r="K18" s="283">
        <f t="shared" si="6"/>
        <v>0.84234858992140549</v>
      </c>
      <c r="L18" s="233">
        <v>129.59620000000001</v>
      </c>
      <c r="M18" s="240">
        <v>933</v>
      </c>
      <c r="N18" s="281">
        <f t="shared" si="1"/>
        <v>0.43134535367545074</v>
      </c>
      <c r="O18" s="282">
        <v>52.690899999999999</v>
      </c>
      <c r="P18" s="284">
        <v>865</v>
      </c>
      <c r="Q18" s="283">
        <f t="shared" si="2"/>
        <v>0.39990753582986593</v>
      </c>
      <c r="R18" s="233">
        <v>38.239899999999999</v>
      </c>
      <c r="S18" s="240">
        <v>68</v>
      </c>
      <c r="T18" s="285" t="str">
        <f t="shared" si="3"/>
        <v>3%</v>
      </c>
      <c r="U18" s="282">
        <v>237.16720000000001</v>
      </c>
      <c r="V18" s="284">
        <v>957</v>
      </c>
      <c r="W18" s="283">
        <f t="shared" si="4"/>
        <v>0.44244105409153955</v>
      </c>
      <c r="X18" s="233">
        <v>189.85560000000001</v>
      </c>
      <c r="Y18" s="15"/>
      <c r="Z18" s="15"/>
    </row>
    <row r="19" spans="1:30" ht="20.25" x14ac:dyDescent="0.9">
      <c r="A19" s="22"/>
      <c r="B19" s="524" t="s">
        <v>443</v>
      </c>
      <c r="C19" s="240">
        <v>1920</v>
      </c>
      <c r="D19" s="30">
        <v>214</v>
      </c>
      <c r="E19" s="32">
        <f t="shared" si="5"/>
        <v>0.11145833333333334</v>
      </c>
      <c r="F19" s="280">
        <v>800.91629999999998</v>
      </c>
      <c r="G19" s="240">
        <v>1706</v>
      </c>
      <c r="H19" s="281">
        <f t="shared" si="0"/>
        <v>0.88854166666666667</v>
      </c>
      <c r="I19" s="282">
        <v>255.08420000000001</v>
      </c>
      <c r="J19" s="30">
        <v>1672</v>
      </c>
      <c r="K19" s="283">
        <f t="shared" si="6"/>
        <v>0.87083333333333335</v>
      </c>
      <c r="L19" s="233">
        <v>253.31120000000001</v>
      </c>
      <c r="M19" s="240">
        <v>843</v>
      </c>
      <c r="N19" s="281">
        <f t="shared" si="1"/>
        <v>0.43906250000000002</v>
      </c>
      <c r="O19" s="282">
        <v>151.2783</v>
      </c>
      <c r="P19" s="284">
        <v>809</v>
      </c>
      <c r="Q19" s="283">
        <f t="shared" si="2"/>
        <v>0.42135416666666664</v>
      </c>
      <c r="R19" s="233">
        <v>143.249</v>
      </c>
      <c r="S19" s="240">
        <v>34</v>
      </c>
      <c r="T19" s="285" t="str">
        <f t="shared" si="3"/>
        <v>2%</v>
      </c>
      <c r="U19" s="282">
        <v>342.3279</v>
      </c>
      <c r="V19" s="284">
        <v>863</v>
      </c>
      <c r="W19" s="283">
        <f t="shared" si="4"/>
        <v>0.44947916666666665</v>
      </c>
      <c r="X19" s="233">
        <v>328.11869999999999</v>
      </c>
      <c r="Y19" s="15"/>
      <c r="Z19" s="15"/>
    </row>
    <row r="20" spans="1:30" ht="20.25" x14ac:dyDescent="0.9">
      <c r="A20" s="22"/>
      <c r="B20" s="524" t="s">
        <v>444</v>
      </c>
      <c r="C20" s="240">
        <v>3310</v>
      </c>
      <c r="D20" s="30">
        <v>464</v>
      </c>
      <c r="E20" s="32">
        <f t="shared" si="5"/>
        <v>0.14018126888217522</v>
      </c>
      <c r="F20" s="280">
        <v>677.80160000000001</v>
      </c>
      <c r="G20" s="240">
        <v>2846</v>
      </c>
      <c r="H20" s="281">
        <f t="shared" si="0"/>
        <v>0.85981873111782481</v>
      </c>
      <c r="I20" s="282">
        <v>146.5429</v>
      </c>
      <c r="J20" s="30">
        <v>2824</v>
      </c>
      <c r="K20" s="283">
        <f t="shared" si="6"/>
        <v>0.85317220543806649</v>
      </c>
      <c r="L20" s="233">
        <v>145.0814</v>
      </c>
      <c r="M20" s="240">
        <v>1026</v>
      </c>
      <c r="N20" s="281">
        <f t="shared" si="1"/>
        <v>0.30996978851963747</v>
      </c>
      <c r="O20" s="282">
        <v>45.0383</v>
      </c>
      <c r="P20" s="284">
        <v>1004</v>
      </c>
      <c r="Q20" s="283">
        <f t="shared" si="2"/>
        <v>0.30332326283987915</v>
      </c>
      <c r="R20" s="233">
        <v>38.6646</v>
      </c>
      <c r="S20" s="240">
        <v>22</v>
      </c>
      <c r="T20" s="285" t="str">
        <f t="shared" si="3"/>
        <v>1%</v>
      </c>
      <c r="U20" s="282">
        <v>334.15179999999998</v>
      </c>
      <c r="V20" s="284">
        <v>1820</v>
      </c>
      <c r="W20" s="283">
        <f t="shared" si="4"/>
        <v>0.54984894259818728</v>
      </c>
      <c r="X20" s="233">
        <v>184.3656</v>
      </c>
      <c r="Y20" s="15"/>
      <c r="Z20" s="15"/>
      <c r="AD20" s="12"/>
    </row>
    <row r="21" spans="1:30" ht="20.25" x14ac:dyDescent="0.9">
      <c r="A21" s="22"/>
      <c r="B21" s="524" t="s">
        <v>445</v>
      </c>
      <c r="C21" s="240">
        <v>1702</v>
      </c>
      <c r="D21" s="30">
        <v>334</v>
      </c>
      <c r="E21" s="32">
        <f t="shared" si="5"/>
        <v>0.19623971797884843</v>
      </c>
      <c r="F21" s="280">
        <v>642.91809999999998</v>
      </c>
      <c r="G21" s="240">
        <v>1368</v>
      </c>
      <c r="H21" s="281">
        <f t="shared" si="0"/>
        <v>0.80376028202115157</v>
      </c>
      <c r="I21" s="282">
        <v>204.35980000000001</v>
      </c>
      <c r="J21" s="30">
        <v>1345</v>
      </c>
      <c r="K21" s="283">
        <f t="shared" si="6"/>
        <v>0.79024676850763809</v>
      </c>
      <c r="L21" s="233">
        <v>204.0882</v>
      </c>
      <c r="M21" s="240">
        <v>516</v>
      </c>
      <c r="N21" s="281">
        <f t="shared" si="1"/>
        <v>0.30317273795534666</v>
      </c>
      <c r="O21" s="282">
        <v>75.790800000000004</v>
      </c>
      <c r="P21" s="284">
        <v>493</v>
      </c>
      <c r="Q21" s="283">
        <f t="shared" si="2"/>
        <v>0.28965922444183312</v>
      </c>
      <c r="R21" s="233">
        <v>69.051699999999997</v>
      </c>
      <c r="S21" s="240">
        <v>23</v>
      </c>
      <c r="T21" s="285" t="str">
        <f t="shared" si="3"/>
        <v>1%</v>
      </c>
      <c r="U21" s="282">
        <v>220.24209999999999</v>
      </c>
      <c r="V21" s="284">
        <v>852</v>
      </c>
      <c r="W21" s="283">
        <f t="shared" si="4"/>
        <v>0.50058754406580497</v>
      </c>
      <c r="X21" s="233">
        <v>249.67250000000001</v>
      </c>
      <c r="Y21" s="15"/>
      <c r="Z21" s="15"/>
    </row>
    <row r="22" spans="1:30" ht="20.25" x14ac:dyDescent="0.9">
      <c r="A22" s="22"/>
      <c r="B22" s="524" t="s">
        <v>446</v>
      </c>
      <c r="C22" s="240">
        <v>88494</v>
      </c>
      <c r="D22" s="30">
        <v>23122</v>
      </c>
      <c r="E22" s="32">
        <f t="shared" si="5"/>
        <v>0.26128325084186499</v>
      </c>
      <c r="F22" s="280">
        <v>609.29039999999998</v>
      </c>
      <c r="G22" s="240">
        <v>65372</v>
      </c>
      <c r="H22" s="281">
        <f t="shared" si="0"/>
        <v>0.73871674915813501</v>
      </c>
      <c r="I22" s="282">
        <v>189.3382</v>
      </c>
      <c r="J22" s="30">
        <v>63786</v>
      </c>
      <c r="K22" s="283">
        <f t="shared" si="6"/>
        <v>0.72079463014441658</v>
      </c>
      <c r="L22" s="233">
        <v>187.01300000000001</v>
      </c>
      <c r="M22" s="240">
        <v>26999</v>
      </c>
      <c r="N22" s="281">
        <f t="shared" si="1"/>
        <v>0.30509413067552604</v>
      </c>
      <c r="O22" s="282">
        <v>79.8078</v>
      </c>
      <c r="P22" s="284">
        <v>25413</v>
      </c>
      <c r="Q22" s="283">
        <f t="shared" si="2"/>
        <v>0.28717201166180756</v>
      </c>
      <c r="R22" s="233">
        <v>67.164900000000003</v>
      </c>
      <c r="S22" s="240">
        <v>1586</v>
      </c>
      <c r="T22" s="285" t="str">
        <f t="shared" si="3"/>
        <v>2%</v>
      </c>
      <c r="U22" s="282">
        <v>282.81119999999999</v>
      </c>
      <c r="V22" s="284">
        <v>38373</v>
      </c>
      <c r="W22" s="283">
        <f t="shared" si="4"/>
        <v>0.43362261848260897</v>
      </c>
      <c r="X22" s="233">
        <v>223.89230000000001</v>
      </c>
      <c r="Y22" s="15"/>
      <c r="Z22" s="15"/>
      <c r="AD22" s="12"/>
    </row>
    <row r="23" spans="1:30" ht="20.25" x14ac:dyDescent="0.9">
      <c r="A23" s="22"/>
      <c r="B23" s="524" t="s">
        <v>447</v>
      </c>
      <c r="C23" s="240">
        <v>8285</v>
      </c>
      <c r="D23" s="30">
        <v>1941</v>
      </c>
      <c r="E23" s="32">
        <f t="shared" si="5"/>
        <v>0.23427881713940857</v>
      </c>
      <c r="F23" s="280">
        <v>659.64599999999996</v>
      </c>
      <c r="G23" s="240">
        <v>6344</v>
      </c>
      <c r="H23" s="281">
        <f t="shared" si="0"/>
        <v>0.76572118286059143</v>
      </c>
      <c r="I23" s="282">
        <v>214.0583</v>
      </c>
      <c r="J23" s="30">
        <v>6209</v>
      </c>
      <c r="K23" s="283">
        <f t="shared" si="6"/>
        <v>0.74942667471333735</v>
      </c>
      <c r="L23" s="233">
        <v>213.91759999999999</v>
      </c>
      <c r="M23" s="240">
        <v>2637</v>
      </c>
      <c r="N23" s="281">
        <f t="shared" si="1"/>
        <v>0.3182860591430296</v>
      </c>
      <c r="O23" s="282">
        <v>83.246899999999997</v>
      </c>
      <c r="P23" s="284">
        <v>2502</v>
      </c>
      <c r="Q23" s="283">
        <f t="shared" si="2"/>
        <v>0.30199155099577552</v>
      </c>
      <c r="R23" s="233">
        <v>75.812200000000004</v>
      </c>
      <c r="S23" s="240">
        <v>135</v>
      </c>
      <c r="T23" s="285" t="str">
        <f t="shared" si="3"/>
        <v>2%</v>
      </c>
      <c r="U23" s="282">
        <v>220.5308</v>
      </c>
      <c r="V23" s="284">
        <v>3707</v>
      </c>
      <c r="W23" s="283">
        <f t="shared" si="4"/>
        <v>0.44743512371756183</v>
      </c>
      <c r="X23" s="233">
        <v>271.5027</v>
      </c>
      <c r="Y23" s="15"/>
      <c r="Z23" s="15"/>
    </row>
    <row r="24" spans="1:30" ht="20.25" x14ac:dyDescent="0.9">
      <c r="A24" s="22"/>
      <c r="B24" s="524" t="s">
        <v>448</v>
      </c>
      <c r="C24" s="240">
        <v>1654</v>
      </c>
      <c r="D24" s="30">
        <v>285</v>
      </c>
      <c r="E24" s="32">
        <f t="shared" si="5"/>
        <v>0.17230955259975816</v>
      </c>
      <c r="F24" s="280">
        <v>535.18589999999995</v>
      </c>
      <c r="G24" s="240">
        <v>1369</v>
      </c>
      <c r="H24" s="281">
        <f t="shared" si="0"/>
        <v>0.82769044740024189</v>
      </c>
      <c r="I24" s="282">
        <v>156.7251</v>
      </c>
      <c r="J24" s="30">
        <v>1329</v>
      </c>
      <c r="K24" s="283">
        <f t="shared" si="6"/>
        <v>0.80350665054413539</v>
      </c>
      <c r="L24" s="233">
        <v>155.23830000000001</v>
      </c>
      <c r="M24" s="240">
        <v>596</v>
      </c>
      <c r="N24" s="281">
        <f t="shared" si="1"/>
        <v>0.3603385731559855</v>
      </c>
      <c r="O24" s="282">
        <v>50.165100000000002</v>
      </c>
      <c r="P24" s="284">
        <v>556</v>
      </c>
      <c r="Q24" s="283">
        <f t="shared" si="2"/>
        <v>0.33615477629987905</v>
      </c>
      <c r="R24" s="233">
        <v>38.955500000000001</v>
      </c>
      <c r="S24" s="240">
        <v>40</v>
      </c>
      <c r="T24" s="285" t="str">
        <f t="shared" si="3"/>
        <v>2%</v>
      </c>
      <c r="U24" s="282">
        <v>206.125</v>
      </c>
      <c r="V24" s="284">
        <v>773</v>
      </c>
      <c r="W24" s="283">
        <f t="shared" si="4"/>
        <v>0.46735187424425634</v>
      </c>
      <c r="X24" s="233">
        <v>204.89940000000001</v>
      </c>
      <c r="Y24" s="15"/>
      <c r="Z24" s="15"/>
    </row>
    <row r="25" spans="1:30" ht="20.25" x14ac:dyDescent="0.9">
      <c r="A25" s="22"/>
      <c r="B25" s="524" t="s">
        <v>449</v>
      </c>
      <c r="C25" s="240">
        <v>989</v>
      </c>
      <c r="D25" s="30">
        <v>176</v>
      </c>
      <c r="E25" s="32">
        <f t="shared" si="5"/>
        <v>0.17795753286147623</v>
      </c>
      <c r="F25" s="280">
        <v>555.35699999999997</v>
      </c>
      <c r="G25" s="240">
        <v>813</v>
      </c>
      <c r="H25" s="281">
        <f t="shared" si="0"/>
        <v>0.8220424671385238</v>
      </c>
      <c r="I25" s="282">
        <v>238.96129999999999</v>
      </c>
      <c r="J25" s="30">
        <v>807</v>
      </c>
      <c r="K25" s="283">
        <f t="shared" si="6"/>
        <v>0.81597573306370075</v>
      </c>
      <c r="L25" s="233">
        <v>239.50970000000001</v>
      </c>
      <c r="M25" s="240">
        <v>271</v>
      </c>
      <c r="N25" s="281">
        <f t="shared" si="1"/>
        <v>0.27401415571284127</v>
      </c>
      <c r="O25" s="282">
        <v>123.4198</v>
      </c>
      <c r="P25" s="284">
        <v>265</v>
      </c>
      <c r="Q25" s="283">
        <f t="shared" si="2"/>
        <v>0.26794742163801821</v>
      </c>
      <c r="R25" s="233">
        <v>122.4738</v>
      </c>
      <c r="S25" s="240">
        <v>6</v>
      </c>
      <c r="T25" s="285" t="str">
        <f t="shared" si="3"/>
        <v>1%</v>
      </c>
      <c r="U25" s="282">
        <v>165.20330000000001</v>
      </c>
      <c r="V25" s="284">
        <v>542</v>
      </c>
      <c r="W25" s="283">
        <f t="shared" si="4"/>
        <v>0.54802831142568253</v>
      </c>
      <c r="X25" s="233">
        <v>264.44589999999999</v>
      </c>
      <c r="Y25" s="15"/>
      <c r="Z25" s="15"/>
    </row>
    <row r="26" spans="1:30" ht="20.25" x14ac:dyDescent="0.9">
      <c r="A26" s="22"/>
      <c r="B26" s="524" t="s">
        <v>450</v>
      </c>
      <c r="C26" s="240">
        <v>2129</v>
      </c>
      <c r="D26" s="30">
        <v>210</v>
      </c>
      <c r="E26" s="32">
        <f t="shared" si="5"/>
        <v>9.8637858149365903E-2</v>
      </c>
      <c r="F26" s="280">
        <v>597.27829999999994</v>
      </c>
      <c r="G26" s="240">
        <v>1919</v>
      </c>
      <c r="H26" s="281">
        <f t="shared" si="0"/>
        <v>0.90136214185063412</v>
      </c>
      <c r="I26" s="282">
        <v>176.45590000000001</v>
      </c>
      <c r="J26" s="30">
        <v>1864</v>
      </c>
      <c r="K26" s="283">
        <f t="shared" si="6"/>
        <v>0.87552841709722873</v>
      </c>
      <c r="L26" s="233">
        <v>176.48169999999999</v>
      </c>
      <c r="M26" s="240">
        <v>918</v>
      </c>
      <c r="N26" s="281">
        <f t="shared" si="1"/>
        <v>0.43118835133865663</v>
      </c>
      <c r="O26" s="282">
        <v>69.362799999999993</v>
      </c>
      <c r="P26" s="284">
        <v>863</v>
      </c>
      <c r="Q26" s="283">
        <f t="shared" si="2"/>
        <v>0.40535462658525129</v>
      </c>
      <c r="R26" s="233">
        <v>62.415900000000001</v>
      </c>
      <c r="S26" s="240">
        <v>55</v>
      </c>
      <c r="T26" s="285" t="str">
        <f t="shared" si="3"/>
        <v>3%</v>
      </c>
      <c r="U26" s="282">
        <v>175.59649999999999</v>
      </c>
      <c r="V26" s="284">
        <v>1001</v>
      </c>
      <c r="W26" s="283">
        <f t="shared" si="4"/>
        <v>0.47017379051197744</v>
      </c>
      <c r="X26" s="233">
        <v>247.7201</v>
      </c>
      <c r="Y26" s="15"/>
      <c r="Z26" s="15"/>
    </row>
    <row r="27" spans="1:30" ht="20.25" x14ac:dyDescent="0.9">
      <c r="A27" s="22"/>
      <c r="B27" s="524" t="s">
        <v>451</v>
      </c>
      <c r="C27" s="240">
        <v>399</v>
      </c>
      <c r="D27" s="30">
        <v>72</v>
      </c>
      <c r="E27" s="32">
        <f t="shared" si="5"/>
        <v>0.18045112781954886</v>
      </c>
      <c r="F27" s="280">
        <v>508.83539999999999</v>
      </c>
      <c r="G27" s="240">
        <v>327</v>
      </c>
      <c r="H27" s="281">
        <f t="shared" si="0"/>
        <v>0.81954887218045114</v>
      </c>
      <c r="I27" s="282">
        <v>157.26509999999999</v>
      </c>
      <c r="J27" s="30">
        <v>324</v>
      </c>
      <c r="K27" s="283">
        <f t="shared" si="6"/>
        <v>0.81203007518796988</v>
      </c>
      <c r="L27" s="233">
        <v>155.90780000000001</v>
      </c>
      <c r="M27" s="240">
        <v>145</v>
      </c>
      <c r="N27" s="281">
        <f t="shared" si="1"/>
        <v>0.36340852130325813</v>
      </c>
      <c r="O27" s="282">
        <v>48.987699999999997</v>
      </c>
      <c r="P27" s="284">
        <v>142</v>
      </c>
      <c r="Q27" s="283">
        <f t="shared" si="2"/>
        <v>0.35588972431077692</v>
      </c>
      <c r="R27" s="233">
        <v>43.603299999999997</v>
      </c>
      <c r="S27" s="240">
        <v>3</v>
      </c>
      <c r="T27" s="285" t="str">
        <f t="shared" si="3"/>
        <v>1%</v>
      </c>
      <c r="U27" s="282">
        <v>303.85329999999999</v>
      </c>
      <c r="V27" s="284">
        <v>182</v>
      </c>
      <c r="W27" s="283">
        <f t="shared" si="4"/>
        <v>0.45614035087719296</v>
      </c>
      <c r="X27" s="233">
        <v>218.50659999999999</v>
      </c>
      <c r="Y27" s="15"/>
      <c r="Z27" s="15"/>
    </row>
    <row r="28" spans="1:30" ht="20.25" x14ac:dyDescent="0.9">
      <c r="A28" s="22"/>
      <c r="B28" s="524" t="s">
        <v>452</v>
      </c>
      <c r="C28" s="240">
        <v>1636</v>
      </c>
      <c r="D28" s="30">
        <v>194</v>
      </c>
      <c r="E28" s="32">
        <f t="shared" si="5"/>
        <v>0.11858190709046455</v>
      </c>
      <c r="F28" s="280">
        <v>652.44410000000005</v>
      </c>
      <c r="G28" s="240">
        <v>1442</v>
      </c>
      <c r="H28" s="281">
        <f t="shared" si="0"/>
        <v>0.88141809290953543</v>
      </c>
      <c r="I28" s="282">
        <v>185.38390000000001</v>
      </c>
      <c r="J28" s="30">
        <v>1414</v>
      </c>
      <c r="K28" s="283">
        <f t="shared" si="6"/>
        <v>0.86430317848410754</v>
      </c>
      <c r="L28" s="233">
        <v>184.79040000000001</v>
      </c>
      <c r="M28" s="240">
        <v>643</v>
      </c>
      <c r="N28" s="281">
        <f t="shared" si="1"/>
        <v>0.39303178484107582</v>
      </c>
      <c r="O28" s="282">
        <v>79.283600000000007</v>
      </c>
      <c r="P28" s="284">
        <v>615</v>
      </c>
      <c r="Q28" s="283">
        <f t="shared" si="2"/>
        <v>0.37591687041564792</v>
      </c>
      <c r="R28" s="233">
        <v>73.088399999999993</v>
      </c>
      <c r="S28" s="240">
        <v>28</v>
      </c>
      <c r="T28" s="285" t="str">
        <f t="shared" si="3"/>
        <v>2%</v>
      </c>
      <c r="U28" s="282">
        <v>215.35669999999999</v>
      </c>
      <c r="V28" s="284">
        <v>799</v>
      </c>
      <c r="W28" s="283">
        <f t="shared" si="4"/>
        <v>0.48838630806845967</v>
      </c>
      <c r="X28" s="233">
        <v>247.8561</v>
      </c>
      <c r="Y28" s="15"/>
      <c r="Z28" s="15"/>
    </row>
    <row r="29" spans="1:30" ht="20.25" x14ac:dyDescent="0.9">
      <c r="A29" s="22"/>
      <c r="B29" s="524" t="s">
        <v>453</v>
      </c>
      <c r="C29" s="240">
        <v>1569</v>
      </c>
      <c r="D29" s="30">
        <v>192</v>
      </c>
      <c r="E29" s="32">
        <f t="shared" si="5"/>
        <v>0.12237093690248566</v>
      </c>
      <c r="F29" s="280">
        <v>591.42669999999998</v>
      </c>
      <c r="G29" s="240">
        <v>1377</v>
      </c>
      <c r="H29" s="281">
        <f t="shared" si="0"/>
        <v>0.87762906309751432</v>
      </c>
      <c r="I29" s="282">
        <v>149.14959999999999</v>
      </c>
      <c r="J29" s="30">
        <v>1358</v>
      </c>
      <c r="K29" s="283">
        <f t="shared" si="6"/>
        <v>0.86551943913320584</v>
      </c>
      <c r="L29" s="233">
        <v>148.8015</v>
      </c>
      <c r="M29" s="240">
        <v>583</v>
      </c>
      <c r="N29" s="281">
        <f t="shared" si="1"/>
        <v>0.37157425111536008</v>
      </c>
      <c r="O29" s="282">
        <v>49.8352</v>
      </c>
      <c r="P29" s="284">
        <v>564</v>
      </c>
      <c r="Q29" s="283">
        <f t="shared" si="2"/>
        <v>0.35946462715105165</v>
      </c>
      <c r="R29" s="233">
        <v>45.604300000000002</v>
      </c>
      <c r="S29" s="240">
        <v>19</v>
      </c>
      <c r="T29" s="285" t="str">
        <f t="shared" si="3"/>
        <v>1%</v>
      </c>
      <c r="U29" s="282">
        <v>174.03149999999999</v>
      </c>
      <c r="V29" s="284">
        <v>794</v>
      </c>
      <c r="W29" s="283">
        <f t="shared" si="4"/>
        <v>0.50605481198215418</v>
      </c>
      <c r="X29" s="233">
        <v>195.7612</v>
      </c>
      <c r="Y29" s="15"/>
      <c r="Z29" s="15"/>
    </row>
    <row r="30" spans="1:30" ht="20.25" x14ac:dyDescent="0.9">
      <c r="A30" s="22"/>
      <c r="B30" s="524" t="s">
        <v>454</v>
      </c>
      <c r="C30" s="240">
        <v>708</v>
      </c>
      <c r="D30" s="30">
        <v>83</v>
      </c>
      <c r="E30" s="32">
        <f t="shared" si="5"/>
        <v>0.1172316384180791</v>
      </c>
      <c r="F30" s="280">
        <v>753.93320000000006</v>
      </c>
      <c r="G30" s="240">
        <v>625</v>
      </c>
      <c r="H30" s="281">
        <f t="shared" si="0"/>
        <v>0.88276836158192096</v>
      </c>
      <c r="I30" s="282">
        <v>231.51480000000001</v>
      </c>
      <c r="J30" s="30">
        <v>622</v>
      </c>
      <c r="K30" s="283">
        <f t="shared" si="6"/>
        <v>0.87853107344632764</v>
      </c>
      <c r="L30" s="233">
        <v>232.07910000000001</v>
      </c>
      <c r="M30" s="240">
        <v>276</v>
      </c>
      <c r="N30" s="281">
        <f t="shared" si="1"/>
        <v>0.38983050847457629</v>
      </c>
      <c r="O30" s="282">
        <v>88.7303</v>
      </c>
      <c r="P30" s="284">
        <v>273</v>
      </c>
      <c r="Q30" s="283">
        <f t="shared" si="2"/>
        <v>0.38559322033898308</v>
      </c>
      <c r="R30" s="233">
        <v>88.447100000000006</v>
      </c>
      <c r="S30" s="240">
        <v>3</v>
      </c>
      <c r="T30" s="285" t="str">
        <f t="shared" si="3"/>
        <v>&lt;1%</v>
      </c>
      <c r="U30" s="282">
        <v>114.50660000000001</v>
      </c>
      <c r="V30" s="284">
        <v>349</v>
      </c>
      <c r="W30" s="283">
        <f t="shared" si="4"/>
        <v>0.49293785310734461</v>
      </c>
      <c r="X30" s="233">
        <v>313.44940000000003</v>
      </c>
      <c r="Y30" s="15"/>
      <c r="Z30" s="15"/>
    </row>
    <row r="31" spans="1:30" ht="20.25" x14ac:dyDescent="0.9">
      <c r="A31" s="22"/>
      <c r="B31" s="524" t="s">
        <v>455</v>
      </c>
      <c r="C31" s="240">
        <v>405</v>
      </c>
      <c r="D31" s="30">
        <v>43</v>
      </c>
      <c r="E31" s="32">
        <f t="shared" si="5"/>
        <v>0.10617283950617284</v>
      </c>
      <c r="F31" s="280">
        <v>626.8546</v>
      </c>
      <c r="G31" s="240">
        <v>362</v>
      </c>
      <c r="H31" s="281">
        <f t="shared" si="0"/>
        <v>0.89382716049382716</v>
      </c>
      <c r="I31" s="282">
        <v>133.7542</v>
      </c>
      <c r="J31" s="30">
        <v>359</v>
      </c>
      <c r="K31" s="283">
        <f t="shared" si="6"/>
        <v>0.88641975308641974</v>
      </c>
      <c r="L31" s="233">
        <v>133.0078</v>
      </c>
      <c r="M31" s="240">
        <v>154</v>
      </c>
      <c r="N31" s="281">
        <f t="shared" si="1"/>
        <v>0.38024691358024693</v>
      </c>
      <c r="O31" s="282">
        <v>50.736699999999999</v>
      </c>
      <c r="P31" s="284">
        <v>151</v>
      </c>
      <c r="Q31" s="283">
        <f t="shared" si="2"/>
        <v>0.37283950617283951</v>
      </c>
      <c r="R31" s="233">
        <v>47.3127</v>
      </c>
      <c r="S31" s="240">
        <v>3</v>
      </c>
      <c r="T31" s="285" t="str">
        <f t="shared" si="3"/>
        <v>1%</v>
      </c>
      <c r="U31" s="282">
        <v>223.07660000000001</v>
      </c>
      <c r="V31" s="284">
        <v>208</v>
      </c>
      <c r="W31" s="283">
        <f t="shared" si="4"/>
        <v>0.51358024691358029</v>
      </c>
      <c r="X31" s="233">
        <v>188.48310000000001</v>
      </c>
      <c r="Y31" s="15"/>
      <c r="Z31" s="15"/>
    </row>
    <row r="32" spans="1:30" ht="20.25" x14ac:dyDescent="0.9">
      <c r="A32" s="22"/>
      <c r="B32" s="524" t="s">
        <v>456</v>
      </c>
      <c r="C32" s="240">
        <v>23802</v>
      </c>
      <c r="D32" s="30">
        <v>3872</v>
      </c>
      <c r="E32" s="32">
        <f t="shared" si="5"/>
        <v>0.16267540542811529</v>
      </c>
      <c r="F32" s="280">
        <v>554.15009999999995</v>
      </c>
      <c r="G32" s="240">
        <v>19930</v>
      </c>
      <c r="H32" s="281">
        <f t="shared" si="0"/>
        <v>0.83732459457188468</v>
      </c>
      <c r="I32" s="282">
        <v>168.13310000000001</v>
      </c>
      <c r="J32" s="30">
        <v>19354</v>
      </c>
      <c r="K32" s="283">
        <f t="shared" si="6"/>
        <v>0.8131249474834048</v>
      </c>
      <c r="L32" s="233">
        <v>166.42679999999999</v>
      </c>
      <c r="M32" s="240">
        <v>8811</v>
      </c>
      <c r="N32" s="281">
        <f t="shared" si="1"/>
        <v>0.37017897655659188</v>
      </c>
      <c r="O32" s="282">
        <v>71.701999999999998</v>
      </c>
      <c r="P32" s="284">
        <v>8235</v>
      </c>
      <c r="Q32" s="283">
        <f t="shared" si="2"/>
        <v>0.34597932946811194</v>
      </c>
      <c r="R32" s="233">
        <v>60.954000000000001</v>
      </c>
      <c r="S32" s="240">
        <v>576</v>
      </c>
      <c r="T32" s="285" t="str">
        <f t="shared" si="3"/>
        <v>2%</v>
      </c>
      <c r="U32" s="282">
        <v>225.46799999999999</v>
      </c>
      <c r="V32" s="284">
        <v>11119</v>
      </c>
      <c r="W32" s="283">
        <f t="shared" si="4"/>
        <v>0.46714561801529281</v>
      </c>
      <c r="X32" s="233">
        <v>212.97239999999999</v>
      </c>
      <c r="Y32" s="15"/>
      <c r="Z32" s="15"/>
    </row>
    <row r="33" spans="1:26" ht="20.25" x14ac:dyDescent="0.9">
      <c r="A33" s="22"/>
      <c r="B33" s="524" t="s">
        <v>457</v>
      </c>
      <c r="C33" s="240">
        <v>1749</v>
      </c>
      <c r="D33" s="30">
        <v>378</v>
      </c>
      <c r="E33" s="32">
        <f t="shared" si="5"/>
        <v>0.21612349914236706</v>
      </c>
      <c r="F33" s="280">
        <v>634.86120000000005</v>
      </c>
      <c r="G33" s="240">
        <v>1371</v>
      </c>
      <c r="H33" s="281">
        <f t="shared" si="0"/>
        <v>0.78387650085763294</v>
      </c>
      <c r="I33" s="282">
        <v>132.14619999999999</v>
      </c>
      <c r="J33" s="30">
        <v>1352</v>
      </c>
      <c r="K33" s="283">
        <f t="shared" si="6"/>
        <v>0.77301315037164098</v>
      </c>
      <c r="L33" s="233">
        <v>129.2482</v>
      </c>
      <c r="M33" s="240">
        <v>447</v>
      </c>
      <c r="N33" s="281">
        <f t="shared" si="1"/>
        <v>0.25557461406518012</v>
      </c>
      <c r="O33" s="282">
        <v>39.402999999999999</v>
      </c>
      <c r="P33" s="284">
        <v>428</v>
      </c>
      <c r="Q33" s="283">
        <f t="shared" si="2"/>
        <v>0.2447112635791881</v>
      </c>
      <c r="R33" s="233">
        <v>26.131499999999999</v>
      </c>
      <c r="S33" s="240">
        <v>19</v>
      </c>
      <c r="T33" s="285" t="str">
        <f t="shared" si="3"/>
        <v>1%</v>
      </c>
      <c r="U33" s="282">
        <v>338.36149999999998</v>
      </c>
      <c r="V33" s="284">
        <v>924</v>
      </c>
      <c r="W33" s="283">
        <f t="shared" si="4"/>
        <v>0.52830188679245282</v>
      </c>
      <c r="X33" s="233">
        <v>160.1926</v>
      </c>
      <c r="Y33" s="15"/>
      <c r="Z33" s="15"/>
    </row>
    <row r="34" spans="1:26" ht="20.25" x14ac:dyDescent="0.9">
      <c r="A34" s="22"/>
      <c r="B34" s="524" t="s">
        <v>458</v>
      </c>
      <c r="C34" s="240">
        <v>4649</v>
      </c>
      <c r="D34" s="30">
        <v>576</v>
      </c>
      <c r="E34" s="32">
        <f t="shared" si="5"/>
        <v>0.12389761238976124</v>
      </c>
      <c r="F34" s="280">
        <v>637.61350000000004</v>
      </c>
      <c r="G34" s="240">
        <v>4073</v>
      </c>
      <c r="H34" s="281">
        <f t="shared" si="0"/>
        <v>0.87610238761023873</v>
      </c>
      <c r="I34" s="282">
        <v>124.74120000000001</v>
      </c>
      <c r="J34" s="30">
        <v>4008</v>
      </c>
      <c r="K34" s="283">
        <f t="shared" si="6"/>
        <v>0.8621208862120886</v>
      </c>
      <c r="L34" s="233">
        <v>123.0005</v>
      </c>
      <c r="M34" s="240">
        <v>1657</v>
      </c>
      <c r="N34" s="281">
        <f t="shared" si="1"/>
        <v>0.35642073564207355</v>
      </c>
      <c r="O34" s="282">
        <v>43.114899999999999</v>
      </c>
      <c r="P34" s="284">
        <v>1592</v>
      </c>
      <c r="Q34" s="283">
        <f t="shared" si="2"/>
        <v>0.34243923424392342</v>
      </c>
      <c r="R34" s="233">
        <v>35.425699999999999</v>
      </c>
      <c r="S34" s="240">
        <v>65</v>
      </c>
      <c r="T34" s="285" t="str">
        <f t="shared" si="3"/>
        <v>1%</v>
      </c>
      <c r="U34" s="282">
        <v>232.0752</v>
      </c>
      <c r="V34" s="284">
        <v>2416</v>
      </c>
      <c r="W34" s="283">
        <f t="shared" si="4"/>
        <v>0.51968165196816518</v>
      </c>
      <c r="X34" s="233">
        <v>164.1534</v>
      </c>
      <c r="Y34" s="15"/>
      <c r="Z34" s="15"/>
    </row>
    <row r="35" spans="1:26" ht="20.25" x14ac:dyDescent="0.9">
      <c r="A35" s="22"/>
      <c r="B35" s="524" t="s">
        <v>459</v>
      </c>
      <c r="C35" s="240">
        <v>385</v>
      </c>
      <c r="D35" s="30">
        <v>53</v>
      </c>
      <c r="E35" s="32">
        <f t="shared" si="5"/>
        <v>0.13766233766233765</v>
      </c>
      <c r="F35" s="280">
        <v>580.07860000000005</v>
      </c>
      <c r="G35" s="240">
        <v>332</v>
      </c>
      <c r="H35" s="281">
        <f t="shared" si="0"/>
        <v>0.86233766233766229</v>
      </c>
      <c r="I35" s="282">
        <v>247.3142</v>
      </c>
      <c r="J35" s="30">
        <v>330</v>
      </c>
      <c r="K35" s="283">
        <f t="shared" si="6"/>
        <v>0.8571428571428571</v>
      </c>
      <c r="L35" s="233">
        <v>247.9939</v>
      </c>
      <c r="M35" s="240">
        <v>123</v>
      </c>
      <c r="N35" s="281">
        <f t="shared" si="1"/>
        <v>0.31948051948051948</v>
      </c>
      <c r="O35" s="282">
        <v>151.1635</v>
      </c>
      <c r="P35" s="284">
        <v>121</v>
      </c>
      <c r="Q35" s="283">
        <f t="shared" si="2"/>
        <v>0.31428571428571428</v>
      </c>
      <c r="R35" s="233">
        <v>151.4281</v>
      </c>
      <c r="S35" s="240">
        <v>2</v>
      </c>
      <c r="T35" s="285" t="str">
        <f t="shared" ref="T35:T44" si="7">IF((S35/C35)&lt;0.005,"&lt;1%",TEXT((S35/C35),"0%"))</f>
        <v>1%</v>
      </c>
      <c r="U35" s="282">
        <v>135.155</v>
      </c>
      <c r="V35" s="284">
        <v>209</v>
      </c>
      <c r="W35" s="283">
        <f t="shared" si="4"/>
        <v>0.54285714285714282</v>
      </c>
      <c r="X35" s="233">
        <v>251.47300000000001</v>
      </c>
      <c r="Y35" s="15"/>
      <c r="Z35" s="15"/>
    </row>
    <row r="36" spans="1:26" ht="20.25" x14ac:dyDescent="0.9">
      <c r="A36" s="22"/>
      <c r="B36" s="524" t="s">
        <v>460</v>
      </c>
      <c r="C36" s="240">
        <v>24976</v>
      </c>
      <c r="D36" s="30">
        <v>4373</v>
      </c>
      <c r="E36" s="32">
        <f t="shared" si="5"/>
        <v>0.17508808456117872</v>
      </c>
      <c r="F36" s="280">
        <v>545.09270000000004</v>
      </c>
      <c r="G36" s="240">
        <v>20603</v>
      </c>
      <c r="H36" s="281">
        <f t="shared" si="0"/>
        <v>0.82491191543882125</v>
      </c>
      <c r="I36" s="282">
        <v>172.9357</v>
      </c>
      <c r="J36" s="30">
        <v>19944</v>
      </c>
      <c r="K36" s="283">
        <f t="shared" si="6"/>
        <v>0.79852658552210121</v>
      </c>
      <c r="L36" s="233">
        <v>171.04239999999999</v>
      </c>
      <c r="M36" s="240">
        <v>9116</v>
      </c>
      <c r="N36" s="281">
        <f t="shared" si="1"/>
        <v>0.36499039077514411</v>
      </c>
      <c r="O36" s="282">
        <v>73.592500000000001</v>
      </c>
      <c r="P36" s="284">
        <v>8457</v>
      </c>
      <c r="Q36" s="283">
        <f t="shared" si="2"/>
        <v>0.33860506085842407</v>
      </c>
      <c r="R36" s="233">
        <v>61.480400000000003</v>
      </c>
      <c r="S36" s="240">
        <v>659</v>
      </c>
      <c r="T36" s="285" t="str">
        <f t="shared" si="7"/>
        <v>3%</v>
      </c>
      <c r="U36" s="282">
        <v>230.2337</v>
      </c>
      <c r="V36" s="284">
        <v>11487</v>
      </c>
      <c r="W36" s="283">
        <f t="shared" si="4"/>
        <v>0.45992152466367714</v>
      </c>
      <c r="X36" s="233">
        <v>216.8741</v>
      </c>
      <c r="Y36" s="15"/>
      <c r="Z36" s="15"/>
    </row>
    <row r="37" spans="1:26" ht="20.25" x14ac:dyDescent="0.9">
      <c r="A37" s="22"/>
      <c r="B37" s="524" t="s">
        <v>461</v>
      </c>
      <c r="C37" s="240">
        <v>16604</v>
      </c>
      <c r="D37" s="30">
        <v>2568</v>
      </c>
      <c r="E37" s="32">
        <f t="shared" si="5"/>
        <v>0.15466152734280897</v>
      </c>
      <c r="F37" s="280">
        <v>505.51659999999998</v>
      </c>
      <c r="G37" s="240">
        <v>14036</v>
      </c>
      <c r="H37" s="281">
        <f t="shared" si="0"/>
        <v>0.84533847265719109</v>
      </c>
      <c r="I37" s="282">
        <v>147.52889999999999</v>
      </c>
      <c r="J37" s="30">
        <v>13612</v>
      </c>
      <c r="K37" s="283">
        <f t="shared" si="6"/>
        <v>0.81980245723921952</v>
      </c>
      <c r="L37" s="233">
        <v>146.72659999999999</v>
      </c>
      <c r="M37" s="240">
        <v>7004</v>
      </c>
      <c r="N37" s="281">
        <f t="shared" si="1"/>
        <v>0.42182606600819078</v>
      </c>
      <c r="O37" s="282">
        <v>53.031100000000002</v>
      </c>
      <c r="P37" s="284">
        <v>6580</v>
      </c>
      <c r="Q37" s="283">
        <f t="shared" si="2"/>
        <v>0.39629005059021921</v>
      </c>
      <c r="R37" s="233">
        <v>45.2652</v>
      </c>
      <c r="S37" s="240">
        <v>424</v>
      </c>
      <c r="T37" s="285" t="str">
        <f t="shared" si="7"/>
        <v>3%</v>
      </c>
      <c r="U37" s="282">
        <v>173.29519999999999</v>
      </c>
      <c r="V37" s="284">
        <v>7032</v>
      </c>
      <c r="W37" s="283">
        <f t="shared" si="4"/>
        <v>0.42351240664900025</v>
      </c>
      <c r="X37" s="233">
        <v>212.72900000000001</v>
      </c>
      <c r="Y37" s="15"/>
      <c r="Z37" s="15"/>
    </row>
    <row r="38" spans="1:26" ht="20.25" x14ac:dyDescent="0.9">
      <c r="A38" s="22"/>
      <c r="B38" s="524" t="s">
        <v>462</v>
      </c>
      <c r="C38" s="240">
        <v>1392</v>
      </c>
      <c r="D38" s="30">
        <v>196</v>
      </c>
      <c r="E38" s="32">
        <f t="shared" si="5"/>
        <v>0.14080459770114942</v>
      </c>
      <c r="F38" s="280">
        <v>532.53420000000006</v>
      </c>
      <c r="G38" s="240">
        <v>1196</v>
      </c>
      <c r="H38" s="281">
        <f t="shared" si="0"/>
        <v>0.85919540229885061</v>
      </c>
      <c r="I38" s="282">
        <v>140.16540000000001</v>
      </c>
      <c r="J38" s="30">
        <v>1167</v>
      </c>
      <c r="K38" s="283">
        <f t="shared" si="6"/>
        <v>0.83836206896551724</v>
      </c>
      <c r="L38" s="233">
        <v>138.37100000000001</v>
      </c>
      <c r="M38" s="240">
        <v>553</v>
      </c>
      <c r="N38" s="281">
        <f t="shared" si="1"/>
        <v>0.39727011494252873</v>
      </c>
      <c r="O38" s="282">
        <v>53.718800000000002</v>
      </c>
      <c r="P38" s="284">
        <v>524</v>
      </c>
      <c r="Q38" s="283">
        <f t="shared" si="2"/>
        <v>0.37643678160919541</v>
      </c>
      <c r="R38" s="233">
        <v>44.938299999999998</v>
      </c>
      <c r="S38" s="240">
        <v>29</v>
      </c>
      <c r="T38" s="285" t="str">
        <f t="shared" si="7"/>
        <v>2%</v>
      </c>
      <c r="U38" s="282">
        <v>212.3741</v>
      </c>
      <c r="V38" s="284">
        <v>643</v>
      </c>
      <c r="W38" s="283">
        <f t="shared" si="4"/>
        <v>0.46192528735632182</v>
      </c>
      <c r="X38" s="233">
        <v>191.57919999999999</v>
      </c>
      <c r="Y38" s="15"/>
      <c r="Z38" s="15"/>
    </row>
    <row r="39" spans="1:26" ht="20.25" x14ac:dyDescent="0.9">
      <c r="A39" s="22"/>
      <c r="B39" s="524" t="s">
        <v>463</v>
      </c>
      <c r="C39" s="240">
        <v>7910</v>
      </c>
      <c r="D39" s="30">
        <v>1367</v>
      </c>
      <c r="E39" s="32">
        <f t="shared" si="5"/>
        <v>0.17281921618204804</v>
      </c>
      <c r="F39" s="280">
        <v>582.92729999999995</v>
      </c>
      <c r="G39" s="240">
        <v>6543</v>
      </c>
      <c r="H39" s="281">
        <f t="shared" si="0"/>
        <v>0.82718078381795201</v>
      </c>
      <c r="I39" s="282">
        <v>182.70150000000001</v>
      </c>
      <c r="J39" s="30">
        <v>6366</v>
      </c>
      <c r="K39" s="283">
        <f t="shared" si="6"/>
        <v>0.80480404551201012</v>
      </c>
      <c r="L39" s="233">
        <v>181.93350000000001</v>
      </c>
      <c r="M39" s="240">
        <v>2920</v>
      </c>
      <c r="N39" s="281">
        <f t="shared" si="1"/>
        <v>0.36915297092288241</v>
      </c>
      <c r="O39" s="282">
        <v>78.958200000000005</v>
      </c>
      <c r="P39" s="284">
        <v>2743</v>
      </c>
      <c r="Q39" s="283">
        <f t="shared" si="2"/>
        <v>0.34677623261694057</v>
      </c>
      <c r="R39" s="233">
        <v>70.606800000000007</v>
      </c>
      <c r="S39" s="240">
        <v>177</v>
      </c>
      <c r="T39" s="285" t="str">
        <f t="shared" si="7"/>
        <v>2%</v>
      </c>
      <c r="U39" s="282">
        <v>210.3304</v>
      </c>
      <c r="V39" s="284">
        <v>3623</v>
      </c>
      <c r="W39" s="283">
        <f t="shared" si="4"/>
        <v>0.45802781289506955</v>
      </c>
      <c r="X39" s="233">
        <v>233.49799999999999</v>
      </c>
      <c r="Y39" s="15"/>
      <c r="Z39" s="15"/>
    </row>
    <row r="40" spans="1:26" ht="20.25" x14ac:dyDescent="0.9">
      <c r="A40" s="22"/>
      <c r="B40" s="524" t="s">
        <v>464</v>
      </c>
      <c r="C40" s="240">
        <v>130</v>
      </c>
      <c r="D40" s="30">
        <v>19</v>
      </c>
      <c r="E40" s="32">
        <f t="shared" si="5"/>
        <v>0.14615384615384616</v>
      </c>
      <c r="F40" s="280">
        <v>598.30470000000003</v>
      </c>
      <c r="G40" s="240">
        <v>111</v>
      </c>
      <c r="H40" s="281">
        <f t="shared" si="0"/>
        <v>0.85384615384615381</v>
      </c>
      <c r="I40" s="282">
        <v>187.2354</v>
      </c>
      <c r="J40" s="30">
        <v>108</v>
      </c>
      <c r="K40" s="283">
        <f t="shared" si="6"/>
        <v>0.83076923076923082</v>
      </c>
      <c r="L40" s="233">
        <v>189.30109999999999</v>
      </c>
      <c r="M40" s="240">
        <v>54</v>
      </c>
      <c r="N40" s="281">
        <f t="shared" si="1"/>
        <v>0.41538461538461541</v>
      </c>
      <c r="O40" s="282">
        <v>105.9725</v>
      </c>
      <c r="P40" s="284">
        <v>51</v>
      </c>
      <c r="Q40" s="283">
        <f t="shared" si="2"/>
        <v>0.3923076923076923</v>
      </c>
      <c r="R40" s="233">
        <v>103.5367</v>
      </c>
      <c r="S40" s="240">
        <v>3</v>
      </c>
      <c r="T40" s="285" t="str">
        <f t="shared" si="7"/>
        <v>2%</v>
      </c>
      <c r="U40" s="282">
        <v>112.87</v>
      </c>
      <c r="V40" s="284">
        <v>57</v>
      </c>
      <c r="W40" s="283">
        <f t="shared" si="4"/>
        <v>0.43846153846153846</v>
      </c>
      <c r="X40" s="233">
        <v>248.2878</v>
      </c>
      <c r="Y40" s="15"/>
      <c r="Z40" s="15"/>
    </row>
    <row r="41" spans="1:26" ht="20.25" x14ac:dyDescent="0.9">
      <c r="A41" s="22"/>
      <c r="B41" s="524" t="s">
        <v>465</v>
      </c>
      <c r="C41" s="286">
        <v>1473</v>
      </c>
      <c r="D41" s="30">
        <v>206</v>
      </c>
      <c r="E41" s="32">
        <f t="shared" si="5"/>
        <v>0.13985064494229463</v>
      </c>
      <c r="F41" s="280">
        <v>536.0865</v>
      </c>
      <c r="G41" s="286">
        <v>1267</v>
      </c>
      <c r="H41" s="287">
        <f t="shared" si="0"/>
        <v>0.8601493550577054</v>
      </c>
      <c r="I41" s="288">
        <v>179.20259999999999</v>
      </c>
      <c r="J41" s="289">
        <v>1229</v>
      </c>
      <c r="K41" s="290">
        <f t="shared" si="6"/>
        <v>0.83435166327223353</v>
      </c>
      <c r="L41" s="291">
        <v>175.9897</v>
      </c>
      <c r="M41" s="286">
        <v>577</v>
      </c>
      <c r="N41" s="287">
        <f t="shared" si="1"/>
        <v>0.39171758316361166</v>
      </c>
      <c r="O41" s="288">
        <v>83.681399999999996</v>
      </c>
      <c r="P41" s="284">
        <v>539</v>
      </c>
      <c r="Q41" s="290">
        <f t="shared" si="2"/>
        <v>0.36591989137813985</v>
      </c>
      <c r="R41" s="291">
        <v>69.621099999999998</v>
      </c>
      <c r="S41" s="286">
        <v>38</v>
      </c>
      <c r="T41" s="285" t="str">
        <f t="shared" si="7"/>
        <v>3%</v>
      </c>
      <c r="U41" s="282">
        <v>283.11559999999997</v>
      </c>
      <c r="V41" s="284">
        <v>690</v>
      </c>
      <c r="W41" s="290">
        <f t="shared" si="4"/>
        <v>0.46843177189409368</v>
      </c>
      <c r="X41" s="291">
        <v>227.83539999999999</v>
      </c>
      <c r="Y41" s="15"/>
      <c r="Z41" s="15"/>
    </row>
    <row r="42" spans="1:26" ht="20.25" x14ac:dyDescent="0.9">
      <c r="A42" s="22"/>
      <c r="B42" s="524" t="s">
        <v>466</v>
      </c>
      <c r="C42" s="240">
        <v>11361</v>
      </c>
      <c r="D42" s="30">
        <v>1561</v>
      </c>
      <c r="E42" s="32">
        <f t="shared" si="5"/>
        <v>0.13739987677141097</v>
      </c>
      <c r="F42" s="280">
        <v>576.9452</v>
      </c>
      <c r="G42" s="240">
        <v>9800</v>
      </c>
      <c r="H42" s="281">
        <f t="shared" si="0"/>
        <v>0.86260012322858903</v>
      </c>
      <c r="I42" s="282">
        <v>124.2099</v>
      </c>
      <c r="J42" s="30">
        <v>9683</v>
      </c>
      <c r="K42" s="283">
        <f t="shared" si="6"/>
        <v>0.85230173400228848</v>
      </c>
      <c r="L42" s="233">
        <v>121.9282</v>
      </c>
      <c r="M42" s="240">
        <v>3920</v>
      </c>
      <c r="N42" s="281">
        <f t="shared" si="1"/>
        <v>0.34504004929143561</v>
      </c>
      <c r="O42" s="282">
        <v>41.704099999999997</v>
      </c>
      <c r="P42" s="284">
        <v>3803</v>
      </c>
      <c r="Q42" s="283">
        <f t="shared" si="2"/>
        <v>0.33474166006513512</v>
      </c>
      <c r="R42" s="233">
        <v>33.346699999999998</v>
      </c>
      <c r="S42" s="240">
        <v>117</v>
      </c>
      <c r="T42" s="285" t="str">
        <f t="shared" si="7"/>
        <v>1%</v>
      </c>
      <c r="U42" s="282">
        <v>313.1952</v>
      </c>
      <c r="V42" s="284">
        <v>5880</v>
      </c>
      <c r="W42" s="283">
        <f t="shared" si="4"/>
        <v>0.51756007393715342</v>
      </c>
      <c r="X42" s="233">
        <v>156.71899999999999</v>
      </c>
      <c r="Y42" s="15"/>
      <c r="Z42" s="15"/>
    </row>
    <row r="43" spans="1:26" ht="20.25" x14ac:dyDescent="0.9">
      <c r="A43" s="22"/>
      <c r="B43" s="524" t="s">
        <v>467</v>
      </c>
      <c r="C43" s="240">
        <v>1070</v>
      </c>
      <c r="D43" s="30">
        <v>151</v>
      </c>
      <c r="E43" s="32">
        <f t="shared" si="5"/>
        <v>0.1411214953271028</v>
      </c>
      <c r="F43" s="280">
        <v>568.75059999999996</v>
      </c>
      <c r="G43" s="240">
        <v>919</v>
      </c>
      <c r="H43" s="281">
        <f t="shared" si="0"/>
        <v>0.85887850467289717</v>
      </c>
      <c r="I43" s="282">
        <v>181.2843</v>
      </c>
      <c r="J43" s="30">
        <v>889</v>
      </c>
      <c r="K43" s="283">
        <f t="shared" si="6"/>
        <v>0.83084112149532707</v>
      </c>
      <c r="L43" s="233">
        <v>180.5393</v>
      </c>
      <c r="M43" s="240">
        <v>423</v>
      </c>
      <c r="N43" s="281">
        <f t="shared" si="1"/>
        <v>0.39532710280373834</v>
      </c>
      <c r="O43" s="282">
        <v>64.530299999999997</v>
      </c>
      <c r="P43" s="284">
        <v>393</v>
      </c>
      <c r="Q43" s="283">
        <f t="shared" si="2"/>
        <v>0.36728971962616824</v>
      </c>
      <c r="R43" s="233">
        <v>53.932600000000001</v>
      </c>
      <c r="S43" s="240">
        <v>30</v>
      </c>
      <c r="T43" s="285" t="str">
        <f t="shared" si="7"/>
        <v>3%</v>
      </c>
      <c r="U43" s="282">
        <v>203.36099999999999</v>
      </c>
      <c r="V43" s="284">
        <v>496</v>
      </c>
      <c r="W43" s="283">
        <f t="shared" si="4"/>
        <v>0.46355140186915889</v>
      </c>
      <c r="X43" s="233">
        <v>249.91810000000001</v>
      </c>
      <c r="Y43" s="15"/>
      <c r="Z43" s="15"/>
    </row>
    <row r="44" spans="1:26" ht="20.25" x14ac:dyDescent="0.9">
      <c r="A44" s="22"/>
      <c r="B44" s="524" t="s">
        <v>468</v>
      </c>
      <c r="C44" s="240">
        <v>4972</v>
      </c>
      <c r="D44" s="30">
        <v>544</v>
      </c>
      <c r="E44" s="32">
        <f t="shared" si="5"/>
        <v>0.10941271118262269</v>
      </c>
      <c r="F44" s="280">
        <v>480.92649999999998</v>
      </c>
      <c r="G44" s="240">
        <v>4428</v>
      </c>
      <c r="H44" s="281">
        <f t="shared" si="0"/>
        <v>0.89058728881737736</v>
      </c>
      <c r="I44" s="282">
        <v>107.42010000000001</v>
      </c>
      <c r="J44" s="30">
        <v>4224</v>
      </c>
      <c r="K44" s="283">
        <f t="shared" si="6"/>
        <v>0.84955752212389379</v>
      </c>
      <c r="L44" s="233">
        <v>103.9876</v>
      </c>
      <c r="M44" s="240">
        <v>2723</v>
      </c>
      <c r="N44" s="281">
        <f t="shared" si="1"/>
        <v>0.54766693483507645</v>
      </c>
      <c r="O44" s="282">
        <v>42.674799999999998</v>
      </c>
      <c r="P44" s="284">
        <v>2519</v>
      </c>
      <c r="Q44" s="283">
        <f t="shared" si="2"/>
        <v>0.50663716814159288</v>
      </c>
      <c r="R44" s="233">
        <v>31.6875</v>
      </c>
      <c r="S44" s="240">
        <v>204</v>
      </c>
      <c r="T44" s="285" t="str">
        <f t="shared" si="7"/>
        <v>4%</v>
      </c>
      <c r="U44" s="282">
        <v>178.49369999999999</v>
      </c>
      <c r="V44" s="284">
        <v>1705</v>
      </c>
      <c r="W44" s="283">
        <f t="shared" si="4"/>
        <v>0.34292035398230086</v>
      </c>
      <c r="X44" s="233">
        <v>177.245</v>
      </c>
      <c r="Y44" s="15"/>
      <c r="Z44" s="15"/>
    </row>
    <row r="45" spans="1:26" x14ac:dyDescent="0.45">
      <c r="B45" s="9"/>
      <c r="C45" s="11"/>
      <c r="E45" s="11"/>
    </row>
    <row r="47" spans="1:26" x14ac:dyDescent="0.45">
      <c r="B47" s="9"/>
    </row>
    <row r="48" spans="1:26" x14ac:dyDescent="0.45">
      <c r="B48" s="9"/>
    </row>
    <row r="49" spans="1:21" x14ac:dyDescent="0.45">
      <c r="B49" s="9"/>
    </row>
    <row r="50" spans="1:21" x14ac:dyDescent="0.45">
      <c r="B50" s="9"/>
    </row>
    <row r="51" spans="1:21" x14ac:dyDescent="0.45">
      <c r="B51" s="9"/>
    </row>
    <row r="52" spans="1:21" x14ac:dyDescent="0.45">
      <c r="B52" s="9"/>
    </row>
    <row r="58" spans="1:21" x14ac:dyDescent="0.45">
      <c r="A58" s="19"/>
      <c r="B58" s="18"/>
      <c r="C58" s="18"/>
      <c r="D58" s="18"/>
      <c r="E58" s="18"/>
      <c r="F58" s="18"/>
      <c r="G58" s="18"/>
      <c r="H58" s="18"/>
      <c r="I58" s="18"/>
      <c r="J58" s="18"/>
      <c r="K58" s="18"/>
      <c r="L58" s="18"/>
      <c r="M58" s="18"/>
      <c r="N58" s="18"/>
      <c r="O58" s="18"/>
      <c r="P58" s="18"/>
      <c r="Q58" s="18"/>
      <c r="R58" s="19"/>
      <c r="S58" s="19"/>
      <c r="T58" s="19"/>
      <c r="U58" s="19"/>
    </row>
    <row r="59" spans="1:21" x14ac:dyDescent="0.45">
      <c r="A59" s="19"/>
      <c r="B59" s="18"/>
      <c r="C59" s="18"/>
      <c r="D59" s="18"/>
      <c r="E59" s="18"/>
      <c r="F59" s="18"/>
      <c r="G59" s="18"/>
      <c r="H59" s="18"/>
      <c r="I59" s="18"/>
      <c r="J59" s="18"/>
      <c r="K59" s="18"/>
      <c r="L59" s="18"/>
      <c r="M59" s="18"/>
      <c r="N59" s="18"/>
      <c r="O59" s="18"/>
      <c r="P59" s="18"/>
      <c r="Q59" s="18"/>
      <c r="R59" s="19"/>
      <c r="S59" s="19"/>
      <c r="T59" s="19"/>
      <c r="U59" s="19"/>
    </row>
    <row r="60" spans="1:21" x14ac:dyDescent="0.45">
      <c r="A60" s="19"/>
      <c r="B60" s="18"/>
      <c r="C60" s="18"/>
      <c r="D60" s="18"/>
      <c r="E60" s="18"/>
      <c r="F60" s="18"/>
      <c r="G60" s="18"/>
      <c r="H60" s="18"/>
      <c r="I60" s="18"/>
      <c r="J60" s="18"/>
      <c r="K60" s="18"/>
      <c r="L60" s="18"/>
      <c r="M60" s="18"/>
      <c r="N60" s="18"/>
      <c r="O60" s="18"/>
      <c r="P60" s="18"/>
      <c r="Q60" s="18"/>
      <c r="R60" s="19"/>
      <c r="S60" s="19"/>
      <c r="T60" s="19"/>
      <c r="U60" s="19"/>
    </row>
    <row r="61" spans="1:21" x14ac:dyDescent="0.45">
      <c r="A61" s="19"/>
      <c r="B61" s="18"/>
      <c r="C61" s="18"/>
      <c r="D61" s="18"/>
      <c r="E61" s="18"/>
      <c r="F61" s="18"/>
      <c r="G61" s="18"/>
      <c r="H61" s="18"/>
      <c r="I61" s="18"/>
      <c r="J61" s="18"/>
      <c r="K61" s="18"/>
      <c r="L61" s="18"/>
      <c r="M61" s="18"/>
      <c r="N61" s="18"/>
      <c r="O61" s="18"/>
      <c r="P61" s="18"/>
      <c r="Q61" s="18"/>
      <c r="R61" s="19"/>
      <c r="S61" s="19"/>
      <c r="T61" s="19"/>
      <c r="U61" s="19"/>
    </row>
    <row r="62" spans="1:21" x14ac:dyDescent="0.45">
      <c r="A62" s="19"/>
      <c r="B62" s="18"/>
      <c r="C62" s="18"/>
      <c r="D62" s="18"/>
      <c r="E62" s="18"/>
      <c r="F62" s="18"/>
      <c r="G62" s="18"/>
      <c r="H62" s="18"/>
      <c r="I62" s="18"/>
      <c r="J62" s="18"/>
      <c r="K62" s="18"/>
      <c r="L62" s="18"/>
      <c r="M62" s="18"/>
      <c r="N62" s="18"/>
      <c r="O62" s="18"/>
      <c r="P62" s="18"/>
      <c r="Q62" s="18"/>
      <c r="R62" s="19"/>
      <c r="S62" s="19"/>
      <c r="T62" s="19"/>
      <c r="U62" s="19"/>
    </row>
    <row r="63" spans="1:21" x14ac:dyDescent="0.45">
      <c r="A63" s="19"/>
      <c r="B63" s="18"/>
      <c r="C63" s="18"/>
      <c r="D63" s="18"/>
      <c r="E63" s="18"/>
      <c r="F63" s="18"/>
      <c r="G63" s="18"/>
      <c r="H63" s="18"/>
      <c r="I63" s="18"/>
      <c r="J63" s="18"/>
      <c r="K63" s="18"/>
      <c r="L63" s="18"/>
      <c r="M63" s="18"/>
      <c r="N63" s="18"/>
      <c r="O63" s="18"/>
      <c r="P63" s="18"/>
      <c r="Q63" s="18"/>
      <c r="R63" s="19"/>
      <c r="S63" s="19"/>
      <c r="T63" s="19"/>
      <c r="U63" s="19"/>
    </row>
    <row r="64" spans="1:21" x14ac:dyDescent="0.45">
      <c r="A64" s="19"/>
      <c r="B64" s="18"/>
      <c r="C64" s="18"/>
      <c r="D64" s="18"/>
      <c r="E64" s="18"/>
      <c r="F64" s="18"/>
      <c r="G64" s="18"/>
      <c r="H64" s="18"/>
      <c r="I64" s="18"/>
      <c r="J64" s="18"/>
      <c r="K64" s="18"/>
      <c r="L64" s="18"/>
      <c r="M64" s="18"/>
      <c r="N64" s="18"/>
      <c r="O64" s="18"/>
      <c r="P64" s="18"/>
      <c r="Q64" s="18"/>
      <c r="R64" s="19"/>
      <c r="S64" s="19"/>
      <c r="T64" s="19"/>
      <c r="U64" s="19"/>
    </row>
    <row r="65" spans="1:21" x14ac:dyDescent="0.45">
      <c r="A65" s="19"/>
      <c r="B65" s="18"/>
      <c r="C65" s="18"/>
      <c r="D65" s="18"/>
      <c r="E65" s="18"/>
      <c r="F65" s="18"/>
      <c r="G65" s="18"/>
      <c r="H65" s="18"/>
      <c r="I65" s="18"/>
      <c r="J65" s="18"/>
      <c r="K65" s="18"/>
      <c r="L65" s="18"/>
      <c r="M65" s="18"/>
      <c r="N65" s="18"/>
      <c r="O65" s="18"/>
      <c r="P65" s="18"/>
      <c r="Q65" s="18"/>
      <c r="R65" s="19"/>
      <c r="S65" s="19"/>
      <c r="T65" s="19"/>
      <c r="U65" s="19"/>
    </row>
    <row r="66" spans="1:21" x14ac:dyDescent="0.45">
      <c r="A66" s="19"/>
      <c r="B66" s="18"/>
      <c r="C66" s="18"/>
      <c r="D66" s="18"/>
      <c r="E66" s="18"/>
      <c r="F66" s="18"/>
      <c r="G66" s="18"/>
      <c r="H66" s="18"/>
      <c r="I66" s="18"/>
      <c r="J66" s="18"/>
      <c r="K66" s="18"/>
      <c r="L66" s="18"/>
      <c r="M66" s="18"/>
      <c r="N66" s="18"/>
      <c r="O66" s="18"/>
      <c r="P66" s="18"/>
      <c r="Q66" s="18"/>
      <c r="R66" s="19"/>
      <c r="S66" s="19"/>
      <c r="T66" s="19"/>
      <c r="U66" s="19"/>
    </row>
    <row r="67" spans="1:21" x14ac:dyDescent="0.45">
      <c r="A67" s="19"/>
      <c r="B67" s="18"/>
      <c r="C67" s="18"/>
      <c r="D67" s="18"/>
      <c r="E67" s="18"/>
      <c r="F67" s="18"/>
      <c r="G67" s="18"/>
      <c r="H67" s="18"/>
      <c r="I67" s="18"/>
      <c r="J67" s="18"/>
      <c r="K67" s="18"/>
      <c r="L67" s="18"/>
      <c r="M67" s="18"/>
      <c r="N67" s="18"/>
      <c r="O67" s="18"/>
      <c r="P67" s="18"/>
      <c r="Q67" s="18"/>
      <c r="R67" s="19"/>
      <c r="S67" s="19"/>
      <c r="T67" s="19"/>
      <c r="U67" s="19"/>
    </row>
    <row r="68" spans="1:21" x14ac:dyDescent="0.45">
      <c r="A68" s="19"/>
      <c r="B68" s="18"/>
      <c r="C68" s="18"/>
      <c r="D68" s="18"/>
      <c r="E68" s="18"/>
      <c r="F68" s="18"/>
      <c r="G68" s="18"/>
      <c r="H68" s="18"/>
      <c r="I68" s="18"/>
      <c r="J68" s="18"/>
      <c r="K68" s="18"/>
      <c r="L68" s="18"/>
      <c r="M68" s="18"/>
      <c r="N68" s="18"/>
      <c r="O68" s="18"/>
      <c r="P68" s="18"/>
      <c r="Q68" s="18"/>
      <c r="R68" s="19"/>
      <c r="S68" s="19"/>
      <c r="T68" s="19"/>
      <c r="U68" s="19"/>
    </row>
    <row r="69" spans="1:21" x14ac:dyDescent="0.45">
      <c r="A69" s="19"/>
      <c r="B69" s="18"/>
      <c r="C69" s="18"/>
      <c r="D69" s="18"/>
      <c r="E69" s="18"/>
      <c r="F69" s="18"/>
      <c r="G69" s="18"/>
      <c r="H69" s="18"/>
      <c r="I69" s="18"/>
      <c r="J69" s="18"/>
      <c r="K69" s="18"/>
      <c r="L69" s="18"/>
      <c r="M69" s="18"/>
      <c r="N69" s="18"/>
      <c r="O69" s="18"/>
      <c r="P69" s="18"/>
      <c r="Q69" s="18"/>
      <c r="R69" s="19"/>
      <c r="S69" s="19"/>
      <c r="T69" s="19"/>
      <c r="U69" s="19"/>
    </row>
    <row r="70" spans="1:21" x14ac:dyDescent="0.45">
      <c r="A70" s="19"/>
      <c r="B70" s="18"/>
      <c r="C70" s="18"/>
      <c r="D70" s="18"/>
      <c r="E70" s="18"/>
      <c r="F70" s="18"/>
      <c r="G70" s="18"/>
      <c r="H70" s="18"/>
      <c r="I70" s="18"/>
      <c r="J70" s="18"/>
      <c r="K70" s="18"/>
      <c r="L70" s="18"/>
      <c r="M70" s="18"/>
      <c r="N70" s="18"/>
      <c r="O70" s="18"/>
      <c r="P70" s="18"/>
      <c r="Q70" s="18"/>
      <c r="R70" s="19"/>
      <c r="S70" s="19"/>
      <c r="T70" s="19"/>
      <c r="U70" s="19"/>
    </row>
    <row r="71" spans="1:21" x14ac:dyDescent="0.45">
      <c r="A71" s="19"/>
      <c r="B71" s="18"/>
      <c r="C71" s="18"/>
      <c r="D71" s="18"/>
      <c r="E71" s="18"/>
      <c r="F71" s="18"/>
      <c r="G71" s="18"/>
      <c r="H71" s="18"/>
      <c r="I71" s="18"/>
      <c r="J71" s="18"/>
      <c r="K71" s="18"/>
      <c r="L71" s="18"/>
      <c r="M71" s="18"/>
      <c r="N71" s="18"/>
      <c r="O71" s="18"/>
      <c r="P71" s="18"/>
      <c r="Q71" s="18"/>
      <c r="R71" s="19"/>
      <c r="S71" s="19"/>
      <c r="T71" s="19"/>
      <c r="U71" s="19"/>
    </row>
    <row r="72" spans="1:21" x14ac:dyDescent="0.45">
      <c r="A72" s="19"/>
      <c r="B72" s="18"/>
      <c r="C72" s="18"/>
      <c r="D72" s="18"/>
      <c r="E72" s="18"/>
      <c r="F72" s="18"/>
      <c r="G72" s="18"/>
      <c r="H72" s="18"/>
      <c r="I72" s="18"/>
      <c r="J72" s="18"/>
      <c r="K72" s="18"/>
      <c r="L72" s="18"/>
      <c r="M72" s="18"/>
      <c r="N72" s="18"/>
      <c r="O72" s="18"/>
      <c r="P72" s="18"/>
      <c r="Q72" s="18"/>
      <c r="R72" s="19"/>
      <c r="S72" s="19"/>
      <c r="T72" s="19"/>
      <c r="U72" s="19"/>
    </row>
    <row r="73" spans="1:21" x14ac:dyDescent="0.45">
      <c r="A73" s="19"/>
      <c r="B73" s="18"/>
      <c r="C73" s="18"/>
      <c r="D73" s="18"/>
      <c r="E73" s="18"/>
      <c r="F73" s="18"/>
      <c r="G73" s="18"/>
      <c r="H73" s="18"/>
      <c r="I73" s="18"/>
      <c r="J73" s="18"/>
      <c r="K73" s="18"/>
      <c r="L73" s="18"/>
      <c r="M73" s="18"/>
      <c r="N73" s="18"/>
      <c r="O73" s="18"/>
      <c r="P73" s="18"/>
      <c r="Q73" s="18"/>
      <c r="R73" s="19"/>
      <c r="S73" s="19"/>
      <c r="T73" s="19"/>
      <c r="U73" s="19"/>
    </row>
    <row r="74" spans="1:21" x14ac:dyDescent="0.45">
      <c r="A74" s="19"/>
      <c r="B74" s="18"/>
      <c r="C74" s="18"/>
      <c r="D74" s="18"/>
      <c r="E74" s="18"/>
      <c r="F74" s="18"/>
      <c r="G74" s="18"/>
      <c r="H74" s="18"/>
      <c r="I74" s="18"/>
      <c r="J74" s="18"/>
      <c r="K74" s="18"/>
      <c r="L74" s="18"/>
      <c r="M74" s="18"/>
      <c r="N74" s="18"/>
      <c r="O74" s="18"/>
      <c r="P74" s="18"/>
      <c r="Q74" s="18"/>
      <c r="R74" s="19"/>
      <c r="S74" s="19"/>
      <c r="T74" s="19"/>
      <c r="U74" s="19"/>
    </row>
    <row r="75" spans="1:21" x14ac:dyDescent="0.45">
      <c r="A75" s="19"/>
      <c r="B75" s="18"/>
      <c r="C75" s="18"/>
      <c r="D75" s="18"/>
      <c r="E75" s="18"/>
      <c r="F75" s="18"/>
      <c r="G75" s="18"/>
      <c r="H75" s="18"/>
      <c r="I75" s="18"/>
      <c r="J75" s="18"/>
      <c r="K75" s="18"/>
      <c r="L75" s="18"/>
      <c r="M75" s="18"/>
      <c r="N75" s="18"/>
      <c r="O75" s="18"/>
      <c r="P75" s="18"/>
      <c r="Q75" s="18"/>
      <c r="R75" s="19"/>
      <c r="S75" s="19"/>
      <c r="T75" s="19"/>
      <c r="U75" s="19"/>
    </row>
    <row r="76" spans="1:21" x14ac:dyDescent="0.45">
      <c r="A76" s="19"/>
      <c r="B76" s="18"/>
      <c r="C76" s="18"/>
      <c r="D76" s="18"/>
      <c r="E76" s="18"/>
      <c r="F76" s="18"/>
      <c r="G76" s="18"/>
      <c r="H76" s="18"/>
      <c r="I76" s="18"/>
      <c r="J76" s="18"/>
      <c r="K76" s="18"/>
      <c r="L76" s="18"/>
      <c r="M76" s="18"/>
      <c r="N76" s="18"/>
      <c r="O76" s="18"/>
      <c r="P76" s="18"/>
      <c r="Q76" s="18"/>
      <c r="R76" s="19"/>
      <c r="S76" s="19"/>
      <c r="T76" s="19"/>
      <c r="U76" s="19"/>
    </row>
    <row r="77" spans="1:21" x14ac:dyDescent="0.45">
      <c r="A77" s="19"/>
      <c r="B77" s="18"/>
      <c r="C77" s="18"/>
      <c r="D77" s="18"/>
      <c r="E77" s="18"/>
      <c r="F77" s="18"/>
      <c r="G77" s="18"/>
      <c r="H77" s="18"/>
      <c r="I77" s="18"/>
      <c r="J77" s="18"/>
      <c r="K77" s="18"/>
      <c r="L77" s="18"/>
      <c r="M77" s="18"/>
      <c r="N77" s="18"/>
      <c r="O77" s="18"/>
      <c r="P77" s="18"/>
      <c r="Q77" s="18"/>
      <c r="R77" s="19"/>
      <c r="S77" s="19"/>
      <c r="T77" s="19"/>
      <c r="U77" s="19"/>
    </row>
    <row r="78" spans="1:21" x14ac:dyDescent="0.45">
      <c r="A78" s="19"/>
      <c r="B78" s="18"/>
      <c r="C78" s="18"/>
      <c r="D78" s="18"/>
      <c r="E78" s="18"/>
      <c r="F78" s="18"/>
      <c r="G78" s="18"/>
      <c r="H78" s="18"/>
      <c r="I78" s="18"/>
      <c r="J78" s="18"/>
      <c r="K78" s="18"/>
      <c r="L78" s="18"/>
      <c r="M78" s="18"/>
      <c r="N78" s="18"/>
      <c r="O78" s="18"/>
      <c r="P78" s="18"/>
      <c r="Q78" s="18"/>
      <c r="R78" s="19"/>
      <c r="S78" s="19"/>
      <c r="T78" s="19"/>
      <c r="U78" s="19"/>
    </row>
    <row r="79" spans="1:21" x14ac:dyDescent="0.45">
      <c r="A79" s="19"/>
      <c r="B79" s="18"/>
      <c r="C79" s="18"/>
      <c r="D79" s="18"/>
      <c r="E79" s="18"/>
      <c r="F79" s="18"/>
      <c r="G79" s="18"/>
      <c r="H79" s="18"/>
      <c r="I79" s="18"/>
      <c r="J79" s="18"/>
      <c r="K79" s="18"/>
      <c r="L79" s="18"/>
      <c r="M79" s="18"/>
      <c r="N79" s="18"/>
      <c r="O79" s="18"/>
      <c r="P79" s="18"/>
      <c r="Q79" s="18"/>
      <c r="R79" s="19"/>
      <c r="S79" s="19"/>
      <c r="T79" s="19"/>
      <c r="U79" s="19"/>
    </row>
    <row r="80" spans="1:21" x14ac:dyDescent="0.45">
      <c r="A80" s="19"/>
      <c r="B80" s="18"/>
      <c r="C80" s="18"/>
      <c r="D80" s="18"/>
      <c r="E80" s="18"/>
      <c r="F80" s="18"/>
      <c r="G80" s="18"/>
      <c r="H80" s="18"/>
      <c r="I80" s="18"/>
      <c r="J80" s="18"/>
      <c r="K80" s="18"/>
      <c r="L80" s="18"/>
      <c r="M80" s="18"/>
      <c r="N80" s="18"/>
      <c r="O80" s="18"/>
      <c r="P80" s="18"/>
      <c r="Q80" s="18"/>
      <c r="R80" s="19"/>
      <c r="S80" s="19"/>
      <c r="T80" s="19"/>
      <c r="U80" s="19"/>
    </row>
    <row r="81" spans="1:21" x14ac:dyDescent="0.45">
      <c r="A81" s="19"/>
      <c r="B81" s="18"/>
      <c r="C81" s="18"/>
      <c r="D81" s="18"/>
      <c r="E81" s="18"/>
      <c r="F81" s="18"/>
      <c r="G81" s="18"/>
      <c r="H81" s="18"/>
      <c r="I81" s="18"/>
      <c r="J81" s="18"/>
      <c r="K81" s="18"/>
      <c r="L81" s="18"/>
      <c r="M81" s="18"/>
      <c r="N81" s="18"/>
      <c r="O81" s="18"/>
      <c r="P81" s="18"/>
      <c r="Q81" s="18"/>
      <c r="R81" s="19"/>
      <c r="S81" s="19"/>
      <c r="T81" s="19"/>
      <c r="U81" s="19"/>
    </row>
    <row r="82" spans="1:21" x14ac:dyDescent="0.45">
      <c r="A82" s="19"/>
      <c r="B82" s="18"/>
      <c r="C82" s="18"/>
      <c r="D82" s="18"/>
      <c r="E82" s="18"/>
      <c r="F82" s="18"/>
      <c r="G82" s="18"/>
      <c r="H82" s="18"/>
      <c r="I82" s="18"/>
      <c r="J82" s="18"/>
      <c r="K82" s="18"/>
      <c r="L82" s="18"/>
      <c r="M82" s="18"/>
      <c r="N82" s="18"/>
      <c r="O82" s="18"/>
      <c r="P82" s="18"/>
      <c r="Q82" s="18"/>
      <c r="R82" s="19"/>
      <c r="S82" s="19"/>
      <c r="T82" s="19"/>
      <c r="U82" s="19"/>
    </row>
    <row r="83" spans="1:21" x14ac:dyDescent="0.45">
      <c r="A83" s="19"/>
      <c r="B83" s="18"/>
      <c r="C83" s="18"/>
      <c r="D83" s="18"/>
      <c r="E83" s="18"/>
      <c r="F83" s="18"/>
      <c r="G83" s="18"/>
      <c r="H83" s="18"/>
      <c r="I83" s="18"/>
      <c r="J83" s="18"/>
      <c r="K83" s="18"/>
      <c r="L83" s="18"/>
      <c r="M83" s="18"/>
      <c r="N83" s="18"/>
      <c r="O83" s="18"/>
      <c r="P83" s="18"/>
      <c r="Q83" s="18"/>
      <c r="R83" s="19"/>
      <c r="S83" s="19"/>
      <c r="T83" s="19"/>
      <c r="U83" s="19"/>
    </row>
    <row r="84" spans="1:21" x14ac:dyDescent="0.45">
      <c r="A84" s="19"/>
      <c r="B84" s="18"/>
      <c r="C84" s="18"/>
      <c r="D84" s="18"/>
      <c r="E84" s="18"/>
      <c r="F84" s="18"/>
      <c r="G84" s="18"/>
      <c r="H84" s="18"/>
      <c r="I84" s="18"/>
      <c r="J84" s="18"/>
      <c r="K84" s="18"/>
      <c r="L84" s="18"/>
      <c r="M84" s="18"/>
      <c r="N84" s="18"/>
      <c r="O84" s="18"/>
      <c r="P84" s="18"/>
      <c r="Q84" s="18"/>
      <c r="R84" s="19"/>
      <c r="S84" s="19"/>
      <c r="T84" s="19"/>
      <c r="U84" s="19"/>
    </row>
    <row r="85" spans="1:21" x14ac:dyDescent="0.45">
      <c r="A85" s="19"/>
      <c r="B85" s="18"/>
      <c r="C85" s="18"/>
      <c r="D85" s="18"/>
      <c r="E85" s="18"/>
      <c r="F85" s="18"/>
      <c r="G85" s="18"/>
      <c r="H85" s="18"/>
      <c r="I85" s="18"/>
      <c r="J85" s="18"/>
      <c r="K85" s="18"/>
      <c r="L85" s="18"/>
      <c r="M85" s="18"/>
      <c r="N85" s="18"/>
      <c r="O85" s="18"/>
      <c r="P85" s="18"/>
      <c r="Q85" s="18"/>
      <c r="R85" s="19"/>
      <c r="S85" s="19"/>
      <c r="T85" s="19"/>
      <c r="U85" s="19"/>
    </row>
    <row r="86" spans="1:21" x14ac:dyDescent="0.45">
      <c r="A86" s="19"/>
      <c r="B86" s="18"/>
      <c r="C86" s="18"/>
      <c r="D86" s="18"/>
      <c r="E86" s="18"/>
      <c r="F86" s="18"/>
      <c r="G86" s="18"/>
      <c r="H86" s="18"/>
      <c r="I86" s="18"/>
      <c r="J86" s="18"/>
      <c r="K86" s="18"/>
      <c r="L86" s="18"/>
      <c r="M86" s="18"/>
      <c r="N86" s="18"/>
      <c r="O86" s="18"/>
      <c r="P86" s="18"/>
      <c r="Q86" s="18"/>
      <c r="R86" s="19"/>
      <c r="S86" s="19"/>
      <c r="T86" s="19"/>
      <c r="U86" s="19"/>
    </row>
    <row r="87" spans="1:21" x14ac:dyDescent="0.45">
      <c r="A87" s="19"/>
      <c r="B87" s="18"/>
      <c r="C87" s="18"/>
      <c r="D87" s="18"/>
      <c r="E87" s="18"/>
      <c r="F87" s="18"/>
      <c r="G87" s="18"/>
      <c r="H87" s="18"/>
      <c r="I87" s="18"/>
      <c r="J87" s="18"/>
      <c r="K87" s="18"/>
      <c r="L87" s="18"/>
      <c r="M87" s="18"/>
      <c r="N87" s="18"/>
      <c r="O87" s="18"/>
      <c r="P87" s="18"/>
      <c r="Q87" s="18"/>
      <c r="R87" s="19"/>
      <c r="S87" s="19"/>
      <c r="T87" s="19"/>
      <c r="U87" s="19"/>
    </row>
    <row r="88" spans="1:21" x14ac:dyDescent="0.45">
      <c r="A88" s="19"/>
      <c r="B88" s="18"/>
      <c r="C88" s="18"/>
      <c r="D88" s="18"/>
      <c r="E88" s="18"/>
      <c r="F88" s="18"/>
      <c r="G88" s="18"/>
      <c r="H88" s="18"/>
      <c r="I88" s="18"/>
      <c r="J88" s="18"/>
      <c r="K88" s="18"/>
      <c r="L88" s="18"/>
      <c r="M88" s="18"/>
      <c r="N88" s="18"/>
      <c r="O88" s="18"/>
      <c r="P88" s="18"/>
      <c r="Q88" s="18"/>
      <c r="R88" s="19"/>
      <c r="S88" s="19"/>
      <c r="T88" s="19"/>
      <c r="U88" s="19"/>
    </row>
    <row r="89" spans="1:21" x14ac:dyDescent="0.45">
      <c r="A89" s="19"/>
      <c r="B89" s="18"/>
      <c r="C89" s="18"/>
      <c r="D89" s="18"/>
      <c r="E89" s="18"/>
      <c r="F89" s="18"/>
      <c r="G89" s="18"/>
      <c r="H89" s="18"/>
      <c r="I89" s="18"/>
      <c r="J89" s="18"/>
      <c r="K89" s="18"/>
      <c r="L89" s="18"/>
      <c r="M89" s="18"/>
      <c r="N89" s="18"/>
      <c r="O89" s="18"/>
      <c r="P89" s="18"/>
      <c r="Q89" s="18"/>
      <c r="R89" s="19"/>
      <c r="S89" s="19"/>
      <c r="T89" s="19"/>
      <c r="U89" s="19"/>
    </row>
    <row r="90" spans="1:21" x14ac:dyDescent="0.45">
      <c r="A90" s="19"/>
      <c r="B90" s="18"/>
      <c r="C90" s="18"/>
      <c r="D90" s="18"/>
      <c r="E90" s="18"/>
      <c r="F90" s="18"/>
      <c r="G90" s="18"/>
      <c r="H90" s="18"/>
      <c r="I90" s="18"/>
      <c r="J90" s="18"/>
      <c r="K90" s="18"/>
      <c r="L90" s="18"/>
      <c r="M90" s="18"/>
      <c r="N90" s="18"/>
      <c r="O90" s="18"/>
      <c r="P90" s="18"/>
      <c r="Q90" s="18"/>
      <c r="R90" s="19"/>
      <c r="S90" s="19"/>
      <c r="T90" s="19"/>
      <c r="U90" s="19"/>
    </row>
    <row r="91" spans="1:21" x14ac:dyDescent="0.45">
      <c r="A91" s="19"/>
      <c r="B91" s="18"/>
      <c r="C91" s="18"/>
      <c r="D91" s="18"/>
      <c r="E91" s="18"/>
      <c r="F91" s="18"/>
      <c r="G91" s="18"/>
      <c r="H91" s="18"/>
      <c r="I91" s="18"/>
      <c r="J91" s="18"/>
      <c r="K91" s="18"/>
      <c r="L91" s="18"/>
      <c r="M91" s="18"/>
      <c r="N91" s="18"/>
      <c r="O91" s="18"/>
      <c r="P91" s="18"/>
      <c r="Q91" s="18"/>
      <c r="R91" s="19"/>
      <c r="S91" s="19"/>
      <c r="T91" s="19"/>
      <c r="U91" s="19"/>
    </row>
    <row r="92" spans="1:21" x14ac:dyDescent="0.45">
      <c r="A92" s="19"/>
      <c r="B92" s="18"/>
      <c r="C92" s="18"/>
      <c r="D92" s="18"/>
      <c r="E92" s="18"/>
      <c r="F92" s="18"/>
      <c r="G92" s="18"/>
      <c r="H92" s="18"/>
      <c r="I92" s="18"/>
      <c r="J92" s="18"/>
      <c r="K92" s="18"/>
      <c r="L92" s="18"/>
      <c r="M92" s="18"/>
      <c r="N92" s="18"/>
      <c r="O92" s="18"/>
      <c r="P92" s="18"/>
      <c r="Q92" s="18"/>
      <c r="R92" s="19"/>
      <c r="S92" s="19"/>
      <c r="T92" s="19"/>
      <c r="U92" s="19"/>
    </row>
    <row r="93" spans="1:21" x14ac:dyDescent="0.45">
      <c r="A93" s="19"/>
      <c r="B93" s="18"/>
      <c r="C93" s="18"/>
      <c r="D93" s="18"/>
      <c r="E93" s="18"/>
      <c r="F93" s="18"/>
      <c r="G93" s="18"/>
      <c r="H93" s="18"/>
      <c r="I93" s="18"/>
      <c r="J93" s="18"/>
      <c r="K93" s="18"/>
      <c r="L93" s="18"/>
      <c r="M93" s="18"/>
      <c r="N93" s="18"/>
      <c r="O93" s="18"/>
      <c r="P93" s="18"/>
      <c r="Q93" s="18"/>
      <c r="R93" s="19"/>
      <c r="S93" s="19"/>
      <c r="T93" s="19"/>
      <c r="U93" s="19"/>
    </row>
    <row r="94" spans="1:21" x14ac:dyDescent="0.45">
      <c r="A94" s="19"/>
      <c r="B94" s="18"/>
      <c r="C94" s="18"/>
      <c r="D94" s="18"/>
      <c r="E94" s="18"/>
      <c r="F94" s="18"/>
      <c r="G94" s="18"/>
      <c r="H94" s="18"/>
      <c r="I94" s="18"/>
      <c r="J94" s="18"/>
      <c r="K94" s="18"/>
      <c r="L94" s="18"/>
      <c r="M94" s="18"/>
      <c r="N94" s="18"/>
      <c r="O94" s="18"/>
      <c r="P94" s="18"/>
      <c r="Q94" s="18"/>
      <c r="R94" s="19"/>
      <c r="S94" s="19"/>
      <c r="T94" s="19"/>
      <c r="U94" s="19"/>
    </row>
    <row r="95" spans="1:21" x14ac:dyDescent="0.45">
      <c r="A95" s="19"/>
      <c r="B95" s="18"/>
      <c r="C95" s="18"/>
      <c r="D95" s="18"/>
      <c r="E95" s="18"/>
      <c r="F95" s="18"/>
      <c r="G95" s="18"/>
      <c r="H95" s="18"/>
      <c r="I95" s="18"/>
      <c r="J95" s="18"/>
      <c r="K95" s="18"/>
      <c r="L95" s="18"/>
      <c r="M95" s="18"/>
      <c r="N95" s="18"/>
      <c r="O95" s="18"/>
      <c r="P95" s="18"/>
      <c r="Q95" s="18"/>
      <c r="R95" s="19"/>
      <c r="S95" s="19"/>
      <c r="T95" s="19"/>
      <c r="U95" s="19"/>
    </row>
    <row r="96" spans="1:21" x14ac:dyDescent="0.45">
      <c r="A96" s="19"/>
      <c r="B96" s="18"/>
      <c r="C96" s="18"/>
      <c r="D96" s="18"/>
      <c r="E96" s="18"/>
      <c r="F96" s="18"/>
      <c r="G96" s="18"/>
      <c r="H96" s="18"/>
      <c r="I96" s="18"/>
      <c r="J96" s="18"/>
      <c r="K96" s="18"/>
      <c r="L96" s="18"/>
      <c r="M96" s="18"/>
      <c r="N96" s="18"/>
      <c r="O96" s="18"/>
      <c r="P96" s="18"/>
      <c r="Q96" s="18"/>
      <c r="R96" s="19"/>
      <c r="S96" s="19"/>
      <c r="T96" s="19"/>
      <c r="U96" s="19"/>
    </row>
    <row r="97" spans="1:21" x14ac:dyDescent="0.45">
      <c r="A97" s="19"/>
      <c r="B97" s="18"/>
      <c r="C97" s="18"/>
      <c r="D97" s="18"/>
      <c r="E97" s="18"/>
      <c r="F97" s="18"/>
      <c r="G97" s="18"/>
      <c r="H97" s="18"/>
      <c r="I97" s="18"/>
      <c r="J97" s="18"/>
      <c r="K97" s="18"/>
      <c r="L97" s="18"/>
      <c r="M97" s="18"/>
      <c r="N97" s="18"/>
      <c r="O97" s="18"/>
      <c r="P97" s="18"/>
      <c r="Q97" s="18"/>
      <c r="R97" s="19"/>
      <c r="S97" s="19"/>
      <c r="T97" s="19"/>
      <c r="U97" s="19"/>
    </row>
    <row r="98" spans="1:21" x14ac:dyDescent="0.45">
      <c r="A98" s="19"/>
      <c r="B98" s="18"/>
      <c r="C98" s="18"/>
      <c r="D98" s="18"/>
      <c r="E98" s="18"/>
      <c r="F98" s="18"/>
      <c r="G98" s="18"/>
      <c r="H98" s="18"/>
      <c r="I98" s="18"/>
      <c r="J98" s="18"/>
      <c r="K98" s="18"/>
      <c r="L98" s="18"/>
      <c r="M98" s="18"/>
      <c r="N98" s="18"/>
      <c r="O98" s="18"/>
      <c r="P98" s="18"/>
      <c r="Q98" s="18"/>
      <c r="R98" s="19"/>
      <c r="S98" s="19"/>
      <c r="T98" s="19"/>
      <c r="U98" s="19"/>
    </row>
    <row r="99" spans="1:21" x14ac:dyDescent="0.45">
      <c r="A99" s="19"/>
      <c r="B99" s="18"/>
      <c r="C99" s="18"/>
      <c r="D99" s="18"/>
      <c r="E99" s="18"/>
      <c r="F99" s="18"/>
      <c r="G99" s="18"/>
      <c r="H99" s="18"/>
      <c r="I99" s="18"/>
      <c r="J99" s="18"/>
      <c r="K99" s="18"/>
      <c r="L99" s="18"/>
      <c r="M99" s="18"/>
      <c r="N99" s="18"/>
      <c r="O99" s="18"/>
      <c r="P99" s="18"/>
      <c r="Q99" s="18"/>
      <c r="R99" s="19"/>
      <c r="S99" s="19"/>
      <c r="T99" s="19"/>
      <c r="U99" s="19"/>
    </row>
    <row r="100" spans="1:21" x14ac:dyDescent="0.45">
      <c r="A100" s="19"/>
      <c r="B100" s="18"/>
      <c r="C100" s="18"/>
      <c r="D100" s="18"/>
      <c r="E100" s="18"/>
      <c r="F100" s="18"/>
      <c r="G100" s="18"/>
      <c r="H100" s="18"/>
      <c r="I100" s="18"/>
      <c r="J100" s="18"/>
      <c r="K100" s="18"/>
      <c r="L100" s="18"/>
      <c r="M100" s="18"/>
      <c r="N100" s="18"/>
      <c r="O100" s="18"/>
      <c r="P100" s="18"/>
      <c r="Q100" s="18"/>
      <c r="R100" s="19"/>
      <c r="S100" s="19"/>
      <c r="T100" s="19"/>
      <c r="U100" s="19"/>
    </row>
    <row r="101" spans="1:21" x14ac:dyDescent="0.45">
      <c r="A101" s="19"/>
      <c r="B101" s="18"/>
      <c r="C101" s="18"/>
      <c r="D101" s="18"/>
      <c r="E101" s="18"/>
      <c r="F101" s="18"/>
      <c r="G101" s="18"/>
      <c r="H101" s="18"/>
      <c r="I101" s="18"/>
      <c r="J101" s="18"/>
      <c r="K101" s="18"/>
      <c r="L101" s="18"/>
      <c r="M101" s="18"/>
      <c r="N101" s="18"/>
      <c r="O101" s="18"/>
      <c r="P101" s="18"/>
      <c r="Q101" s="18"/>
      <c r="R101" s="19"/>
      <c r="S101" s="19"/>
      <c r="T101" s="19"/>
      <c r="U101" s="19"/>
    </row>
    <row r="102" spans="1:21" x14ac:dyDescent="0.45">
      <c r="A102" s="19"/>
      <c r="B102" s="18"/>
      <c r="C102" s="18"/>
      <c r="D102" s="18"/>
      <c r="E102" s="18"/>
      <c r="F102" s="18"/>
      <c r="G102" s="18"/>
      <c r="H102" s="18"/>
      <c r="I102" s="18"/>
      <c r="J102" s="18"/>
      <c r="K102" s="18"/>
      <c r="L102" s="18"/>
      <c r="M102" s="18"/>
      <c r="N102" s="18"/>
      <c r="O102" s="18"/>
      <c r="P102" s="18"/>
      <c r="Q102" s="18"/>
      <c r="R102" s="19"/>
      <c r="S102" s="19"/>
      <c r="T102" s="19"/>
      <c r="U102" s="19"/>
    </row>
    <row r="103" spans="1:21" x14ac:dyDescent="0.45">
      <c r="A103" s="19"/>
      <c r="B103" s="18"/>
      <c r="C103" s="18"/>
      <c r="D103" s="18"/>
      <c r="E103" s="18"/>
      <c r="F103" s="18"/>
      <c r="G103" s="18"/>
      <c r="H103" s="18"/>
      <c r="I103" s="18"/>
      <c r="J103" s="18"/>
      <c r="K103" s="18"/>
      <c r="L103" s="18"/>
      <c r="M103" s="18"/>
      <c r="N103" s="18"/>
      <c r="O103" s="18"/>
      <c r="P103" s="18"/>
      <c r="Q103" s="18"/>
      <c r="R103" s="19"/>
      <c r="S103" s="19"/>
      <c r="T103" s="19"/>
      <c r="U103" s="19"/>
    </row>
    <row r="104" spans="1:21" x14ac:dyDescent="0.45">
      <c r="A104" s="19"/>
      <c r="B104" s="18"/>
      <c r="C104" s="18"/>
      <c r="D104" s="18"/>
      <c r="E104" s="18"/>
      <c r="F104" s="18"/>
      <c r="G104" s="18"/>
      <c r="H104" s="18"/>
      <c r="I104" s="18"/>
      <c r="J104" s="18"/>
      <c r="K104" s="18"/>
      <c r="L104" s="18"/>
      <c r="M104" s="18"/>
      <c r="N104" s="18"/>
      <c r="O104" s="18"/>
      <c r="P104" s="18"/>
      <c r="Q104" s="18"/>
      <c r="R104" s="19"/>
      <c r="S104" s="19"/>
      <c r="T104" s="19"/>
      <c r="U104" s="19"/>
    </row>
    <row r="105" spans="1:21" x14ac:dyDescent="0.45">
      <c r="A105" s="19"/>
      <c r="B105" s="18"/>
      <c r="C105" s="18"/>
      <c r="D105" s="18"/>
      <c r="E105" s="18"/>
      <c r="F105" s="18"/>
      <c r="G105" s="18"/>
      <c r="H105" s="18"/>
      <c r="I105" s="18"/>
      <c r="J105" s="18"/>
      <c r="K105" s="18"/>
      <c r="L105" s="18"/>
      <c r="M105" s="18"/>
      <c r="N105" s="18"/>
      <c r="O105" s="18"/>
      <c r="P105" s="18"/>
      <c r="Q105" s="18"/>
      <c r="R105" s="19"/>
      <c r="S105" s="19"/>
      <c r="T105" s="19"/>
      <c r="U105" s="19"/>
    </row>
    <row r="106" spans="1:21" x14ac:dyDescent="0.45">
      <c r="A106" s="19"/>
      <c r="B106" s="18"/>
      <c r="C106" s="18"/>
      <c r="D106" s="18"/>
      <c r="E106" s="18"/>
      <c r="F106" s="18"/>
      <c r="G106" s="18"/>
      <c r="H106" s="18"/>
      <c r="I106" s="18"/>
      <c r="J106" s="18"/>
      <c r="K106" s="18"/>
      <c r="M106" s="18"/>
      <c r="N106" s="18"/>
      <c r="O106" s="18"/>
      <c r="P106" s="18"/>
      <c r="Q106" s="18"/>
      <c r="R106" s="19"/>
      <c r="S106" s="19"/>
      <c r="T106" s="19"/>
      <c r="U106" s="19"/>
    </row>
    <row r="107" spans="1:21" x14ac:dyDescent="0.45">
      <c r="A107" s="19"/>
      <c r="B107" s="18"/>
      <c r="C107" s="18"/>
      <c r="D107" s="18"/>
      <c r="E107" s="18"/>
      <c r="F107" s="18"/>
      <c r="G107" s="18"/>
      <c r="H107" s="18"/>
      <c r="I107" s="18"/>
      <c r="J107" s="18"/>
      <c r="K107" s="18"/>
      <c r="L107" s="18"/>
      <c r="M107" s="18"/>
      <c r="N107" s="18"/>
      <c r="O107" s="18"/>
      <c r="P107" s="18"/>
      <c r="Q107" s="18"/>
      <c r="R107" s="19"/>
      <c r="S107" s="19"/>
      <c r="T107" s="19"/>
      <c r="U107" s="19"/>
    </row>
    <row r="108" spans="1:21" x14ac:dyDescent="0.45">
      <c r="A108" s="19"/>
      <c r="B108" s="18"/>
      <c r="C108" s="18"/>
      <c r="D108" s="18"/>
      <c r="E108" s="18"/>
      <c r="F108" s="18"/>
      <c r="G108" s="18"/>
      <c r="H108" s="18"/>
      <c r="I108" s="18"/>
      <c r="J108" s="18"/>
      <c r="K108" s="18"/>
      <c r="L108" s="18"/>
      <c r="M108" s="18"/>
      <c r="N108" s="18"/>
      <c r="O108" s="18"/>
      <c r="P108" s="18"/>
      <c r="Q108" s="18"/>
      <c r="R108" s="19"/>
      <c r="S108" s="19"/>
      <c r="T108" s="19"/>
      <c r="U108" s="19"/>
    </row>
    <row r="109" spans="1:21" x14ac:dyDescent="0.45">
      <c r="A109" s="19"/>
      <c r="B109" s="18"/>
      <c r="C109" s="18"/>
      <c r="D109" s="18"/>
      <c r="E109" s="18"/>
      <c r="F109" s="18"/>
      <c r="G109" s="18"/>
      <c r="H109" s="18"/>
      <c r="I109" s="18"/>
      <c r="J109" s="18"/>
      <c r="K109" s="18"/>
      <c r="L109" s="18"/>
      <c r="M109" s="18"/>
      <c r="N109" s="18"/>
      <c r="O109" s="18"/>
      <c r="P109" s="18"/>
      <c r="Q109" s="18"/>
      <c r="R109" s="19"/>
      <c r="S109" s="19"/>
      <c r="T109" s="19"/>
      <c r="U109" s="19"/>
    </row>
    <row r="110" spans="1:21" x14ac:dyDescent="0.45">
      <c r="A110" s="19"/>
      <c r="B110" s="18"/>
      <c r="C110" s="18"/>
      <c r="D110" s="18"/>
      <c r="E110" s="18"/>
      <c r="F110" s="18"/>
      <c r="G110" s="18"/>
      <c r="H110" s="18"/>
      <c r="I110" s="18"/>
      <c r="J110" s="18"/>
      <c r="K110" s="18"/>
      <c r="L110" s="18"/>
      <c r="M110" s="18"/>
      <c r="N110" s="18"/>
      <c r="O110" s="18"/>
      <c r="P110" s="18"/>
      <c r="Q110" s="18"/>
      <c r="R110" s="19"/>
      <c r="S110" s="19"/>
      <c r="T110" s="19"/>
      <c r="U110" s="19"/>
    </row>
    <row r="111" spans="1:21" x14ac:dyDescent="0.45">
      <c r="A111" s="19"/>
      <c r="B111" s="18"/>
      <c r="C111" s="18"/>
      <c r="D111" s="18"/>
      <c r="E111" s="18"/>
      <c r="F111" s="18"/>
      <c r="G111" s="18"/>
      <c r="H111" s="18"/>
      <c r="I111" s="18"/>
      <c r="J111" s="18"/>
      <c r="K111" s="18"/>
      <c r="L111" s="18"/>
      <c r="M111" s="18"/>
      <c r="N111" s="18"/>
      <c r="O111" s="18"/>
      <c r="P111" s="18"/>
      <c r="Q111" s="18"/>
      <c r="R111" s="19"/>
      <c r="S111" s="19"/>
      <c r="T111" s="19"/>
      <c r="U111" s="19"/>
    </row>
    <row r="112" spans="1:21" x14ac:dyDescent="0.45">
      <c r="A112" s="19"/>
      <c r="B112" s="18"/>
      <c r="C112" s="18"/>
      <c r="D112" s="18"/>
      <c r="E112" s="18"/>
      <c r="F112" s="18"/>
      <c r="G112" s="18"/>
      <c r="H112" s="18"/>
      <c r="I112" s="18"/>
      <c r="J112" s="18"/>
      <c r="K112" s="18"/>
      <c r="L112" s="18"/>
      <c r="M112" s="18"/>
      <c r="N112" s="18"/>
      <c r="O112" s="18"/>
      <c r="P112" s="18"/>
      <c r="Q112" s="18"/>
      <c r="R112" s="19"/>
      <c r="S112" s="19"/>
      <c r="T112" s="19"/>
      <c r="U112" s="19"/>
    </row>
    <row r="113" spans="1:21" x14ac:dyDescent="0.45">
      <c r="A113" s="19"/>
      <c r="B113" s="18"/>
      <c r="C113" s="18"/>
      <c r="D113" s="18"/>
      <c r="E113" s="18"/>
      <c r="F113" s="18"/>
      <c r="G113" s="18"/>
      <c r="H113" s="18"/>
      <c r="I113" s="18"/>
      <c r="J113" s="18"/>
      <c r="K113" s="18"/>
      <c r="L113" s="18"/>
      <c r="M113" s="18"/>
      <c r="N113" s="18"/>
      <c r="O113" s="18"/>
      <c r="P113" s="18"/>
      <c r="Q113" s="18"/>
      <c r="R113" s="19"/>
      <c r="S113" s="19"/>
      <c r="T113" s="19"/>
      <c r="U113" s="19"/>
    </row>
    <row r="114" spans="1:21" x14ac:dyDescent="0.45">
      <c r="A114" s="19"/>
      <c r="B114" s="18"/>
      <c r="C114" s="18"/>
      <c r="D114" s="18"/>
      <c r="E114" s="18"/>
      <c r="F114" s="18"/>
      <c r="G114" s="18"/>
      <c r="H114" s="18"/>
      <c r="I114" s="18"/>
      <c r="J114" s="18"/>
      <c r="K114" s="18"/>
      <c r="L114" s="18"/>
      <c r="M114" s="18"/>
      <c r="N114" s="18"/>
      <c r="O114" s="18"/>
      <c r="P114" s="18"/>
      <c r="Q114" s="18"/>
      <c r="R114" s="19"/>
      <c r="S114" s="19"/>
      <c r="T114" s="19"/>
      <c r="U114" s="19"/>
    </row>
    <row r="115" spans="1:21" x14ac:dyDescent="0.45">
      <c r="A115" s="19"/>
      <c r="B115" s="18"/>
      <c r="C115" s="18"/>
      <c r="D115" s="18"/>
      <c r="E115" s="18"/>
      <c r="F115" s="18"/>
      <c r="G115" s="18"/>
      <c r="H115" s="18"/>
      <c r="I115" s="18"/>
      <c r="J115" s="18"/>
      <c r="K115" s="18"/>
      <c r="L115" s="18"/>
      <c r="M115" s="18"/>
      <c r="N115" s="18"/>
      <c r="O115" s="18"/>
      <c r="P115" s="18"/>
      <c r="Q115" s="18"/>
      <c r="R115" s="19"/>
      <c r="S115" s="19"/>
      <c r="T115" s="19"/>
      <c r="U115" s="19"/>
    </row>
    <row r="116" spans="1:21" x14ac:dyDescent="0.45">
      <c r="A116" s="19"/>
      <c r="B116" s="18"/>
      <c r="C116" s="18"/>
      <c r="D116" s="18"/>
      <c r="E116" s="18"/>
      <c r="F116" s="18"/>
      <c r="G116" s="18"/>
      <c r="H116" s="18"/>
      <c r="I116" s="18"/>
      <c r="J116" s="18"/>
      <c r="K116" s="18"/>
      <c r="L116" s="18"/>
      <c r="M116" s="18"/>
      <c r="N116" s="18"/>
      <c r="O116" s="18"/>
      <c r="P116" s="18"/>
      <c r="Q116" s="18"/>
      <c r="R116" s="19"/>
      <c r="S116" s="19"/>
      <c r="T116" s="19"/>
      <c r="U116" s="19"/>
    </row>
    <row r="117" spans="1:21" x14ac:dyDescent="0.45">
      <c r="A117" s="19"/>
      <c r="B117" s="18"/>
      <c r="C117" s="18"/>
      <c r="D117" s="18"/>
      <c r="E117" s="18"/>
      <c r="F117" s="18"/>
      <c r="G117" s="18"/>
      <c r="H117" s="18"/>
      <c r="I117" s="18"/>
      <c r="J117" s="18"/>
      <c r="K117" s="18"/>
      <c r="L117" s="18"/>
      <c r="M117" s="18"/>
      <c r="N117" s="18"/>
      <c r="O117" s="18"/>
      <c r="P117" s="18"/>
      <c r="Q117" s="18"/>
      <c r="R117" s="19"/>
      <c r="S117" s="19"/>
      <c r="T117" s="19"/>
      <c r="U117" s="19"/>
    </row>
    <row r="118" spans="1:21" x14ac:dyDescent="0.45">
      <c r="A118" s="19"/>
      <c r="B118" s="18"/>
      <c r="C118" s="18"/>
      <c r="D118" s="18"/>
      <c r="E118" s="18"/>
      <c r="F118" s="18"/>
      <c r="G118" s="18"/>
      <c r="H118" s="18"/>
      <c r="I118" s="18"/>
      <c r="J118" s="18"/>
      <c r="K118" s="18"/>
      <c r="L118" s="18"/>
      <c r="M118" s="18"/>
      <c r="N118" s="18"/>
      <c r="O118" s="18"/>
      <c r="P118" s="18"/>
      <c r="Q118" s="18"/>
      <c r="R118" s="19"/>
      <c r="S118" s="19"/>
      <c r="T118" s="19"/>
      <c r="U118" s="19"/>
    </row>
    <row r="119" spans="1:21" x14ac:dyDescent="0.45">
      <c r="A119" s="19"/>
      <c r="B119" s="18"/>
      <c r="C119" s="18"/>
      <c r="D119" s="18"/>
      <c r="E119" s="18"/>
      <c r="F119" s="18"/>
      <c r="G119" s="18"/>
      <c r="H119" s="18"/>
      <c r="I119" s="18"/>
      <c r="J119" s="18"/>
      <c r="K119" s="18"/>
      <c r="L119" s="18"/>
      <c r="M119" s="18"/>
      <c r="N119" s="18"/>
      <c r="O119" s="18"/>
      <c r="P119" s="18"/>
      <c r="Q119" s="18"/>
      <c r="R119" s="19"/>
      <c r="S119" s="19"/>
      <c r="T119" s="19"/>
      <c r="U119" s="19"/>
    </row>
    <row r="120" spans="1:21" x14ac:dyDescent="0.45">
      <c r="A120" s="19"/>
      <c r="B120" s="18"/>
      <c r="C120" s="18"/>
      <c r="D120" s="18"/>
      <c r="E120" s="18"/>
      <c r="F120" s="18"/>
      <c r="G120" s="18"/>
      <c r="H120" s="18"/>
      <c r="I120" s="18"/>
      <c r="J120" s="18"/>
      <c r="K120" s="18"/>
      <c r="L120" s="18"/>
      <c r="M120" s="18"/>
      <c r="N120" s="18"/>
      <c r="O120" s="18"/>
      <c r="P120" s="18"/>
      <c r="Q120" s="18"/>
      <c r="R120" s="19"/>
      <c r="S120" s="19"/>
      <c r="T120" s="19"/>
      <c r="U120" s="19"/>
    </row>
    <row r="121" spans="1:21" x14ac:dyDescent="0.45">
      <c r="A121" s="19"/>
      <c r="B121" s="18"/>
      <c r="C121" s="18"/>
      <c r="D121" s="18"/>
      <c r="E121" s="18"/>
      <c r="F121" s="18"/>
      <c r="G121" s="18"/>
      <c r="H121" s="18"/>
      <c r="I121" s="18"/>
      <c r="J121" s="18"/>
      <c r="K121" s="18"/>
      <c r="L121" s="18"/>
      <c r="M121" s="18"/>
      <c r="N121" s="18"/>
      <c r="O121" s="18"/>
      <c r="P121" s="18"/>
      <c r="Q121" s="18"/>
      <c r="R121" s="19"/>
      <c r="S121" s="19"/>
      <c r="T121" s="19"/>
      <c r="U121" s="19"/>
    </row>
    <row r="122" spans="1:21" x14ac:dyDescent="0.45">
      <c r="A122" s="19"/>
      <c r="B122" s="18"/>
      <c r="C122" s="18"/>
      <c r="D122" s="18"/>
      <c r="E122" s="18"/>
      <c r="F122" s="18"/>
      <c r="G122" s="18"/>
      <c r="H122" s="18"/>
      <c r="I122" s="18"/>
      <c r="J122" s="18"/>
      <c r="K122" s="18"/>
      <c r="L122" s="18"/>
      <c r="M122" s="18"/>
      <c r="N122" s="18"/>
      <c r="O122" s="18"/>
      <c r="P122" s="18"/>
      <c r="Q122" s="18"/>
      <c r="R122" s="19"/>
      <c r="S122" s="19"/>
      <c r="T122" s="19"/>
      <c r="U122" s="19"/>
    </row>
    <row r="123" spans="1:21" x14ac:dyDescent="0.45">
      <c r="A123" s="19"/>
      <c r="B123" s="18"/>
      <c r="C123" s="18"/>
      <c r="D123" s="18"/>
      <c r="E123" s="18"/>
      <c r="F123" s="18"/>
      <c r="G123" s="18"/>
      <c r="H123" s="18"/>
      <c r="I123" s="18"/>
      <c r="J123" s="18"/>
      <c r="K123" s="18"/>
      <c r="L123" s="18"/>
      <c r="M123" s="18"/>
      <c r="N123" s="18"/>
      <c r="O123" s="18"/>
      <c r="P123" s="18"/>
      <c r="Q123" s="18"/>
      <c r="R123" s="19"/>
      <c r="S123" s="19"/>
      <c r="T123" s="19"/>
      <c r="U123" s="19"/>
    </row>
    <row r="124" spans="1:21" x14ac:dyDescent="0.45">
      <c r="A124" s="19"/>
      <c r="B124" s="18"/>
      <c r="C124" s="18"/>
      <c r="D124" s="18"/>
      <c r="E124" s="18"/>
      <c r="F124" s="18"/>
      <c r="G124" s="18"/>
      <c r="H124" s="18"/>
      <c r="I124" s="18"/>
      <c r="J124" s="18"/>
      <c r="K124" s="18"/>
      <c r="L124" s="18"/>
      <c r="M124" s="18"/>
      <c r="N124" s="18"/>
      <c r="O124" s="18"/>
      <c r="P124" s="18"/>
      <c r="Q124" s="18"/>
      <c r="R124" s="19"/>
      <c r="S124" s="19"/>
      <c r="T124" s="19"/>
      <c r="U124" s="19"/>
    </row>
    <row r="125" spans="1:21" x14ac:dyDescent="0.45">
      <c r="A125" s="19"/>
      <c r="B125" s="18"/>
      <c r="C125" s="18"/>
      <c r="D125" s="18"/>
      <c r="E125" s="18"/>
      <c r="F125" s="18"/>
      <c r="G125" s="18"/>
      <c r="H125" s="18"/>
      <c r="I125" s="18"/>
      <c r="J125" s="18"/>
      <c r="K125" s="18"/>
      <c r="L125" s="18"/>
      <c r="M125" s="18"/>
      <c r="N125" s="18"/>
      <c r="O125" s="18"/>
      <c r="P125" s="18"/>
      <c r="Q125" s="18"/>
      <c r="R125" s="19"/>
      <c r="S125" s="19"/>
      <c r="T125" s="19"/>
      <c r="U125" s="19"/>
    </row>
    <row r="126" spans="1:21" x14ac:dyDescent="0.45">
      <c r="A126" s="19"/>
      <c r="B126" s="18"/>
      <c r="C126" s="18"/>
      <c r="D126" s="18"/>
      <c r="E126" s="18"/>
      <c r="F126" s="18"/>
      <c r="G126" s="18"/>
      <c r="H126" s="18"/>
      <c r="I126" s="18"/>
      <c r="J126" s="18"/>
      <c r="K126" s="18"/>
      <c r="L126" s="18"/>
      <c r="M126" s="18"/>
      <c r="N126" s="18"/>
      <c r="O126" s="18"/>
      <c r="P126" s="18"/>
      <c r="Q126" s="18"/>
      <c r="R126" s="19"/>
      <c r="S126" s="19"/>
      <c r="T126" s="19"/>
      <c r="U126" s="19"/>
    </row>
    <row r="127" spans="1:21" x14ac:dyDescent="0.45">
      <c r="A127" s="19"/>
      <c r="B127" s="18"/>
      <c r="C127" s="18"/>
      <c r="D127" s="18"/>
      <c r="E127" s="18"/>
      <c r="F127" s="18"/>
      <c r="G127" s="18"/>
      <c r="H127" s="18"/>
      <c r="I127" s="18"/>
      <c r="J127" s="18"/>
      <c r="K127" s="18"/>
      <c r="L127" s="18"/>
      <c r="M127" s="18"/>
      <c r="N127" s="18"/>
      <c r="O127" s="18"/>
      <c r="P127" s="18"/>
      <c r="Q127" s="18"/>
      <c r="R127" s="19"/>
      <c r="S127" s="19"/>
      <c r="T127" s="19"/>
      <c r="U127" s="19"/>
    </row>
    <row r="128" spans="1:21" x14ac:dyDescent="0.45">
      <c r="A128" s="19"/>
      <c r="B128" s="18"/>
      <c r="C128" s="18"/>
      <c r="D128" s="18"/>
      <c r="E128" s="18"/>
      <c r="F128" s="18"/>
      <c r="G128" s="18"/>
      <c r="H128" s="18"/>
      <c r="I128" s="18"/>
      <c r="J128" s="18"/>
      <c r="K128" s="18"/>
      <c r="L128" s="18"/>
      <c r="M128" s="18"/>
      <c r="N128" s="18"/>
      <c r="O128" s="18"/>
      <c r="P128" s="18"/>
      <c r="Q128" s="18"/>
      <c r="R128" s="19"/>
      <c r="S128" s="19"/>
      <c r="T128" s="19"/>
      <c r="U128" s="19"/>
    </row>
    <row r="129" spans="1:21" x14ac:dyDescent="0.45">
      <c r="A129" s="19"/>
      <c r="B129" s="18"/>
      <c r="C129" s="18"/>
      <c r="D129" s="18"/>
      <c r="E129" s="18"/>
      <c r="F129" s="18"/>
      <c r="G129" s="18"/>
      <c r="H129" s="18"/>
      <c r="I129" s="18"/>
      <c r="J129" s="18"/>
      <c r="K129" s="18"/>
      <c r="L129" s="18"/>
      <c r="M129" s="18"/>
      <c r="N129" s="18"/>
      <c r="O129" s="18"/>
      <c r="P129" s="18"/>
      <c r="Q129" s="18"/>
      <c r="R129" s="19"/>
      <c r="S129" s="19"/>
      <c r="T129" s="19"/>
      <c r="U129" s="19"/>
    </row>
    <row r="130" spans="1:21" x14ac:dyDescent="0.45">
      <c r="A130" s="19"/>
      <c r="B130" s="18"/>
      <c r="C130" s="18"/>
      <c r="D130" s="18"/>
      <c r="E130" s="18"/>
      <c r="F130" s="18"/>
      <c r="G130" s="18"/>
      <c r="H130" s="18"/>
      <c r="I130" s="18"/>
      <c r="J130" s="18"/>
      <c r="K130" s="18"/>
      <c r="L130" s="18"/>
      <c r="M130" s="18"/>
      <c r="N130" s="18"/>
      <c r="O130" s="18"/>
      <c r="P130" s="18"/>
      <c r="Q130" s="18"/>
      <c r="R130" s="19"/>
      <c r="S130" s="19"/>
      <c r="T130" s="19"/>
      <c r="U130" s="19"/>
    </row>
    <row r="131" spans="1:21" x14ac:dyDescent="0.45">
      <c r="A131" s="19"/>
      <c r="B131" s="18"/>
      <c r="C131" s="18"/>
      <c r="D131" s="18"/>
      <c r="E131" s="18"/>
      <c r="F131" s="18"/>
      <c r="G131" s="18"/>
      <c r="H131" s="18"/>
      <c r="I131" s="18"/>
      <c r="J131" s="18"/>
      <c r="K131" s="18"/>
      <c r="L131" s="18"/>
      <c r="M131" s="18"/>
      <c r="N131" s="18"/>
      <c r="O131" s="18"/>
      <c r="P131" s="18"/>
      <c r="Q131" s="18"/>
      <c r="R131" s="19"/>
      <c r="S131" s="19"/>
      <c r="T131" s="19"/>
      <c r="U131" s="19"/>
    </row>
    <row r="132" spans="1:21" x14ac:dyDescent="0.45">
      <c r="A132" s="19"/>
      <c r="B132" s="18"/>
      <c r="C132" s="18"/>
      <c r="D132" s="18"/>
      <c r="E132" s="18"/>
      <c r="F132" s="18"/>
      <c r="G132" s="18"/>
      <c r="H132" s="18"/>
      <c r="I132" s="18"/>
      <c r="J132" s="18"/>
      <c r="K132" s="18"/>
      <c r="L132" s="18"/>
      <c r="M132" s="18"/>
      <c r="N132" s="18"/>
      <c r="O132" s="18"/>
      <c r="P132" s="18"/>
      <c r="Q132" s="18"/>
      <c r="R132" s="19"/>
      <c r="S132" s="19"/>
      <c r="T132" s="19"/>
      <c r="U132" s="19"/>
    </row>
    <row r="133" spans="1:21" x14ac:dyDescent="0.45">
      <c r="A133" s="19"/>
      <c r="B133" s="18"/>
      <c r="C133" s="18"/>
      <c r="D133" s="18"/>
      <c r="E133" s="18"/>
      <c r="F133" s="18"/>
      <c r="G133" s="18"/>
      <c r="H133" s="18"/>
      <c r="I133" s="18"/>
      <c r="J133" s="18"/>
      <c r="K133" s="18"/>
      <c r="L133" s="18"/>
      <c r="M133" s="18"/>
      <c r="N133" s="18"/>
      <c r="O133" s="18"/>
      <c r="P133" s="18"/>
      <c r="Q133" s="18"/>
      <c r="R133" s="19"/>
      <c r="S133" s="19"/>
      <c r="T133" s="19"/>
      <c r="U133" s="19"/>
    </row>
    <row r="134" spans="1:21" x14ac:dyDescent="0.45">
      <c r="A134" s="19"/>
      <c r="B134" s="18"/>
      <c r="C134" s="18"/>
      <c r="D134" s="18"/>
      <c r="E134" s="18"/>
      <c r="F134" s="18"/>
      <c r="G134" s="18"/>
      <c r="H134" s="18"/>
      <c r="I134" s="18"/>
      <c r="J134" s="18"/>
      <c r="K134" s="18"/>
      <c r="L134" s="18"/>
      <c r="M134" s="18"/>
      <c r="N134" s="18"/>
      <c r="O134" s="18"/>
      <c r="P134" s="18"/>
      <c r="Q134" s="18"/>
      <c r="R134" s="19"/>
      <c r="S134" s="19"/>
      <c r="T134" s="19"/>
      <c r="U134" s="19"/>
    </row>
    <row r="135" spans="1:21" x14ac:dyDescent="0.45">
      <c r="A135" s="19"/>
      <c r="B135" s="18"/>
      <c r="C135" s="18"/>
      <c r="D135" s="18"/>
      <c r="E135" s="18"/>
      <c r="F135" s="18"/>
      <c r="G135" s="18"/>
      <c r="H135" s="18"/>
      <c r="I135" s="18"/>
      <c r="J135" s="18"/>
      <c r="K135" s="18"/>
      <c r="L135" s="18"/>
      <c r="M135" s="18"/>
      <c r="N135" s="18"/>
      <c r="O135" s="18"/>
      <c r="P135" s="18"/>
      <c r="Q135" s="18"/>
      <c r="R135" s="19"/>
      <c r="S135" s="19"/>
      <c r="T135" s="19"/>
      <c r="U135" s="19"/>
    </row>
    <row r="136" spans="1:21" x14ac:dyDescent="0.45">
      <c r="A136" s="19"/>
      <c r="B136" s="18"/>
      <c r="C136" s="18"/>
      <c r="D136" s="18"/>
      <c r="E136" s="18"/>
      <c r="F136" s="18"/>
      <c r="G136" s="18"/>
      <c r="H136" s="18"/>
      <c r="I136" s="18"/>
      <c r="J136" s="18"/>
      <c r="K136" s="18"/>
      <c r="L136" s="18"/>
      <c r="M136" s="18"/>
      <c r="N136" s="18"/>
      <c r="O136" s="18"/>
      <c r="P136" s="18"/>
      <c r="Q136" s="18"/>
      <c r="R136" s="19"/>
      <c r="S136" s="19"/>
      <c r="T136" s="19"/>
      <c r="U136" s="19"/>
    </row>
    <row r="137" spans="1:21" x14ac:dyDescent="0.45">
      <c r="A137" s="19"/>
      <c r="B137" s="18"/>
      <c r="C137" s="18"/>
      <c r="D137" s="18"/>
      <c r="E137" s="18"/>
      <c r="F137" s="18"/>
      <c r="G137" s="18"/>
      <c r="H137" s="18"/>
      <c r="I137" s="18"/>
      <c r="J137" s="18"/>
      <c r="K137" s="18"/>
      <c r="L137" s="18"/>
      <c r="M137" s="18"/>
      <c r="N137" s="18"/>
      <c r="O137" s="18"/>
      <c r="P137" s="18"/>
      <c r="Q137" s="18"/>
      <c r="R137" s="19"/>
      <c r="S137" s="19"/>
      <c r="T137" s="19"/>
      <c r="U137" s="19"/>
    </row>
    <row r="138" spans="1:21" x14ac:dyDescent="0.45">
      <c r="A138" s="19"/>
      <c r="B138" s="18"/>
      <c r="C138" s="18"/>
      <c r="D138" s="18"/>
      <c r="E138" s="18"/>
      <c r="F138" s="18"/>
      <c r="G138" s="18"/>
      <c r="H138" s="18"/>
      <c r="I138" s="18"/>
      <c r="J138" s="18"/>
      <c r="K138" s="18"/>
      <c r="L138" s="18"/>
      <c r="M138" s="18"/>
      <c r="N138" s="18"/>
      <c r="O138" s="18"/>
      <c r="P138" s="18"/>
      <c r="Q138" s="18"/>
      <c r="R138" s="19"/>
      <c r="S138" s="19"/>
      <c r="T138" s="19"/>
      <c r="U138" s="19"/>
    </row>
    <row r="139" spans="1:21" x14ac:dyDescent="0.45">
      <c r="A139" s="19"/>
      <c r="B139" s="18"/>
      <c r="C139" s="18"/>
      <c r="D139" s="18"/>
      <c r="E139" s="18"/>
      <c r="F139" s="18"/>
      <c r="G139" s="18"/>
      <c r="H139" s="18"/>
      <c r="I139" s="18"/>
      <c r="J139" s="18"/>
      <c r="K139" s="18"/>
      <c r="L139" s="18"/>
      <c r="M139" s="18"/>
      <c r="N139" s="18"/>
      <c r="O139" s="18"/>
      <c r="P139" s="18"/>
      <c r="Q139" s="18"/>
      <c r="R139" s="19"/>
      <c r="S139" s="19"/>
      <c r="T139" s="19"/>
      <c r="U139" s="19"/>
    </row>
    <row r="140" spans="1:21" x14ac:dyDescent="0.45">
      <c r="A140" s="19"/>
      <c r="B140" s="18"/>
      <c r="C140" s="18"/>
      <c r="D140" s="18"/>
      <c r="E140" s="18"/>
      <c r="F140" s="18"/>
      <c r="G140" s="18"/>
      <c r="H140" s="18"/>
      <c r="I140" s="18"/>
      <c r="J140" s="18"/>
      <c r="K140" s="18"/>
      <c r="L140" s="18"/>
      <c r="M140" s="18"/>
      <c r="N140" s="18"/>
      <c r="O140" s="18"/>
      <c r="P140" s="18"/>
      <c r="Q140" s="18"/>
      <c r="R140" s="19"/>
      <c r="S140" s="19"/>
      <c r="T140" s="19"/>
      <c r="U140" s="19"/>
    </row>
    <row r="141" spans="1:21" x14ac:dyDescent="0.45">
      <c r="A141" s="19"/>
      <c r="B141" s="18"/>
      <c r="C141" s="18"/>
      <c r="D141" s="18"/>
      <c r="E141" s="18"/>
      <c r="F141" s="18"/>
      <c r="G141" s="18"/>
      <c r="H141" s="18"/>
      <c r="I141" s="18"/>
      <c r="J141" s="18"/>
      <c r="K141" s="18"/>
      <c r="L141" s="18"/>
      <c r="M141" s="18"/>
      <c r="N141" s="18"/>
      <c r="O141" s="18"/>
      <c r="P141" s="18"/>
      <c r="Q141" s="18"/>
      <c r="R141" s="19"/>
      <c r="S141" s="19"/>
      <c r="T141" s="19"/>
      <c r="U141" s="19"/>
    </row>
    <row r="142" spans="1:21" x14ac:dyDescent="0.45">
      <c r="A142" s="19"/>
      <c r="B142" s="18"/>
      <c r="C142" s="18"/>
      <c r="D142" s="18"/>
      <c r="E142" s="18"/>
      <c r="F142" s="18"/>
      <c r="G142" s="18"/>
      <c r="H142" s="18"/>
      <c r="I142" s="18"/>
      <c r="J142" s="18"/>
      <c r="K142" s="18"/>
      <c r="L142" s="18"/>
      <c r="M142" s="18"/>
      <c r="N142" s="18"/>
      <c r="O142" s="18"/>
      <c r="P142" s="18"/>
      <c r="Q142" s="18"/>
      <c r="R142" s="19"/>
      <c r="S142" s="19"/>
      <c r="T142" s="19"/>
      <c r="U142" s="19"/>
    </row>
    <row r="143" spans="1:21" x14ac:dyDescent="0.45">
      <c r="A143" s="19"/>
      <c r="B143" s="18"/>
      <c r="C143" s="18"/>
      <c r="D143" s="18"/>
      <c r="E143" s="18"/>
      <c r="F143" s="18"/>
      <c r="G143" s="18"/>
      <c r="H143" s="18"/>
      <c r="I143" s="18"/>
      <c r="J143" s="18"/>
      <c r="K143" s="18"/>
      <c r="L143" s="18"/>
      <c r="M143" s="18"/>
      <c r="N143" s="18"/>
      <c r="O143" s="18"/>
      <c r="P143" s="18"/>
      <c r="Q143" s="18"/>
      <c r="R143" s="19"/>
      <c r="S143" s="19"/>
      <c r="T143" s="19"/>
      <c r="U143" s="19"/>
    </row>
    <row r="144" spans="1:21" x14ac:dyDescent="0.45">
      <c r="A144" s="19"/>
      <c r="B144" s="18"/>
      <c r="C144" s="18"/>
      <c r="D144" s="18"/>
      <c r="E144" s="18"/>
      <c r="F144" s="18"/>
      <c r="G144" s="18"/>
      <c r="H144" s="18"/>
      <c r="I144" s="18"/>
      <c r="J144" s="18"/>
      <c r="K144" s="18"/>
      <c r="L144" s="18"/>
      <c r="M144" s="18"/>
      <c r="N144" s="18"/>
      <c r="O144" s="18"/>
      <c r="P144" s="18"/>
      <c r="Q144" s="18"/>
      <c r="R144" s="19"/>
      <c r="S144" s="19"/>
      <c r="T144" s="19"/>
      <c r="U144" s="19"/>
    </row>
    <row r="145" spans="1:21" x14ac:dyDescent="0.45">
      <c r="A145" s="19"/>
      <c r="B145" s="18"/>
      <c r="C145" s="18"/>
      <c r="D145" s="18"/>
      <c r="E145" s="18"/>
      <c r="F145" s="18"/>
      <c r="G145" s="18"/>
      <c r="H145" s="18"/>
      <c r="I145" s="18"/>
      <c r="J145" s="18"/>
      <c r="K145" s="18"/>
      <c r="L145" s="18"/>
      <c r="M145" s="18"/>
      <c r="N145" s="18"/>
      <c r="O145" s="18"/>
      <c r="P145" s="18"/>
      <c r="Q145" s="18"/>
      <c r="R145" s="19"/>
      <c r="S145" s="19"/>
      <c r="T145" s="19"/>
      <c r="U145" s="19"/>
    </row>
    <row r="146" spans="1:21" x14ac:dyDescent="0.45">
      <c r="A146" s="19"/>
      <c r="B146" s="18"/>
      <c r="C146" s="18"/>
      <c r="D146" s="18"/>
      <c r="E146" s="18"/>
      <c r="F146" s="18"/>
      <c r="G146" s="18"/>
      <c r="H146" s="18"/>
      <c r="I146" s="18"/>
      <c r="J146" s="18"/>
      <c r="K146" s="18"/>
      <c r="L146" s="18"/>
      <c r="M146" s="18"/>
      <c r="N146" s="18"/>
      <c r="O146" s="18"/>
      <c r="P146" s="18"/>
      <c r="Q146" s="18"/>
      <c r="R146" s="19"/>
      <c r="S146" s="19"/>
      <c r="T146" s="19"/>
      <c r="U146" s="19"/>
    </row>
    <row r="147" spans="1:21" x14ac:dyDescent="0.45">
      <c r="A147" s="19"/>
      <c r="B147" s="18"/>
      <c r="C147" s="18"/>
      <c r="D147" s="18"/>
      <c r="E147" s="18"/>
      <c r="F147" s="18"/>
      <c r="G147" s="18"/>
      <c r="H147" s="18"/>
      <c r="I147" s="18"/>
      <c r="J147" s="18"/>
      <c r="K147" s="18"/>
      <c r="L147" s="18"/>
      <c r="M147" s="18"/>
      <c r="N147" s="18"/>
      <c r="O147" s="18"/>
      <c r="P147" s="18"/>
      <c r="Q147" s="18"/>
      <c r="R147" s="19"/>
      <c r="S147" s="19"/>
      <c r="T147" s="19"/>
      <c r="U147" s="19"/>
    </row>
    <row r="148" spans="1:21" x14ac:dyDescent="0.45">
      <c r="A148" s="19"/>
      <c r="B148" s="18"/>
      <c r="C148" s="18"/>
      <c r="D148" s="18"/>
      <c r="E148" s="18"/>
      <c r="F148" s="18"/>
      <c r="G148" s="18"/>
      <c r="H148" s="18"/>
      <c r="I148" s="18"/>
      <c r="J148" s="18"/>
      <c r="K148" s="18"/>
      <c r="L148" s="18"/>
      <c r="M148" s="18"/>
      <c r="N148" s="18"/>
      <c r="O148" s="18"/>
      <c r="P148" s="18"/>
      <c r="Q148" s="18"/>
      <c r="R148" s="19"/>
      <c r="S148" s="19"/>
      <c r="T148" s="19"/>
      <c r="U148" s="19"/>
    </row>
    <row r="149" spans="1:21" x14ac:dyDescent="0.45">
      <c r="A149" s="19"/>
      <c r="B149" s="18"/>
      <c r="C149" s="18"/>
      <c r="D149" s="18"/>
      <c r="E149" s="18"/>
      <c r="F149" s="18"/>
      <c r="G149" s="18"/>
      <c r="H149" s="18"/>
      <c r="I149" s="18"/>
      <c r="J149" s="18"/>
      <c r="K149" s="18"/>
      <c r="L149" s="18"/>
      <c r="M149" s="18"/>
      <c r="N149" s="18"/>
      <c r="O149" s="18"/>
      <c r="P149" s="18"/>
      <c r="Q149" s="18"/>
      <c r="R149" s="19"/>
      <c r="S149" s="19"/>
      <c r="T149" s="19"/>
      <c r="U149" s="19"/>
    </row>
    <row r="150" spans="1:21" x14ac:dyDescent="0.45">
      <c r="A150" s="19"/>
      <c r="B150" s="18"/>
      <c r="C150" s="18"/>
      <c r="D150" s="18"/>
      <c r="E150" s="18"/>
      <c r="F150" s="18"/>
      <c r="G150" s="18"/>
      <c r="H150" s="18"/>
      <c r="I150" s="18"/>
      <c r="J150" s="18"/>
      <c r="K150" s="18"/>
      <c r="L150" s="18"/>
      <c r="M150" s="18"/>
      <c r="N150" s="18"/>
      <c r="O150" s="18"/>
      <c r="P150" s="18"/>
      <c r="Q150" s="18"/>
      <c r="R150" s="19"/>
      <c r="S150" s="19"/>
      <c r="T150" s="19"/>
      <c r="U150" s="19"/>
    </row>
    <row r="151" spans="1:21" x14ac:dyDescent="0.45">
      <c r="A151" s="19"/>
      <c r="B151" s="18"/>
      <c r="C151" s="18"/>
      <c r="D151" s="18"/>
      <c r="E151" s="18"/>
      <c r="F151" s="18"/>
      <c r="G151" s="18"/>
      <c r="H151" s="18"/>
      <c r="I151" s="18"/>
      <c r="J151" s="18"/>
      <c r="K151" s="18"/>
      <c r="L151" s="18"/>
      <c r="M151" s="18"/>
      <c r="N151" s="18"/>
      <c r="O151" s="18"/>
      <c r="P151" s="18"/>
      <c r="Q151" s="18"/>
      <c r="R151" s="19"/>
      <c r="S151" s="19"/>
      <c r="T151" s="19"/>
      <c r="U151" s="19"/>
    </row>
    <row r="152" spans="1:21" x14ac:dyDescent="0.45">
      <c r="A152" s="19"/>
      <c r="B152" s="18"/>
      <c r="C152" s="18"/>
      <c r="D152" s="18"/>
      <c r="E152" s="18"/>
      <c r="F152" s="18"/>
      <c r="G152" s="18"/>
      <c r="H152" s="18"/>
      <c r="I152" s="18"/>
      <c r="J152" s="18"/>
      <c r="K152" s="18"/>
      <c r="L152" s="18"/>
      <c r="M152" s="18"/>
      <c r="N152" s="18"/>
      <c r="O152" s="18"/>
      <c r="P152" s="18"/>
      <c r="Q152" s="18"/>
      <c r="R152" s="19"/>
      <c r="S152" s="19"/>
      <c r="T152" s="19"/>
      <c r="U152" s="19"/>
    </row>
    <row r="153" spans="1:21" x14ac:dyDescent="0.45">
      <c r="A153" s="19"/>
      <c r="B153" s="18"/>
      <c r="C153" s="18"/>
      <c r="D153" s="18"/>
      <c r="E153" s="18"/>
      <c r="F153" s="18"/>
      <c r="G153" s="18"/>
      <c r="H153" s="18"/>
      <c r="I153" s="18"/>
      <c r="J153" s="18"/>
      <c r="K153" s="18"/>
      <c r="L153" s="18"/>
      <c r="M153" s="18"/>
      <c r="N153" s="18"/>
      <c r="O153" s="18"/>
      <c r="P153" s="18"/>
      <c r="Q153" s="18"/>
      <c r="R153" s="19"/>
      <c r="S153" s="19"/>
      <c r="T153" s="19"/>
      <c r="U153" s="19"/>
    </row>
    <row r="154" spans="1:21" x14ac:dyDescent="0.45">
      <c r="A154" s="19"/>
      <c r="B154" s="18"/>
      <c r="C154" s="18"/>
      <c r="D154" s="18"/>
      <c r="E154" s="18"/>
      <c r="F154" s="18"/>
      <c r="G154" s="18"/>
      <c r="H154" s="18"/>
      <c r="I154" s="18"/>
      <c r="J154" s="18"/>
      <c r="K154" s="18"/>
      <c r="L154" s="18"/>
      <c r="M154" s="18"/>
      <c r="N154" s="18"/>
      <c r="O154" s="18"/>
      <c r="P154" s="18"/>
      <c r="Q154" s="18"/>
      <c r="R154" s="19"/>
      <c r="S154" s="19"/>
      <c r="T154" s="19"/>
      <c r="U154" s="19"/>
    </row>
    <row r="155" spans="1:21" x14ac:dyDescent="0.45">
      <c r="A155" s="19"/>
      <c r="B155" s="19"/>
      <c r="C155" s="19"/>
      <c r="D155" s="19"/>
      <c r="E155" s="19"/>
      <c r="F155" s="19"/>
      <c r="G155" s="19"/>
      <c r="H155" s="19"/>
      <c r="I155" s="19"/>
      <c r="J155" s="19"/>
      <c r="K155" s="19"/>
      <c r="L155" s="19"/>
      <c r="M155" s="19"/>
      <c r="N155" s="19"/>
      <c r="O155" s="19"/>
      <c r="P155" s="19"/>
      <c r="Q155" s="19"/>
      <c r="R155" s="19"/>
      <c r="S155" s="19"/>
      <c r="T155" s="19"/>
      <c r="U155" s="19"/>
    </row>
    <row r="156" spans="1:21" x14ac:dyDescent="0.45">
      <c r="A156" s="19"/>
      <c r="B156" s="19"/>
      <c r="C156" s="19"/>
      <c r="D156" s="19"/>
      <c r="E156" s="19"/>
      <c r="F156" s="19"/>
      <c r="G156" s="19"/>
      <c r="H156" s="19"/>
      <c r="I156" s="19"/>
      <c r="J156" s="19"/>
      <c r="K156" s="19"/>
      <c r="L156" s="19"/>
      <c r="M156" s="19"/>
      <c r="N156" s="19"/>
      <c r="O156" s="19"/>
      <c r="P156" s="19"/>
      <c r="Q156" s="19"/>
      <c r="R156" s="19"/>
      <c r="S156" s="19"/>
      <c r="T156" s="19"/>
      <c r="U156" s="19"/>
    </row>
    <row r="157" spans="1:21" x14ac:dyDescent="0.45">
      <c r="A157" s="19"/>
      <c r="B157" s="19"/>
      <c r="C157" s="19"/>
      <c r="D157" s="19"/>
      <c r="E157" s="19"/>
      <c r="F157" s="19"/>
      <c r="G157" s="19"/>
      <c r="H157" s="19"/>
      <c r="I157" s="19"/>
      <c r="J157" s="19"/>
      <c r="K157" s="19"/>
      <c r="L157" s="19"/>
      <c r="M157" s="19"/>
      <c r="N157" s="19"/>
      <c r="O157" s="19"/>
      <c r="P157" s="19"/>
      <c r="Q157" s="19"/>
      <c r="R157" s="19"/>
      <c r="S157" s="19"/>
      <c r="T157" s="19"/>
      <c r="U157" s="19"/>
    </row>
    <row r="158" spans="1:21" x14ac:dyDescent="0.45">
      <c r="A158" s="19"/>
      <c r="B158" s="19"/>
      <c r="C158" s="19"/>
      <c r="D158" s="19"/>
      <c r="E158" s="19"/>
      <c r="F158" s="19"/>
      <c r="G158" s="19"/>
      <c r="H158" s="19"/>
      <c r="I158" s="19"/>
      <c r="J158" s="19"/>
      <c r="K158" s="19"/>
      <c r="L158" s="19"/>
      <c r="M158" s="19"/>
      <c r="N158" s="19"/>
      <c r="O158" s="19"/>
      <c r="P158" s="19"/>
      <c r="Q158" s="19"/>
      <c r="R158" s="19"/>
      <c r="S158" s="19"/>
      <c r="T158" s="19"/>
      <c r="U158" s="19"/>
    </row>
    <row r="159" spans="1:21" x14ac:dyDescent="0.45">
      <c r="A159" s="19"/>
      <c r="B159" s="19"/>
      <c r="C159" s="19"/>
      <c r="D159" s="19"/>
      <c r="E159" s="19"/>
      <c r="F159" s="19"/>
      <c r="G159" s="19"/>
      <c r="H159" s="19"/>
      <c r="I159" s="19"/>
      <c r="J159" s="19"/>
      <c r="K159" s="19"/>
      <c r="L159" s="19"/>
      <c r="M159" s="19"/>
      <c r="N159" s="19"/>
      <c r="O159" s="19"/>
      <c r="P159" s="19"/>
      <c r="Q159" s="19"/>
      <c r="R159" s="19"/>
      <c r="S159" s="19"/>
      <c r="T159" s="19"/>
      <c r="U159" s="19"/>
    </row>
    <row r="160" spans="1:21" x14ac:dyDescent="0.45">
      <c r="A160" s="19"/>
      <c r="B160" s="19"/>
      <c r="C160" s="19"/>
      <c r="D160" s="19"/>
      <c r="E160" s="19"/>
      <c r="F160" s="19"/>
      <c r="G160" s="19"/>
      <c r="H160" s="19"/>
      <c r="I160" s="19"/>
      <c r="J160" s="19"/>
      <c r="K160" s="19"/>
      <c r="L160" s="19"/>
      <c r="M160" s="19"/>
      <c r="N160" s="19"/>
      <c r="O160" s="19"/>
      <c r="P160" s="19"/>
      <c r="Q160" s="19"/>
      <c r="R160" s="19"/>
      <c r="S160" s="19"/>
      <c r="T160" s="19"/>
      <c r="U160" s="19"/>
    </row>
    <row r="161" spans="1:21" x14ac:dyDescent="0.45">
      <c r="A161" s="19"/>
      <c r="B161" s="19"/>
      <c r="C161" s="19"/>
      <c r="D161" s="19"/>
      <c r="E161" s="19"/>
      <c r="F161" s="19"/>
      <c r="G161" s="19"/>
      <c r="H161" s="19"/>
      <c r="I161" s="19"/>
      <c r="J161" s="19"/>
      <c r="K161" s="19"/>
      <c r="L161" s="19"/>
      <c r="M161" s="19"/>
      <c r="N161" s="19"/>
      <c r="O161" s="19"/>
      <c r="P161" s="19"/>
      <c r="Q161" s="19"/>
      <c r="R161" s="19"/>
      <c r="S161" s="19"/>
      <c r="T161" s="19"/>
      <c r="U161" s="19"/>
    </row>
    <row r="162" spans="1:21" x14ac:dyDescent="0.45">
      <c r="A162" s="19"/>
      <c r="B162" s="19"/>
      <c r="C162" s="19"/>
      <c r="D162" s="19"/>
      <c r="E162" s="19"/>
      <c r="F162" s="19"/>
      <c r="G162" s="19"/>
      <c r="H162" s="19"/>
      <c r="I162" s="19"/>
      <c r="J162" s="19"/>
      <c r="K162" s="19"/>
      <c r="L162" s="19"/>
      <c r="M162" s="19"/>
      <c r="N162" s="19"/>
      <c r="O162" s="19"/>
      <c r="P162" s="19"/>
      <c r="Q162" s="19"/>
      <c r="R162" s="19"/>
      <c r="S162" s="19"/>
      <c r="T162" s="19"/>
      <c r="U162" s="19"/>
    </row>
    <row r="163" spans="1:21" x14ac:dyDescent="0.45">
      <c r="A163" s="19"/>
      <c r="B163" s="19"/>
      <c r="C163" s="19"/>
      <c r="D163" s="19"/>
      <c r="E163" s="19"/>
      <c r="F163" s="19"/>
      <c r="G163" s="19"/>
      <c r="H163" s="19"/>
      <c r="I163" s="19"/>
      <c r="J163" s="19"/>
      <c r="K163" s="19"/>
      <c r="L163" s="19"/>
      <c r="M163" s="19"/>
      <c r="N163" s="19"/>
      <c r="O163" s="19"/>
      <c r="P163" s="19"/>
      <c r="Q163" s="19"/>
      <c r="R163" s="19"/>
      <c r="S163" s="19"/>
      <c r="T163" s="19"/>
      <c r="U163" s="19"/>
    </row>
    <row r="164" spans="1:21" x14ac:dyDescent="0.45">
      <c r="A164" s="19"/>
      <c r="B164" s="19"/>
      <c r="C164" s="19"/>
      <c r="D164" s="19"/>
      <c r="E164" s="19"/>
      <c r="F164" s="19"/>
      <c r="G164" s="19"/>
      <c r="H164" s="19"/>
      <c r="I164" s="19"/>
      <c r="J164" s="19"/>
      <c r="K164" s="19"/>
      <c r="L164" s="19"/>
      <c r="M164" s="19"/>
      <c r="N164" s="19"/>
      <c r="O164" s="19"/>
      <c r="P164" s="19"/>
      <c r="Q164" s="19"/>
      <c r="R164" s="19"/>
      <c r="S164" s="19"/>
      <c r="T164" s="19"/>
      <c r="U164" s="19"/>
    </row>
    <row r="165" spans="1:21" x14ac:dyDescent="0.45">
      <c r="A165" s="19"/>
      <c r="B165" s="19"/>
      <c r="C165" s="19"/>
      <c r="D165" s="19"/>
      <c r="E165" s="19"/>
      <c r="F165" s="19"/>
      <c r="G165" s="19"/>
      <c r="H165" s="19"/>
      <c r="I165" s="19"/>
      <c r="J165" s="19"/>
      <c r="K165" s="19"/>
      <c r="L165" s="19"/>
      <c r="M165" s="19"/>
      <c r="N165" s="19"/>
      <c r="O165" s="19"/>
      <c r="P165" s="19"/>
      <c r="Q165" s="19"/>
      <c r="R165" s="19"/>
      <c r="S165" s="19"/>
      <c r="T165" s="19"/>
      <c r="U165" s="19"/>
    </row>
    <row r="166" spans="1:21" x14ac:dyDescent="0.45">
      <c r="A166" s="19"/>
      <c r="B166" s="19"/>
      <c r="C166" s="19"/>
      <c r="D166" s="19"/>
      <c r="E166" s="19"/>
      <c r="F166" s="19"/>
      <c r="G166" s="19"/>
      <c r="H166" s="19"/>
      <c r="I166" s="19"/>
      <c r="J166" s="19"/>
      <c r="K166" s="19"/>
      <c r="L166" s="19"/>
      <c r="M166" s="19"/>
      <c r="N166" s="19"/>
      <c r="O166" s="19"/>
      <c r="P166" s="19"/>
      <c r="Q166" s="19"/>
      <c r="R166" s="19"/>
      <c r="S166" s="19"/>
      <c r="T166" s="19"/>
      <c r="U166" s="19"/>
    </row>
    <row r="167" spans="1:21" x14ac:dyDescent="0.45">
      <c r="A167" s="19"/>
      <c r="B167" s="19"/>
      <c r="C167" s="19"/>
      <c r="D167" s="19"/>
      <c r="E167" s="19"/>
      <c r="F167" s="19"/>
      <c r="G167" s="19"/>
      <c r="H167" s="19"/>
      <c r="I167" s="19"/>
      <c r="J167" s="19"/>
      <c r="K167" s="19"/>
      <c r="L167" s="19"/>
      <c r="M167" s="19"/>
      <c r="N167" s="19"/>
      <c r="O167" s="19"/>
      <c r="P167" s="19"/>
      <c r="Q167" s="19"/>
      <c r="R167" s="19"/>
      <c r="S167" s="19"/>
      <c r="T167" s="19"/>
      <c r="U167" s="19"/>
    </row>
    <row r="168" spans="1:21" x14ac:dyDescent="0.45">
      <c r="A168" s="19"/>
      <c r="B168" s="19"/>
      <c r="C168" s="19"/>
      <c r="D168" s="19"/>
      <c r="E168" s="19"/>
      <c r="F168" s="19"/>
      <c r="G168" s="19"/>
      <c r="H168" s="19"/>
      <c r="I168" s="19"/>
      <c r="J168" s="19"/>
      <c r="K168" s="19"/>
      <c r="L168" s="19"/>
      <c r="M168" s="19"/>
      <c r="N168" s="19"/>
      <c r="O168" s="19"/>
      <c r="P168" s="19"/>
      <c r="Q168" s="19"/>
      <c r="R168" s="19"/>
      <c r="S168" s="19"/>
      <c r="T168" s="19"/>
      <c r="U168" s="19"/>
    </row>
    <row r="169" spans="1:21" x14ac:dyDescent="0.45">
      <c r="A169" s="19"/>
      <c r="B169" s="19"/>
      <c r="C169" s="19"/>
      <c r="D169" s="19"/>
      <c r="E169" s="19"/>
      <c r="F169" s="19"/>
      <c r="G169" s="19"/>
      <c r="H169" s="19"/>
      <c r="I169" s="19"/>
      <c r="J169" s="19"/>
      <c r="K169" s="19"/>
      <c r="L169" s="19"/>
      <c r="M169" s="19"/>
      <c r="N169" s="19"/>
      <c r="O169" s="19"/>
      <c r="P169" s="19"/>
      <c r="Q169" s="19"/>
      <c r="R169" s="19"/>
      <c r="S169" s="19"/>
      <c r="T169" s="19"/>
      <c r="U169" s="19"/>
    </row>
    <row r="170" spans="1:21" x14ac:dyDescent="0.45">
      <c r="A170" s="19"/>
      <c r="B170" s="19"/>
      <c r="C170" s="19"/>
      <c r="D170" s="19"/>
      <c r="E170" s="19"/>
      <c r="F170" s="19"/>
      <c r="G170" s="19"/>
      <c r="H170" s="19"/>
      <c r="I170" s="19"/>
      <c r="J170" s="19"/>
      <c r="K170" s="19"/>
      <c r="L170" s="19"/>
      <c r="M170" s="19"/>
      <c r="N170" s="19"/>
      <c r="O170" s="19"/>
      <c r="P170" s="19"/>
      <c r="Q170" s="19"/>
      <c r="R170" s="19"/>
      <c r="S170" s="19"/>
      <c r="T170" s="19"/>
      <c r="U170" s="19"/>
    </row>
    <row r="171" spans="1:21" x14ac:dyDescent="0.45">
      <c r="A171" s="19"/>
      <c r="B171" s="19"/>
      <c r="C171" s="19"/>
      <c r="D171" s="19"/>
      <c r="E171" s="19"/>
      <c r="F171" s="19"/>
      <c r="G171" s="19"/>
      <c r="H171" s="19"/>
      <c r="I171" s="19"/>
      <c r="J171" s="19"/>
      <c r="K171" s="19"/>
      <c r="L171" s="19"/>
      <c r="M171" s="19"/>
      <c r="N171" s="19"/>
      <c r="O171" s="19"/>
      <c r="P171" s="19"/>
      <c r="Q171" s="19"/>
      <c r="R171" s="19"/>
      <c r="S171" s="19"/>
      <c r="T171" s="19"/>
      <c r="U171" s="19"/>
    </row>
    <row r="172" spans="1:21" x14ac:dyDescent="0.45">
      <c r="A172" s="19"/>
      <c r="B172" s="19"/>
      <c r="C172" s="19"/>
      <c r="D172" s="19"/>
      <c r="E172" s="19"/>
      <c r="F172" s="19"/>
      <c r="G172" s="19"/>
      <c r="H172" s="19"/>
      <c r="I172" s="19"/>
      <c r="J172" s="19"/>
      <c r="K172" s="19"/>
      <c r="L172" s="19"/>
      <c r="M172" s="19"/>
      <c r="N172" s="19"/>
      <c r="O172" s="19"/>
      <c r="P172" s="19"/>
      <c r="Q172" s="19"/>
      <c r="R172" s="19"/>
      <c r="S172" s="19"/>
      <c r="T172" s="19"/>
      <c r="U172" s="19"/>
    </row>
    <row r="173" spans="1:21" x14ac:dyDescent="0.45">
      <c r="A173" s="19"/>
      <c r="B173" s="19"/>
      <c r="C173" s="19"/>
      <c r="D173" s="19"/>
      <c r="E173" s="19"/>
      <c r="F173" s="19"/>
      <c r="G173" s="19"/>
      <c r="H173" s="19"/>
      <c r="I173" s="19"/>
      <c r="J173" s="19"/>
      <c r="K173" s="19"/>
      <c r="L173" s="19"/>
      <c r="M173" s="19"/>
      <c r="N173" s="19"/>
      <c r="O173" s="19"/>
      <c r="P173" s="19"/>
      <c r="Q173" s="19"/>
      <c r="R173" s="19"/>
      <c r="S173" s="19"/>
      <c r="T173" s="19"/>
      <c r="U173" s="19"/>
    </row>
    <row r="174" spans="1:21" x14ac:dyDescent="0.45">
      <c r="A174" s="19"/>
      <c r="B174" s="19"/>
      <c r="C174" s="19"/>
      <c r="D174" s="19"/>
      <c r="E174" s="19"/>
      <c r="F174" s="19"/>
      <c r="G174" s="19"/>
      <c r="H174" s="19"/>
      <c r="I174" s="19"/>
      <c r="J174" s="19"/>
      <c r="K174" s="19"/>
      <c r="L174" s="19"/>
      <c r="M174" s="19"/>
      <c r="N174" s="19"/>
      <c r="O174" s="19"/>
      <c r="P174" s="19"/>
      <c r="Q174" s="19"/>
      <c r="R174" s="19"/>
      <c r="S174" s="19"/>
      <c r="T174" s="19"/>
      <c r="U174" s="19"/>
    </row>
    <row r="175" spans="1:21" x14ac:dyDescent="0.45">
      <c r="A175" s="19"/>
      <c r="B175" s="19"/>
      <c r="C175" s="19"/>
      <c r="D175" s="19"/>
      <c r="E175" s="19"/>
      <c r="F175" s="19"/>
      <c r="G175" s="19"/>
      <c r="H175" s="19"/>
      <c r="I175" s="19"/>
      <c r="J175" s="19"/>
      <c r="K175" s="19"/>
      <c r="L175" s="19"/>
      <c r="M175" s="19"/>
      <c r="N175" s="19"/>
      <c r="O175" s="19"/>
      <c r="P175" s="19"/>
      <c r="Q175" s="19"/>
      <c r="R175" s="19"/>
      <c r="S175" s="19"/>
      <c r="T175" s="19"/>
      <c r="U175" s="19"/>
    </row>
    <row r="176" spans="1:21" x14ac:dyDescent="0.45">
      <c r="A176" s="19"/>
      <c r="B176" s="19"/>
      <c r="C176" s="19"/>
      <c r="D176" s="19"/>
      <c r="E176" s="19"/>
      <c r="F176" s="19"/>
      <c r="G176" s="19"/>
      <c r="H176" s="19"/>
      <c r="I176" s="19"/>
      <c r="J176" s="19"/>
      <c r="K176" s="19"/>
      <c r="L176" s="19"/>
      <c r="M176" s="19"/>
      <c r="N176" s="19"/>
      <c r="O176" s="19"/>
      <c r="P176" s="19"/>
      <c r="Q176" s="19"/>
      <c r="R176" s="19"/>
      <c r="S176" s="19"/>
      <c r="T176" s="19"/>
      <c r="U176" s="19"/>
    </row>
    <row r="177" spans="1:21" x14ac:dyDescent="0.45">
      <c r="A177" s="19"/>
      <c r="B177" s="19"/>
      <c r="C177" s="19"/>
      <c r="D177" s="19"/>
      <c r="E177" s="19"/>
      <c r="F177" s="19"/>
      <c r="G177" s="19"/>
      <c r="H177" s="19"/>
      <c r="I177" s="19"/>
      <c r="J177" s="19"/>
      <c r="K177" s="19"/>
      <c r="L177" s="19"/>
      <c r="M177" s="19"/>
      <c r="N177" s="19"/>
      <c r="O177" s="19"/>
      <c r="P177" s="19"/>
      <c r="Q177" s="19"/>
      <c r="R177" s="19"/>
      <c r="S177" s="19"/>
      <c r="T177" s="19"/>
      <c r="U177" s="19"/>
    </row>
    <row r="178" spans="1:21" x14ac:dyDescent="0.45">
      <c r="A178" s="19"/>
      <c r="B178" s="19"/>
      <c r="C178" s="19"/>
      <c r="D178" s="19"/>
      <c r="E178" s="19"/>
      <c r="F178" s="19"/>
      <c r="G178" s="19"/>
      <c r="H178" s="19"/>
      <c r="I178" s="19"/>
      <c r="J178" s="19"/>
      <c r="K178" s="19"/>
      <c r="L178" s="19"/>
      <c r="M178" s="19"/>
      <c r="N178" s="19"/>
      <c r="O178" s="19"/>
      <c r="P178" s="19"/>
      <c r="Q178" s="19"/>
      <c r="R178" s="19"/>
      <c r="S178" s="19"/>
      <c r="T178" s="19"/>
      <c r="U178" s="19"/>
    </row>
    <row r="179" spans="1:21" x14ac:dyDescent="0.45">
      <c r="A179" s="19"/>
      <c r="B179" s="19"/>
      <c r="C179" s="19"/>
      <c r="D179" s="19"/>
      <c r="E179" s="19"/>
      <c r="F179" s="19"/>
      <c r="G179" s="19"/>
      <c r="H179" s="19"/>
      <c r="I179" s="19"/>
      <c r="J179" s="19"/>
      <c r="K179" s="19"/>
      <c r="L179" s="19"/>
      <c r="M179" s="19"/>
      <c r="N179" s="19"/>
      <c r="O179" s="19"/>
      <c r="P179" s="19"/>
      <c r="Q179" s="19"/>
      <c r="R179" s="19"/>
      <c r="S179" s="19"/>
      <c r="T179" s="19"/>
      <c r="U179" s="19"/>
    </row>
    <row r="180" spans="1:21" x14ac:dyDescent="0.45">
      <c r="A180" s="19"/>
      <c r="B180" s="19"/>
      <c r="C180" s="19"/>
      <c r="D180" s="19"/>
      <c r="E180" s="19"/>
      <c r="F180" s="19"/>
      <c r="G180" s="19"/>
      <c r="H180" s="19"/>
      <c r="I180" s="19"/>
      <c r="J180" s="19"/>
      <c r="K180" s="19"/>
      <c r="L180" s="19"/>
      <c r="M180" s="19"/>
      <c r="N180" s="19"/>
      <c r="O180" s="19"/>
      <c r="P180" s="19"/>
      <c r="Q180" s="19"/>
      <c r="R180" s="19"/>
      <c r="S180" s="19"/>
      <c r="T180" s="19"/>
      <c r="U180" s="19"/>
    </row>
    <row r="181" spans="1:21" x14ac:dyDescent="0.45">
      <c r="A181" s="19"/>
      <c r="B181" s="19"/>
      <c r="C181" s="19"/>
      <c r="D181" s="19"/>
      <c r="E181" s="19"/>
      <c r="F181" s="19"/>
      <c r="G181" s="19"/>
      <c r="H181" s="19"/>
      <c r="I181" s="19"/>
      <c r="J181" s="19"/>
      <c r="K181" s="19"/>
      <c r="L181" s="19"/>
      <c r="M181" s="19"/>
      <c r="N181" s="19"/>
      <c r="O181" s="19"/>
      <c r="P181" s="19"/>
      <c r="Q181" s="19"/>
      <c r="R181" s="19"/>
      <c r="S181" s="19"/>
      <c r="T181" s="19"/>
      <c r="U181" s="19"/>
    </row>
    <row r="182" spans="1:21" x14ac:dyDescent="0.45">
      <c r="A182" s="19"/>
      <c r="B182" s="19"/>
      <c r="C182" s="19"/>
      <c r="D182" s="19"/>
      <c r="E182" s="19"/>
      <c r="F182" s="19"/>
      <c r="G182" s="19"/>
      <c r="H182" s="19"/>
      <c r="I182" s="19"/>
      <c r="J182" s="19"/>
      <c r="K182" s="19"/>
      <c r="L182" s="19"/>
      <c r="M182" s="19"/>
      <c r="N182" s="19"/>
      <c r="O182" s="19"/>
      <c r="P182" s="19"/>
      <c r="Q182" s="19"/>
      <c r="R182" s="19"/>
      <c r="S182" s="19"/>
      <c r="T182" s="19"/>
      <c r="U182" s="19"/>
    </row>
    <row r="183" spans="1:21" x14ac:dyDescent="0.45">
      <c r="A183" s="19"/>
      <c r="B183" s="19"/>
      <c r="C183" s="19"/>
      <c r="D183" s="19"/>
      <c r="E183" s="19"/>
      <c r="F183" s="19"/>
      <c r="G183" s="19"/>
      <c r="H183" s="19"/>
      <c r="I183" s="19"/>
      <c r="J183" s="19"/>
      <c r="K183" s="19"/>
      <c r="L183" s="19"/>
      <c r="M183" s="19"/>
      <c r="N183" s="19"/>
      <c r="O183" s="19"/>
      <c r="P183" s="19"/>
      <c r="Q183" s="19"/>
      <c r="R183" s="19"/>
      <c r="S183" s="19"/>
      <c r="T183" s="19"/>
      <c r="U183" s="19"/>
    </row>
    <row r="184" spans="1:21" x14ac:dyDescent="0.45">
      <c r="A184" s="19"/>
      <c r="B184" s="19"/>
      <c r="C184" s="19"/>
      <c r="D184" s="19"/>
      <c r="E184" s="19"/>
      <c r="F184" s="19"/>
      <c r="G184" s="19"/>
      <c r="H184" s="19"/>
      <c r="I184" s="19"/>
      <c r="J184" s="19"/>
      <c r="K184" s="19"/>
      <c r="L184" s="19"/>
      <c r="M184" s="19"/>
      <c r="N184" s="19"/>
      <c r="O184" s="19"/>
      <c r="P184" s="19"/>
      <c r="Q184" s="19"/>
      <c r="R184" s="19"/>
      <c r="S184" s="19"/>
      <c r="T184" s="19"/>
      <c r="U184" s="19"/>
    </row>
    <row r="185" spans="1:21" x14ac:dyDescent="0.45">
      <c r="A185" s="19"/>
      <c r="B185" s="19"/>
      <c r="C185" s="19"/>
      <c r="D185" s="19"/>
      <c r="E185" s="19"/>
      <c r="F185" s="19"/>
      <c r="G185" s="19"/>
      <c r="H185" s="19"/>
      <c r="I185" s="19"/>
      <c r="J185" s="19"/>
      <c r="K185" s="19"/>
      <c r="L185" s="19"/>
      <c r="M185" s="19"/>
      <c r="N185" s="19"/>
      <c r="O185" s="19"/>
      <c r="P185" s="19"/>
      <c r="Q185" s="19"/>
      <c r="R185" s="19"/>
      <c r="S185" s="19"/>
      <c r="T185" s="19"/>
      <c r="U185" s="19"/>
    </row>
    <row r="186" spans="1:21" x14ac:dyDescent="0.45">
      <c r="A186" s="19"/>
      <c r="B186" s="19"/>
      <c r="C186" s="19"/>
      <c r="D186" s="19"/>
      <c r="E186" s="19"/>
      <c r="F186" s="19"/>
      <c r="G186" s="19"/>
      <c r="H186" s="19"/>
      <c r="I186" s="19"/>
      <c r="J186" s="19"/>
      <c r="K186" s="19"/>
      <c r="L186" s="19"/>
      <c r="M186" s="19"/>
      <c r="N186" s="19"/>
      <c r="O186" s="19"/>
      <c r="P186" s="19"/>
      <c r="Q186" s="19"/>
      <c r="R186" s="19"/>
      <c r="S186" s="19"/>
      <c r="T186" s="19"/>
      <c r="U186" s="19"/>
    </row>
    <row r="187" spans="1:21" x14ac:dyDescent="0.45">
      <c r="A187" s="19"/>
      <c r="B187" s="19"/>
      <c r="C187" s="19"/>
      <c r="D187" s="19"/>
      <c r="E187" s="19"/>
      <c r="F187" s="19"/>
      <c r="G187" s="19"/>
      <c r="H187" s="19"/>
      <c r="I187" s="19"/>
      <c r="J187" s="19"/>
      <c r="K187" s="19"/>
      <c r="L187" s="19"/>
      <c r="M187" s="19"/>
      <c r="N187" s="19"/>
      <c r="O187" s="19"/>
      <c r="P187" s="19"/>
      <c r="Q187" s="19"/>
      <c r="R187" s="19"/>
      <c r="S187" s="19"/>
      <c r="T187" s="19"/>
      <c r="U187" s="19"/>
    </row>
    <row r="188" spans="1:21" x14ac:dyDescent="0.45">
      <c r="A188" s="19"/>
      <c r="B188" s="19"/>
      <c r="C188" s="19"/>
      <c r="D188" s="19"/>
      <c r="E188" s="19"/>
      <c r="F188" s="19"/>
      <c r="G188" s="19"/>
      <c r="H188" s="19"/>
      <c r="I188" s="19"/>
      <c r="J188" s="19"/>
      <c r="K188" s="19"/>
      <c r="L188" s="19"/>
      <c r="M188" s="19"/>
      <c r="N188" s="19"/>
      <c r="O188" s="19"/>
      <c r="P188" s="19"/>
      <c r="Q188" s="19"/>
      <c r="R188" s="19"/>
      <c r="S188" s="19"/>
      <c r="T188" s="19"/>
      <c r="U188" s="19"/>
    </row>
    <row r="189" spans="1:21" x14ac:dyDescent="0.45">
      <c r="A189" s="19"/>
      <c r="B189" s="19"/>
      <c r="C189" s="19"/>
      <c r="D189" s="19"/>
      <c r="E189" s="19"/>
      <c r="F189" s="19"/>
      <c r="G189" s="19"/>
      <c r="H189" s="19"/>
      <c r="I189" s="19"/>
      <c r="J189" s="19"/>
      <c r="K189" s="19"/>
      <c r="L189" s="19"/>
      <c r="M189" s="19"/>
      <c r="N189" s="19"/>
      <c r="O189" s="19"/>
      <c r="P189" s="19"/>
      <c r="Q189" s="19"/>
      <c r="R189" s="19"/>
      <c r="S189" s="19"/>
      <c r="T189" s="19"/>
      <c r="U189" s="19"/>
    </row>
    <row r="190" spans="1:21" x14ac:dyDescent="0.45">
      <c r="A190" s="19"/>
      <c r="B190" s="19"/>
      <c r="C190" s="19"/>
      <c r="D190" s="19"/>
      <c r="E190" s="19"/>
      <c r="F190" s="19"/>
      <c r="G190" s="19"/>
      <c r="H190" s="19"/>
      <c r="I190" s="19"/>
      <c r="J190" s="19"/>
      <c r="K190" s="19"/>
      <c r="L190" s="19"/>
      <c r="M190" s="19"/>
      <c r="N190" s="19"/>
      <c r="O190" s="19"/>
      <c r="P190" s="19"/>
      <c r="Q190" s="19"/>
      <c r="R190" s="19"/>
      <c r="S190" s="19"/>
      <c r="T190" s="19"/>
      <c r="U190" s="19"/>
    </row>
    <row r="191" spans="1:21" x14ac:dyDescent="0.45">
      <c r="A191" s="19"/>
      <c r="B191" s="19"/>
      <c r="C191" s="19"/>
      <c r="D191" s="19"/>
      <c r="E191" s="19"/>
      <c r="F191" s="19"/>
      <c r="G191" s="19"/>
      <c r="H191" s="19"/>
      <c r="I191" s="19"/>
      <c r="J191" s="19"/>
      <c r="K191" s="19"/>
      <c r="L191" s="19"/>
      <c r="M191" s="19"/>
      <c r="N191" s="19"/>
      <c r="O191" s="19"/>
      <c r="P191" s="19"/>
      <c r="Q191" s="19"/>
      <c r="R191" s="19"/>
      <c r="S191" s="19"/>
      <c r="T191" s="19"/>
      <c r="U191" s="19"/>
    </row>
    <row r="192" spans="1:21" x14ac:dyDescent="0.45">
      <c r="A192" s="19"/>
      <c r="B192" s="19"/>
      <c r="C192" s="19"/>
      <c r="D192" s="19"/>
      <c r="E192" s="19"/>
      <c r="F192" s="19"/>
      <c r="G192" s="19"/>
      <c r="H192" s="19"/>
      <c r="I192" s="19"/>
      <c r="J192" s="19"/>
      <c r="K192" s="19"/>
      <c r="L192" s="19"/>
      <c r="M192" s="19"/>
      <c r="N192" s="19"/>
      <c r="O192" s="19"/>
      <c r="P192" s="19"/>
      <c r="Q192" s="19"/>
      <c r="R192" s="19"/>
      <c r="S192" s="19"/>
      <c r="T192" s="19"/>
      <c r="U192" s="19"/>
    </row>
    <row r="193" spans="1:21" x14ac:dyDescent="0.45">
      <c r="A193" s="19"/>
      <c r="B193" s="19"/>
      <c r="C193" s="19"/>
      <c r="D193" s="19"/>
      <c r="E193" s="19"/>
      <c r="F193" s="19"/>
      <c r="G193" s="19"/>
      <c r="H193" s="19"/>
      <c r="I193" s="19"/>
      <c r="J193" s="19"/>
      <c r="K193" s="19"/>
      <c r="L193" s="19"/>
      <c r="M193" s="19"/>
      <c r="N193" s="19"/>
      <c r="O193" s="19"/>
      <c r="P193" s="19"/>
      <c r="Q193" s="19"/>
      <c r="R193" s="19"/>
      <c r="S193" s="19"/>
      <c r="T193" s="19"/>
      <c r="U193" s="19"/>
    </row>
    <row r="194" spans="1:21" x14ac:dyDescent="0.45">
      <c r="A194" s="19"/>
      <c r="B194" s="19"/>
      <c r="C194" s="19"/>
      <c r="D194" s="19"/>
      <c r="E194" s="19"/>
      <c r="F194" s="19"/>
      <c r="G194" s="19"/>
      <c r="H194" s="19"/>
      <c r="I194" s="19"/>
      <c r="J194" s="19"/>
      <c r="K194" s="19"/>
      <c r="L194" s="19"/>
      <c r="M194" s="19"/>
      <c r="N194" s="19"/>
      <c r="O194" s="19"/>
      <c r="P194" s="19"/>
      <c r="Q194" s="19"/>
      <c r="R194" s="19"/>
      <c r="S194" s="19"/>
      <c r="T194" s="19"/>
      <c r="U194" s="19"/>
    </row>
    <row r="195" spans="1:21" x14ac:dyDescent="0.45">
      <c r="A195" s="19"/>
      <c r="B195" s="19"/>
      <c r="C195" s="19"/>
      <c r="D195" s="19"/>
      <c r="E195" s="19"/>
      <c r="F195" s="19"/>
      <c r="G195" s="19"/>
      <c r="H195" s="19"/>
      <c r="I195" s="19"/>
      <c r="J195" s="19"/>
      <c r="K195" s="19"/>
      <c r="L195" s="19"/>
      <c r="M195" s="19"/>
      <c r="N195" s="19"/>
      <c r="O195" s="19"/>
      <c r="P195" s="19"/>
      <c r="Q195" s="19"/>
      <c r="R195" s="19"/>
      <c r="S195" s="19"/>
      <c r="T195" s="19"/>
      <c r="U195" s="19"/>
    </row>
    <row r="196" spans="1:21" x14ac:dyDescent="0.45">
      <c r="A196" s="19"/>
      <c r="B196" s="19"/>
      <c r="C196" s="19"/>
      <c r="D196" s="19"/>
      <c r="E196" s="19"/>
      <c r="F196" s="19"/>
      <c r="G196" s="19"/>
      <c r="H196" s="19"/>
      <c r="I196" s="19"/>
      <c r="J196" s="19"/>
      <c r="K196" s="19"/>
      <c r="L196" s="19"/>
      <c r="M196" s="19"/>
      <c r="N196" s="19"/>
      <c r="O196" s="19"/>
      <c r="P196" s="19"/>
      <c r="Q196" s="19"/>
      <c r="R196" s="19"/>
      <c r="S196" s="19"/>
      <c r="T196" s="19"/>
      <c r="U196" s="19"/>
    </row>
    <row r="197" spans="1:21" x14ac:dyDescent="0.45">
      <c r="A197" s="19"/>
      <c r="B197" s="19"/>
      <c r="C197" s="19"/>
      <c r="D197" s="19"/>
      <c r="E197" s="19"/>
      <c r="F197" s="19"/>
      <c r="G197" s="19"/>
      <c r="H197" s="19"/>
      <c r="I197" s="19"/>
      <c r="J197" s="19"/>
      <c r="K197" s="19"/>
      <c r="L197" s="19"/>
      <c r="M197" s="19"/>
      <c r="N197" s="19"/>
      <c r="O197" s="19"/>
      <c r="P197" s="19"/>
      <c r="Q197" s="19"/>
      <c r="R197" s="19"/>
      <c r="S197" s="19"/>
      <c r="T197" s="19"/>
      <c r="U197" s="19"/>
    </row>
    <row r="198" spans="1:21" x14ac:dyDescent="0.45">
      <c r="A198" s="19"/>
      <c r="B198" s="19"/>
      <c r="C198" s="19"/>
      <c r="D198" s="19"/>
      <c r="E198" s="19"/>
      <c r="F198" s="19"/>
      <c r="G198" s="19"/>
      <c r="H198" s="19"/>
      <c r="I198" s="19"/>
      <c r="J198" s="19"/>
      <c r="K198" s="19"/>
      <c r="L198" s="19"/>
      <c r="M198" s="19"/>
      <c r="N198" s="19"/>
      <c r="O198" s="19"/>
      <c r="P198" s="19"/>
      <c r="Q198" s="19"/>
      <c r="R198" s="19"/>
      <c r="S198" s="19"/>
      <c r="T198" s="19"/>
      <c r="U198" s="19"/>
    </row>
    <row r="199" spans="1:21" x14ac:dyDescent="0.45">
      <c r="A199" s="19"/>
      <c r="B199" s="19"/>
      <c r="C199" s="19"/>
      <c r="D199" s="19"/>
      <c r="E199" s="19"/>
      <c r="F199" s="19"/>
      <c r="G199" s="19"/>
      <c r="H199" s="19"/>
      <c r="I199" s="19"/>
      <c r="J199" s="19"/>
      <c r="K199" s="19"/>
      <c r="L199" s="19"/>
      <c r="M199" s="19"/>
      <c r="N199" s="19"/>
      <c r="O199" s="19"/>
      <c r="P199" s="19"/>
      <c r="Q199" s="19"/>
      <c r="R199" s="19"/>
      <c r="S199" s="19"/>
      <c r="T199" s="19"/>
      <c r="U199" s="19"/>
    </row>
    <row r="200" spans="1:21" x14ac:dyDescent="0.45">
      <c r="A200" s="19"/>
      <c r="B200" s="19"/>
      <c r="C200" s="19"/>
      <c r="D200" s="19"/>
      <c r="E200" s="19"/>
      <c r="F200" s="19"/>
      <c r="G200" s="19"/>
      <c r="H200" s="19"/>
      <c r="I200" s="19"/>
      <c r="J200" s="19"/>
      <c r="K200" s="19"/>
      <c r="L200" s="19"/>
      <c r="M200" s="19"/>
      <c r="N200" s="19"/>
      <c r="O200" s="19"/>
      <c r="P200" s="19"/>
      <c r="Q200" s="19"/>
      <c r="R200" s="19"/>
      <c r="S200" s="19"/>
      <c r="T200" s="19"/>
      <c r="U200" s="19"/>
    </row>
    <row r="201" spans="1:21" x14ac:dyDescent="0.45">
      <c r="A201" s="19"/>
      <c r="B201" s="19"/>
      <c r="C201" s="19"/>
      <c r="D201" s="19"/>
      <c r="E201" s="19"/>
      <c r="F201" s="19"/>
      <c r="G201" s="19"/>
      <c r="H201" s="19"/>
      <c r="I201" s="19"/>
      <c r="J201" s="19"/>
      <c r="K201" s="19"/>
      <c r="L201" s="19"/>
      <c r="M201" s="19"/>
      <c r="N201" s="19"/>
      <c r="O201" s="19"/>
      <c r="P201" s="19"/>
      <c r="Q201" s="19"/>
      <c r="R201" s="19"/>
      <c r="S201" s="19"/>
      <c r="T201" s="19"/>
      <c r="U201" s="19"/>
    </row>
    <row r="202" spans="1:21" x14ac:dyDescent="0.45">
      <c r="A202" s="19"/>
      <c r="B202" s="19"/>
      <c r="C202" s="19"/>
      <c r="D202" s="19"/>
      <c r="E202" s="19"/>
      <c r="F202" s="19"/>
      <c r="G202" s="19"/>
      <c r="H202" s="19"/>
      <c r="I202" s="19"/>
      <c r="J202" s="19"/>
      <c r="K202" s="19"/>
      <c r="L202" s="19"/>
      <c r="M202" s="19"/>
      <c r="N202" s="19"/>
      <c r="O202" s="19"/>
      <c r="P202" s="19"/>
      <c r="Q202" s="19"/>
      <c r="R202" s="19"/>
      <c r="S202" s="19"/>
      <c r="T202" s="19"/>
      <c r="U202" s="19"/>
    </row>
    <row r="203" spans="1:21" x14ac:dyDescent="0.45">
      <c r="A203" s="19"/>
      <c r="B203" s="19"/>
      <c r="C203" s="19"/>
      <c r="D203" s="19"/>
      <c r="E203" s="19"/>
      <c r="F203" s="19"/>
      <c r="G203" s="19"/>
      <c r="H203" s="19"/>
      <c r="I203" s="19"/>
      <c r="J203" s="19"/>
      <c r="K203" s="19"/>
      <c r="L203" s="19"/>
      <c r="M203" s="19"/>
      <c r="N203" s="19"/>
      <c r="O203" s="19"/>
      <c r="P203" s="19"/>
      <c r="Q203" s="19"/>
      <c r="R203" s="19"/>
      <c r="S203" s="19"/>
      <c r="T203" s="19"/>
      <c r="U203" s="19"/>
    </row>
    <row r="204" spans="1:21" x14ac:dyDescent="0.45">
      <c r="A204" s="19"/>
      <c r="B204" s="19"/>
      <c r="C204" s="19"/>
      <c r="D204" s="19"/>
      <c r="E204" s="19"/>
      <c r="F204" s="19"/>
      <c r="G204" s="19"/>
      <c r="H204" s="19"/>
      <c r="I204" s="19"/>
      <c r="J204" s="19"/>
      <c r="K204" s="19"/>
      <c r="L204" s="19"/>
      <c r="M204" s="19"/>
      <c r="N204" s="19"/>
      <c r="O204" s="19"/>
      <c r="P204" s="19"/>
      <c r="Q204" s="19"/>
      <c r="R204" s="19"/>
      <c r="S204" s="19"/>
      <c r="T204" s="19"/>
      <c r="U204" s="19"/>
    </row>
    <row r="205" spans="1:21" x14ac:dyDescent="0.45">
      <c r="A205" s="19"/>
      <c r="B205" s="19"/>
      <c r="C205" s="19"/>
      <c r="D205" s="19"/>
      <c r="E205" s="19"/>
      <c r="F205" s="19"/>
      <c r="G205" s="19"/>
      <c r="H205" s="19"/>
      <c r="I205" s="19"/>
      <c r="J205" s="19"/>
      <c r="K205" s="19"/>
      <c r="L205" s="19"/>
      <c r="M205" s="19"/>
      <c r="N205" s="19"/>
      <c r="O205" s="19"/>
      <c r="P205" s="19"/>
      <c r="Q205" s="19"/>
      <c r="R205" s="19"/>
      <c r="S205" s="19"/>
      <c r="T205" s="19"/>
      <c r="U205" s="19"/>
    </row>
    <row r="206" spans="1:21" x14ac:dyDescent="0.45">
      <c r="A206" s="19"/>
      <c r="B206" s="19"/>
      <c r="C206" s="19"/>
      <c r="D206" s="19"/>
      <c r="E206" s="19"/>
      <c r="F206" s="19"/>
      <c r="G206" s="19"/>
      <c r="H206" s="19"/>
      <c r="I206" s="19"/>
      <c r="J206" s="19"/>
      <c r="K206" s="19"/>
      <c r="L206" s="19"/>
      <c r="M206" s="19"/>
      <c r="N206" s="19"/>
      <c r="O206" s="19"/>
      <c r="P206" s="19"/>
      <c r="Q206" s="19"/>
      <c r="R206" s="19"/>
      <c r="S206" s="19"/>
      <c r="T206" s="19"/>
      <c r="U206" s="19"/>
    </row>
    <row r="207" spans="1:21" x14ac:dyDescent="0.45">
      <c r="A207" s="19"/>
      <c r="B207" s="19"/>
      <c r="C207" s="19"/>
      <c r="D207" s="19"/>
      <c r="E207" s="19"/>
      <c r="F207" s="19"/>
      <c r="G207" s="19"/>
      <c r="H207" s="19"/>
      <c r="I207" s="19"/>
      <c r="J207" s="19"/>
      <c r="K207" s="19"/>
      <c r="L207" s="19"/>
      <c r="M207" s="19"/>
      <c r="N207" s="19"/>
      <c r="O207" s="19"/>
      <c r="P207" s="19"/>
      <c r="Q207" s="19"/>
      <c r="R207" s="19"/>
      <c r="S207" s="19"/>
      <c r="T207" s="19"/>
      <c r="U207" s="19"/>
    </row>
    <row r="208" spans="1:21" x14ac:dyDescent="0.45">
      <c r="A208" s="19"/>
      <c r="B208" s="19"/>
      <c r="C208" s="19"/>
      <c r="D208" s="19"/>
      <c r="E208" s="19"/>
      <c r="F208" s="19"/>
      <c r="G208" s="19"/>
      <c r="H208" s="19"/>
      <c r="I208" s="19"/>
      <c r="J208" s="19"/>
      <c r="K208" s="19"/>
      <c r="L208" s="19"/>
      <c r="M208" s="19"/>
      <c r="N208" s="19"/>
      <c r="O208" s="19"/>
      <c r="P208" s="19"/>
      <c r="Q208" s="19"/>
      <c r="R208" s="19"/>
      <c r="S208" s="19"/>
      <c r="T208" s="19"/>
      <c r="U208" s="19"/>
    </row>
    <row r="209" spans="1:21" x14ac:dyDescent="0.45">
      <c r="A209" s="19"/>
      <c r="B209" s="19"/>
      <c r="C209" s="19"/>
      <c r="D209" s="19"/>
      <c r="E209" s="19"/>
      <c r="F209" s="19"/>
      <c r="G209" s="19"/>
      <c r="H209" s="19"/>
      <c r="I209" s="19"/>
      <c r="J209" s="19"/>
      <c r="K209" s="19"/>
      <c r="L209" s="19"/>
      <c r="M209" s="19"/>
      <c r="N209" s="19"/>
      <c r="O209" s="19"/>
      <c r="P209" s="19"/>
      <c r="Q209" s="19"/>
      <c r="R209" s="19"/>
      <c r="S209" s="19"/>
      <c r="T209" s="19"/>
      <c r="U209" s="19"/>
    </row>
    <row r="210" spans="1:21" x14ac:dyDescent="0.45">
      <c r="A210" s="19"/>
      <c r="B210" s="19"/>
      <c r="C210" s="19"/>
      <c r="D210" s="19"/>
      <c r="E210" s="19"/>
      <c r="F210" s="19"/>
      <c r="G210" s="19"/>
      <c r="H210" s="19"/>
      <c r="I210" s="19"/>
      <c r="J210" s="19"/>
      <c r="K210" s="19"/>
      <c r="L210" s="19"/>
      <c r="M210" s="19"/>
      <c r="N210" s="19"/>
      <c r="O210" s="19"/>
      <c r="P210" s="19"/>
      <c r="Q210" s="19"/>
      <c r="R210" s="19"/>
      <c r="S210" s="19"/>
      <c r="T210" s="19"/>
      <c r="U210" s="19"/>
    </row>
    <row r="211" spans="1:21" x14ac:dyDescent="0.45">
      <c r="A211" s="19"/>
      <c r="B211" s="19"/>
      <c r="C211" s="19"/>
      <c r="D211" s="19"/>
      <c r="E211" s="19"/>
      <c r="F211" s="19"/>
      <c r="G211" s="19"/>
      <c r="H211" s="19"/>
      <c r="I211" s="19"/>
      <c r="J211" s="19"/>
      <c r="K211" s="19"/>
      <c r="L211" s="19"/>
      <c r="M211" s="19"/>
      <c r="N211" s="19"/>
      <c r="O211" s="19"/>
      <c r="P211" s="19"/>
      <c r="Q211" s="19"/>
      <c r="R211" s="19"/>
      <c r="S211" s="19"/>
      <c r="T211" s="19"/>
      <c r="U211" s="19"/>
    </row>
    <row r="212" spans="1:21" x14ac:dyDescent="0.45">
      <c r="A212" s="19"/>
      <c r="B212" s="19"/>
      <c r="C212" s="19"/>
      <c r="D212" s="19"/>
      <c r="E212" s="19"/>
      <c r="F212" s="19"/>
      <c r="G212" s="19"/>
      <c r="H212" s="19"/>
      <c r="I212" s="19"/>
      <c r="J212" s="19"/>
      <c r="K212" s="19"/>
      <c r="L212" s="19"/>
      <c r="M212" s="19"/>
      <c r="N212" s="19"/>
      <c r="O212" s="19"/>
      <c r="P212" s="19"/>
      <c r="Q212" s="19"/>
      <c r="R212" s="19"/>
      <c r="S212" s="19"/>
      <c r="T212" s="19"/>
      <c r="U212" s="19"/>
    </row>
    <row r="213" spans="1:21" x14ac:dyDescent="0.45">
      <c r="A213" s="19"/>
      <c r="B213" s="19"/>
      <c r="C213" s="19"/>
      <c r="D213" s="19"/>
      <c r="E213" s="19"/>
      <c r="F213" s="19"/>
      <c r="G213" s="19"/>
      <c r="H213" s="19"/>
      <c r="I213" s="19"/>
      <c r="J213" s="19"/>
      <c r="K213" s="19"/>
      <c r="L213" s="19"/>
      <c r="M213" s="19"/>
      <c r="N213" s="19"/>
      <c r="O213" s="19"/>
      <c r="P213" s="19"/>
      <c r="Q213" s="19"/>
      <c r="R213" s="19"/>
      <c r="S213" s="19"/>
      <c r="T213" s="19"/>
      <c r="U213" s="19"/>
    </row>
    <row r="214" spans="1:21" x14ac:dyDescent="0.45">
      <c r="A214" s="19"/>
      <c r="B214" s="19"/>
      <c r="C214" s="19"/>
      <c r="D214" s="19"/>
      <c r="E214" s="19"/>
      <c r="F214" s="19"/>
      <c r="G214" s="19"/>
      <c r="H214" s="19"/>
      <c r="I214" s="19"/>
      <c r="J214" s="19"/>
      <c r="K214" s="19"/>
      <c r="L214" s="19"/>
      <c r="M214" s="19"/>
      <c r="N214" s="19"/>
      <c r="O214" s="19"/>
      <c r="P214" s="19"/>
      <c r="Q214" s="19"/>
      <c r="R214" s="19"/>
      <c r="S214" s="19"/>
      <c r="T214" s="19"/>
      <c r="U214" s="19"/>
    </row>
    <row r="215" spans="1:21" x14ac:dyDescent="0.45">
      <c r="A215" s="19"/>
      <c r="B215" s="19"/>
      <c r="C215" s="19"/>
      <c r="D215" s="19"/>
      <c r="E215" s="19"/>
      <c r="F215" s="19"/>
      <c r="G215" s="19"/>
      <c r="H215" s="19"/>
      <c r="I215" s="19"/>
      <c r="J215" s="19"/>
      <c r="K215" s="19"/>
      <c r="L215" s="19"/>
      <c r="M215" s="19"/>
      <c r="N215" s="19"/>
      <c r="O215" s="19"/>
      <c r="P215" s="19"/>
      <c r="Q215" s="19"/>
      <c r="R215" s="19"/>
      <c r="S215" s="19"/>
      <c r="T215" s="19"/>
      <c r="U215" s="19"/>
    </row>
    <row r="216" spans="1:21" x14ac:dyDescent="0.45">
      <c r="A216" s="19"/>
      <c r="B216" s="19"/>
      <c r="C216" s="19"/>
      <c r="D216" s="19"/>
      <c r="E216" s="19"/>
      <c r="F216" s="19"/>
      <c r="G216" s="19"/>
      <c r="H216" s="19"/>
      <c r="I216" s="19"/>
      <c r="J216" s="19"/>
      <c r="K216" s="19"/>
      <c r="L216" s="19"/>
      <c r="M216" s="19"/>
      <c r="N216" s="19"/>
      <c r="O216" s="19"/>
      <c r="P216" s="19"/>
      <c r="Q216" s="19"/>
      <c r="R216" s="19"/>
      <c r="S216" s="19"/>
      <c r="T216" s="19"/>
      <c r="U216" s="19"/>
    </row>
    <row r="217" spans="1:21" x14ac:dyDescent="0.45">
      <c r="A217" s="19"/>
      <c r="B217" s="19"/>
      <c r="C217" s="19"/>
      <c r="D217" s="19"/>
      <c r="E217" s="19"/>
      <c r="F217" s="19"/>
      <c r="G217" s="19"/>
      <c r="H217" s="19"/>
      <c r="I217" s="19"/>
      <c r="J217" s="19"/>
      <c r="K217" s="19"/>
      <c r="L217" s="19"/>
      <c r="M217" s="19"/>
      <c r="N217" s="19"/>
      <c r="O217" s="19"/>
      <c r="P217" s="19"/>
      <c r="Q217" s="19"/>
      <c r="R217" s="19"/>
      <c r="S217" s="19"/>
      <c r="T217" s="19"/>
      <c r="U217" s="19"/>
    </row>
    <row r="218" spans="1:21" x14ac:dyDescent="0.45">
      <c r="A218" s="19"/>
      <c r="B218" s="19"/>
      <c r="C218" s="19"/>
      <c r="D218" s="19"/>
      <c r="E218" s="19"/>
      <c r="F218" s="19"/>
      <c r="G218" s="19"/>
      <c r="H218" s="19"/>
      <c r="I218" s="19"/>
      <c r="J218" s="19"/>
      <c r="K218" s="19"/>
      <c r="L218" s="19"/>
      <c r="M218" s="19"/>
      <c r="N218" s="19"/>
      <c r="O218" s="19"/>
      <c r="P218" s="19"/>
      <c r="Q218" s="19"/>
      <c r="R218" s="19"/>
      <c r="S218" s="19"/>
      <c r="T218" s="19"/>
      <c r="U218" s="19"/>
    </row>
    <row r="219" spans="1:21" x14ac:dyDescent="0.45">
      <c r="A219" s="19"/>
      <c r="B219" s="19"/>
      <c r="C219" s="19"/>
      <c r="D219" s="19"/>
      <c r="E219" s="19"/>
      <c r="F219" s="19"/>
      <c r="G219" s="19"/>
      <c r="H219" s="19"/>
      <c r="I219" s="19"/>
      <c r="J219" s="19"/>
      <c r="K219" s="19"/>
      <c r="L219" s="19"/>
      <c r="M219" s="19"/>
      <c r="N219" s="19"/>
      <c r="O219" s="19"/>
      <c r="P219" s="19"/>
      <c r="Q219" s="19"/>
      <c r="R219" s="19"/>
      <c r="S219" s="19"/>
      <c r="T219" s="19"/>
      <c r="U219" s="19"/>
    </row>
    <row r="220" spans="1:21" x14ac:dyDescent="0.45">
      <c r="A220" s="19"/>
      <c r="B220" s="19"/>
      <c r="C220" s="19"/>
      <c r="D220" s="19"/>
      <c r="E220" s="19"/>
      <c r="F220" s="19"/>
      <c r="G220" s="19"/>
      <c r="H220" s="19"/>
      <c r="I220" s="19"/>
      <c r="J220" s="19"/>
      <c r="K220" s="19"/>
      <c r="L220" s="19"/>
      <c r="M220" s="19"/>
      <c r="N220" s="19"/>
      <c r="O220" s="19"/>
      <c r="P220" s="19"/>
      <c r="Q220" s="19"/>
      <c r="R220" s="19"/>
      <c r="S220" s="19"/>
      <c r="T220" s="19"/>
      <c r="U220" s="19"/>
    </row>
    <row r="221" spans="1:21" x14ac:dyDescent="0.45">
      <c r="A221" s="19"/>
      <c r="B221" s="19"/>
      <c r="C221" s="19"/>
      <c r="D221" s="19"/>
      <c r="E221" s="19"/>
      <c r="F221" s="19"/>
      <c r="G221" s="19"/>
      <c r="H221" s="19"/>
      <c r="I221" s="19"/>
      <c r="J221" s="19"/>
      <c r="K221" s="19"/>
      <c r="L221" s="19"/>
      <c r="M221" s="19"/>
      <c r="N221" s="19"/>
      <c r="O221" s="19"/>
      <c r="P221" s="19"/>
      <c r="Q221" s="19"/>
      <c r="R221" s="19"/>
      <c r="S221" s="19"/>
      <c r="T221" s="19"/>
      <c r="U221" s="19"/>
    </row>
    <row r="222" spans="1:21" x14ac:dyDescent="0.45">
      <c r="A222" s="19"/>
      <c r="B222" s="19"/>
      <c r="C222" s="19"/>
      <c r="D222" s="19"/>
      <c r="E222" s="19"/>
      <c r="F222" s="19"/>
      <c r="G222" s="19"/>
      <c r="H222" s="19"/>
      <c r="I222" s="19"/>
      <c r="J222" s="19"/>
      <c r="K222" s="19"/>
      <c r="L222" s="19"/>
      <c r="M222" s="19"/>
      <c r="N222" s="19"/>
      <c r="O222" s="19"/>
      <c r="P222" s="19"/>
      <c r="Q222" s="19"/>
      <c r="R222" s="19"/>
      <c r="S222" s="19"/>
      <c r="T222" s="19"/>
      <c r="U222" s="19"/>
    </row>
    <row r="223" spans="1:21" x14ac:dyDescent="0.45">
      <c r="A223" s="19"/>
      <c r="B223" s="19"/>
      <c r="C223" s="19"/>
      <c r="D223" s="19"/>
      <c r="E223" s="19"/>
      <c r="F223" s="19"/>
      <c r="G223" s="19"/>
      <c r="H223" s="19"/>
      <c r="I223" s="19"/>
      <c r="J223" s="19"/>
      <c r="K223" s="19"/>
      <c r="L223" s="19"/>
      <c r="M223" s="19"/>
      <c r="N223" s="19"/>
      <c r="O223" s="19"/>
      <c r="P223" s="19"/>
      <c r="Q223" s="19"/>
      <c r="R223" s="19"/>
      <c r="S223" s="19"/>
      <c r="T223" s="19"/>
      <c r="U223" s="19"/>
    </row>
    <row r="224" spans="1:21" x14ac:dyDescent="0.45">
      <c r="A224" s="19"/>
      <c r="B224" s="19"/>
      <c r="C224" s="19"/>
      <c r="D224" s="19"/>
      <c r="E224" s="19"/>
      <c r="F224" s="19"/>
      <c r="G224" s="19"/>
      <c r="H224" s="19"/>
      <c r="I224" s="19"/>
      <c r="J224" s="19"/>
      <c r="K224" s="19"/>
      <c r="L224" s="19"/>
      <c r="M224" s="19"/>
      <c r="N224" s="19"/>
      <c r="O224" s="19"/>
      <c r="P224" s="19"/>
      <c r="Q224" s="19"/>
      <c r="R224" s="19"/>
      <c r="S224" s="19"/>
      <c r="T224" s="19"/>
      <c r="U224" s="19"/>
    </row>
    <row r="225" spans="1:21" x14ac:dyDescent="0.45">
      <c r="A225" s="19"/>
      <c r="B225" s="19"/>
      <c r="C225" s="19"/>
      <c r="D225" s="19"/>
      <c r="E225" s="19"/>
      <c r="F225" s="19"/>
      <c r="G225" s="19"/>
      <c r="H225" s="19"/>
      <c r="I225" s="19"/>
      <c r="J225" s="19"/>
      <c r="K225" s="19"/>
      <c r="L225" s="19"/>
      <c r="M225" s="19"/>
      <c r="N225" s="19"/>
      <c r="O225" s="19"/>
      <c r="P225" s="19"/>
      <c r="Q225" s="19"/>
      <c r="R225" s="19"/>
      <c r="S225" s="19"/>
      <c r="T225" s="19"/>
      <c r="U225" s="19"/>
    </row>
    <row r="226" spans="1:21" x14ac:dyDescent="0.45">
      <c r="A226" s="19"/>
      <c r="B226" s="19"/>
      <c r="C226" s="19"/>
      <c r="D226" s="19"/>
      <c r="E226" s="19"/>
      <c r="F226" s="19"/>
      <c r="G226" s="19"/>
      <c r="H226" s="19"/>
      <c r="I226" s="19"/>
      <c r="J226" s="19"/>
      <c r="K226" s="19"/>
      <c r="L226" s="19"/>
      <c r="M226" s="19"/>
      <c r="N226" s="19"/>
      <c r="O226" s="19"/>
      <c r="P226" s="19"/>
      <c r="Q226" s="19"/>
      <c r="R226" s="19"/>
      <c r="S226" s="19"/>
      <c r="T226" s="19"/>
      <c r="U226" s="19"/>
    </row>
    <row r="227" spans="1:21" x14ac:dyDescent="0.45">
      <c r="A227" s="19"/>
      <c r="B227" s="19"/>
      <c r="C227" s="19"/>
      <c r="D227" s="19"/>
      <c r="E227" s="19"/>
      <c r="F227" s="19"/>
      <c r="G227" s="19"/>
      <c r="H227" s="19"/>
      <c r="I227" s="19"/>
      <c r="J227" s="19"/>
      <c r="K227" s="19"/>
      <c r="L227" s="19"/>
      <c r="M227" s="19"/>
      <c r="N227" s="19"/>
      <c r="O227" s="19"/>
      <c r="P227" s="19"/>
      <c r="Q227" s="19"/>
      <c r="R227" s="19"/>
      <c r="S227" s="19"/>
      <c r="T227" s="19"/>
      <c r="U227" s="19"/>
    </row>
    <row r="228" spans="1:21" x14ac:dyDescent="0.45">
      <c r="A228" s="19"/>
      <c r="B228" s="19"/>
      <c r="C228" s="19"/>
      <c r="D228" s="19"/>
      <c r="E228" s="19"/>
      <c r="F228" s="19"/>
      <c r="G228" s="19"/>
      <c r="H228" s="19"/>
      <c r="I228" s="19"/>
      <c r="J228" s="19"/>
      <c r="K228" s="19"/>
      <c r="L228" s="19"/>
      <c r="M228" s="19"/>
      <c r="N228" s="19"/>
      <c r="O228" s="19"/>
      <c r="P228" s="19"/>
      <c r="Q228" s="19"/>
      <c r="R228" s="19"/>
      <c r="S228" s="19"/>
      <c r="T228" s="19"/>
      <c r="U228" s="19"/>
    </row>
    <row r="229" spans="1:21" x14ac:dyDescent="0.45">
      <c r="A229" s="19"/>
      <c r="B229" s="19"/>
      <c r="C229" s="19"/>
      <c r="D229" s="19"/>
      <c r="E229" s="19"/>
      <c r="F229" s="19"/>
      <c r="G229" s="19"/>
      <c r="H229" s="19"/>
      <c r="I229" s="19"/>
      <c r="J229" s="19"/>
      <c r="K229" s="19"/>
      <c r="L229" s="19"/>
      <c r="M229" s="19"/>
      <c r="N229" s="19"/>
      <c r="O229" s="19"/>
      <c r="P229" s="19"/>
      <c r="Q229" s="19"/>
      <c r="R229" s="19"/>
      <c r="S229" s="19"/>
      <c r="T229" s="19"/>
      <c r="U229" s="19"/>
    </row>
    <row r="230" spans="1:21" x14ac:dyDescent="0.45">
      <c r="A230" s="19"/>
      <c r="B230" s="19"/>
      <c r="C230" s="19"/>
      <c r="D230" s="19"/>
      <c r="E230" s="19"/>
      <c r="F230" s="19"/>
      <c r="G230" s="19"/>
      <c r="H230" s="19"/>
      <c r="I230" s="19"/>
      <c r="J230" s="19"/>
      <c r="K230" s="19"/>
      <c r="L230" s="19"/>
      <c r="M230" s="19"/>
      <c r="N230" s="19"/>
      <c r="O230" s="19"/>
      <c r="P230" s="19"/>
      <c r="Q230" s="19"/>
      <c r="R230" s="19"/>
      <c r="S230" s="19"/>
      <c r="T230" s="19"/>
      <c r="U230" s="19"/>
    </row>
    <row r="231" spans="1:21" x14ac:dyDescent="0.45">
      <c r="A231" s="19"/>
      <c r="B231" s="19"/>
      <c r="C231" s="19"/>
      <c r="D231" s="19"/>
      <c r="E231" s="19"/>
      <c r="F231" s="19"/>
      <c r="G231" s="19"/>
      <c r="H231" s="19"/>
      <c r="I231" s="19"/>
      <c r="J231" s="19"/>
      <c r="K231" s="19"/>
      <c r="L231" s="19"/>
      <c r="M231" s="19"/>
      <c r="N231" s="19"/>
      <c r="O231" s="19"/>
      <c r="P231" s="19"/>
      <c r="Q231" s="19"/>
      <c r="R231" s="19"/>
      <c r="S231" s="19"/>
      <c r="T231" s="19"/>
      <c r="U231" s="19"/>
    </row>
    <row r="232" spans="1:21" x14ac:dyDescent="0.45">
      <c r="A232" s="19"/>
      <c r="B232" s="19"/>
      <c r="C232" s="19"/>
      <c r="D232" s="19"/>
      <c r="E232" s="19"/>
      <c r="F232" s="19"/>
      <c r="G232" s="19"/>
      <c r="H232" s="19"/>
      <c r="I232" s="19"/>
      <c r="J232" s="19"/>
      <c r="K232" s="19"/>
      <c r="L232" s="19"/>
      <c r="M232" s="19"/>
      <c r="N232" s="19"/>
      <c r="O232" s="19"/>
      <c r="P232" s="19"/>
      <c r="Q232" s="19"/>
      <c r="R232" s="19"/>
      <c r="S232" s="19"/>
      <c r="T232" s="19"/>
      <c r="U232" s="19"/>
    </row>
    <row r="233" spans="1:21" x14ac:dyDescent="0.45">
      <c r="A233" s="19"/>
      <c r="B233" s="19"/>
      <c r="C233" s="19"/>
      <c r="D233" s="19"/>
      <c r="E233" s="19"/>
      <c r="F233" s="19"/>
      <c r="G233" s="19"/>
      <c r="H233" s="19"/>
      <c r="I233" s="19"/>
      <c r="J233" s="19"/>
      <c r="K233" s="19"/>
      <c r="L233" s="19"/>
      <c r="M233" s="19"/>
      <c r="N233" s="19"/>
      <c r="O233" s="19"/>
      <c r="P233" s="19"/>
      <c r="Q233" s="19"/>
      <c r="R233" s="19"/>
      <c r="S233" s="19"/>
      <c r="T233" s="19"/>
      <c r="U233" s="19"/>
    </row>
    <row r="234" spans="1:21" x14ac:dyDescent="0.45">
      <c r="A234" s="19"/>
      <c r="B234" s="19"/>
      <c r="C234" s="19"/>
      <c r="D234" s="19"/>
      <c r="E234" s="19"/>
      <c r="F234" s="19"/>
      <c r="G234" s="19"/>
      <c r="H234" s="19"/>
      <c r="I234" s="19"/>
      <c r="J234" s="19"/>
      <c r="K234" s="19"/>
      <c r="L234" s="19"/>
      <c r="M234" s="19"/>
      <c r="N234" s="19"/>
      <c r="O234" s="19"/>
      <c r="P234" s="19"/>
      <c r="Q234" s="19"/>
      <c r="R234" s="19"/>
      <c r="S234" s="19"/>
      <c r="T234" s="19"/>
      <c r="U234" s="19"/>
    </row>
    <row r="235" spans="1:21" x14ac:dyDescent="0.45">
      <c r="A235" s="19"/>
      <c r="B235" s="19"/>
      <c r="C235" s="19"/>
      <c r="D235" s="19"/>
      <c r="E235" s="19"/>
      <c r="F235" s="19"/>
      <c r="G235" s="19"/>
      <c r="H235" s="19"/>
      <c r="I235" s="19"/>
      <c r="J235" s="19"/>
      <c r="K235" s="19"/>
      <c r="L235" s="19"/>
      <c r="M235" s="19"/>
      <c r="N235" s="19"/>
      <c r="O235" s="19"/>
      <c r="P235" s="19"/>
      <c r="Q235" s="19"/>
      <c r="R235" s="19"/>
      <c r="S235" s="19"/>
      <c r="T235" s="19"/>
      <c r="U235" s="19"/>
    </row>
    <row r="236" spans="1:21" x14ac:dyDescent="0.45">
      <c r="A236" s="19"/>
      <c r="B236" s="19"/>
      <c r="C236" s="19"/>
      <c r="D236" s="19"/>
      <c r="E236" s="19"/>
      <c r="F236" s="19"/>
      <c r="G236" s="19"/>
      <c r="H236" s="19"/>
      <c r="I236" s="19"/>
      <c r="J236" s="19"/>
      <c r="K236" s="19"/>
      <c r="L236" s="19"/>
      <c r="M236" s="19"/>
      <c r="N236" s="19"/>
      <c r="O236" s="19"/>
      <c r="P236" s="19"/>
      <c r="Q236" s="19"/>
      <c r="R236" s="19"/>
      <c r="S236" s="19"/>
      <c r="T236" s="19"/>
      <c r="U236" s="19"/>
    </row>
    <row r="237" spans="1:21" x14ac:dyDescent="0.45">
      <c r="A237" s="19"/>
      <c r="B237" s="19"/>
      <c r="C237" s="19"/>
      <c r="D237" s="19"/>
      <c r="E237" s="19"/>
      <c r="F237" s="19"/>
      <c r="G237" s="19"/>
      <c r="H237" s="19"/>
      <c r="I237" s="19"/>
      <c r="J237" s="19"/>
      <c r="K237" s="19"/>
      <c r="L237" s="19"/>
      <c r="M237" s="19"/>
      <c r="N237" s="19"/>
      <c r="O237" s="19"/>
      <c r="P237" s="19"/>
      <c r="Q237" s="19"/>
      <c r="R237" s="19"/>
      <c r="S237" s="19"/>
      <c r="T237" s="19"/>
      <c r="U237" s="19"/>
    </row>
    <row r="238" spans="1:21" x14ac:dyDescent="0.45">
      <c r="A238" s="19"/>
      <c r="B238" s="19"/>
      <c r="C238" s="19"/>
      <c r="D238" s="19"/>
      <c r="E238" s="19"/>
      <c r="F238" s="19"/>
      <c r="G238" s="19"/>
      <c r="H238" s="19"/>
      <c r="I238" s="19"/>
      <c r="J238" s="19"/>
      <c r="K238" s="19"/>
      <c r="L238" s="19"/>
      <c r="M238" s="19"/>
      <c r="N238" s="19"/>
      <c r="O238" s="19"/>
      <c r="P238" s="19"/>
      <c r="Q238" s="19"/>
      <c r="R238" s="19"/>
      <c r="S238" s="19"/>
      <c r="T238" s="19"/>
      <c r="U238" s="19"/>
    </row>
    <row r="239" spans="1:21" x14ac:dyDescent="0.45">
      <c r="A239" s="19"/>
      <c r="B239" s="19"/>
      <c r="C239" s="19"/>
      <c r="D239" s="19"/>
      <c r="E239" s="19"/>
      <c r="F239" s="19"/>
      <c r="G239" s="19"/>
      <c r="H239" s="19"/>
      <c r="I239" s="19"/>
      <c r="J239" s="19"/>
      <c r="K239" s="19"/>
      <c r="L239" s="19"/>
      <c r="M239" s="19"/>
      <c r="N239" s="19"/>
      <c r="O239" s="19"/>
      <c r="P239" s="19"/>
      <c r="Q239" s="19"/>
      <c r="R239" s="19"/>
      <c r="S239" s="19"/>
      <c r="T239" s="19"/>
      <c r="U239" s="19"/>
    </row>
    <row r="240" spans="1:21" x14ac:dyDescent="0.45">
      <c r="A240" s="19"/>
      <c r="B240" s="19"/>
      <c r="C240" s="19"/>
      <c r="D240" s="19"/>
      <c r="E240" s="19"/>
      <c r="F240" s="19"/>
      <c r="G240" s="19"/>
      <c r="H240" s="19"/>
      <c r="I240" s="19"/>
      <c r="J240" s="19"/>
      <c r="K240" s="19"/>
      <c r="L240" s="19"/>
      <c r="M240" s="19"/>
      <c r="N240" s="19"/>
      <c r="O240" s="19"/>
      <c r="P240" s="19"/>
      <c r="Q240" s="19"/>
      <c r="R240" s="19"/>
      <c r="S240" s="19"/>
      <c r="T240" s="19"/>
      <c r="U240" s="19"/>
    </row>
    <row r="241" spans="1:21" x14ac:dyDescent="0.45">
      <c r="A241" s="19"/>
      <c r="B241" s="19"/>
      <c r="C241" s="19"/>
      <c r="D241" s="19"/>
      <c r="E241" s="19"/>
      <c r="F241" s="19"/>
      <c r="G241" s="19"/>
      <c r="H241" s="19"/>
      <c r="I241" s="19"/>
      <c r="J241" s="19"/>
      <c r="K241" s="19"/>
      <c r="L241" s="19"/>
      <c r="M241" s="19"/>
      <c r="N241" s="19"/>
      <c r="O241" s="19"/>
      <c r="P241" s="19"/>
      <c r="Q241" s="19"/>
      <c r="R241" s="19"/>
      <c r="S241" s="19"/>
      <c r="T241" s="19"/>
      <c r="U241" s="19"/>
    </row>
    <row r="242" spans="1:21" x14ac:dyDescent="0.45">
      <c r="A242" s="19"/>
      <c r="B242" s="19"/>
      <c r="C242" s="19"/>
      <c r="D242" s="19"/>
      <c r="E242" s="19"/>
      <c r="F242" s="19"/>
      <c r="G242" s="19"/>
      <c r="H242" s="19"/>
      <c r="I242" s="19"/>
      <c r="J242" s="19"/>
      <c r="K242" s="19"/>
      <c r="L242" s="19"/>
      <c r="M242" s="19"/>
      <c r="N242" s="19"/>
      <c r="O242" s="19"/>
      <c r="P242" s="19"/>
      <c r="Q242" s="19"/>
      <c r="R242" s="19"/>
      <c r="S242" s="19"/>
      <c r="T242" s="19"/>
      <c r="U242" s="19"/>
    </row>
    <row r="243" spans="1:21" x14ac:dyDescent="0.45">
      <c r="A243" s="19"/>
      <c r="B243" s="19"/>
      <c r="C243" s="19"/>
      <c r="D243" s="19"/>
      <c r="E243" s="19"/>
      <c r="F243" s="19"/>
      <c r="G243" s="19"/>
      <c r="H243" s="19"/>
      <c r="I243" s="19"/>
      <c r="J243" s="19"/>
      <c r="K243" s="19"/>
      <c r="L243" s="19"/>
      <c r="M243" s="19"/>
      <c r="N243" s="19"/>
      <c r="O243" s="19"/>
      <c r="P243" s="19"/>
      <c r="Q243" s="19"/>
      <c r="R243" s="19"/>
      <c r="S243" s="19"/>
      <c r="T243" s="19"/>
      <c r="U243" s="19"/>
    </row>
    <row r="244" spans="1:21" x14ac:dyDescent="0.45">
      <c r="A244" s="19"/>
      <c r="B244" s="19"/>
      <c r="C244" s="19"/>
      <c r="D244" s="19"/>
      <c r="E244" s="19"/>
      <c r="F244" s="19"/>
      <c r="G244" s="19"/>
      <c r="H244" s="19"/>
      <c r="I244" s="19"/>
      <c r="J244" s="19"/>
      <c r="K244" s="19"/>
      <c r="L244" s="19"/>
      <c r="M244" s="19"/>
      <c r="N244" s="19"/>
      <c r="O244" s="19"/>
      <c r="P244" s="19"/>
      <c r="Q244" s="19"/>
      <c r="R244" s="19"/>
      <c r="S244" s="19"/>
      <c r="T244" s="19"/>
      <c r="U244" s="19"/>
    </row>
    <row r="245" spans="1:21" x14ac:dyDescent="0.45">
      <c r="A245" s="19"/>
      <c r="B245" s="19"/>
      <c r="C245" s="19"/>
      <c r="D245" s="19"/>
      <c r="E245" s="19"/>
      <c r="F245" s="19"/>
      <c r="G245" s="19"/>
      <c r="H245" s="19"/>
      <c r="I245" s="19"/>
      <c r="J245" s="19"/>
      <c r="K245" s="19"/>
      <c r="L245" s="19"/>
      <c r="M245" s="19"/>
      <c r="N245" s="19"/>
      <c r="O245" s="19"/>
      <c r="P245" s="19"/>
      <c r="Q245" s="19"/>
      <c r="R245" s="19"/>
      <c r="S245" s="19"/>
      <c r="T245" s="19"/>
      <c r="U245" s="19"/>
    </row>
    <row r="246" spans="1:21" x14ac:dyDescent="0.45">
      <c r="A246" s="19"/>
      <c r="B246" s="19"/>
      <c r="C246" s="19"/>
      <c r="D246" s="19"/>
      <c r="E246" s="19"/>
      <c r="F246" s="19"/>
      <c r="G246" s="19"/>
      <c r="H246" s="19"/>
      <c r="I246" s="19"/>
      <c r="J246" s="19"/>
      <c r="K246" s="19"/>
      <c r="L246" s="19"/>
      <c r="M246" s="19"/>
      <c r="N246" s="19"/>
      <c r="O246" s="19"/>
      <c r="P246" s="19"/>
      <c r="Q246" s="19"/>
      <c r="R246" s="19"/>
      <c r="S246" s="19"/>
      <c r="T246" s="19"/>
      <c r="U246" s="19"/>
    </row>
    <row r="247" spans="1:21" x14ac:dyDescent="0.45">
      <c r="A247" s="19"/>
      <c r="B247" s="19"/>
      <c r="C247" s="19"/>
      <c r="D247" s="19"/>
      <c r="E247" s="19"/>
      <c r="F247" s="19"/>
      <c r="G247" s="19"/>
      <c r="H247" s="19"/>
      <c r="I247" s="19"/>
      <c r="J247" s="19"/>
      <c r="K247" s="19"/>
      <c r="L247" s="19"/>
      <c r="M247" s="19"/>
      <c r="N247" s="19"/>
      <c r="O247" s="19"/>
      <c r="P247" s="19"/>
      <c r="Q247" s="19"/>
      <c r="R247" s="19"/>
      <c r="S247" s="19"/>
      <c r="T247" s="19"/>
      <c r="U247" s="19"/>
    </row>
    <row r="248" spans="1:21" x14ac:dyDescent="0.45">
      <c r="A248" s="19"/>
      <c r="B248" s="19"/>
      <c r="C248" s="19"/>
      <c r="D248" s="19"/>
      <c r="E248" s="19"/>
      <c r="F248" s="19"/>
      <c r="G248" s="19"/>
      <c r="H248" s="19"/>
      <c r="I248" s="19"/>
      <c r="J248" s="19"/>
      <c r="K248" s="19"/>
      <c r="L248" s="19"/>
      <c r="M248" s="19"/>
      <c r="N248" s="19"/>
      <c r="O248" s="19"/>
      <c r="P248" s="19"/>
      <c r="Q248" s="19"/>
      <c r="R248" s="19"/>
      <c r="S248" s="19"/>
      <c r="T248" s="19"/>
      <c r="U248" s="19"/>
    </row>
    <row r="249" spans="1:21" x14ac:dyDescent="0.45">
      <c r="A249" s="19"/>
      <c r="B249" s="19"/>
      <c r="C249" s="19"/>
      <c r="D249" s="19"/>
      <c r="E249" s="19"/>
      <c r="F249" s="19"/>
      <c r="G249" s="19"/>
      <c r="H249" s="19"/>
      <c r="I249" s="19"/>
      <c r="J249" s="19"/>
      <c r="K249" s="19"/>
      <c r="L249" s="19"/>
      <c r="M249" s="19"/>
      <c r="N249" s="19"/>
      <c r="O249" s="19"/>
      <c r="P249" s="19"/>
      <c r="Q249" s="19"/>
      <c r="R249" s="19"/>
      <c r="S249" s="19"/>
      <c r="T249" s="19"/>
      <c r="U249" s="19"/>
    </row>
    <row r="250" spans="1:21" x14ac:dyDescent="0.45">
      <c r="A250" s="19"/>
      <c r="B250" s="19"/>
      <c r="C250" s="19"/>
      <c r="D250" s="19"/>
      <c r="E250" s="19"/>
      <c r="F250" s="19"/>
      <c r="G250" s="19"/>
      <c r="H250" s="19"/>
      <c r="I250" s="19"/>
      <c r="J250" s="19"/>
      <c r="K250" s="19"/>
      <c r="L250" s="19"/>
      <c r="M250" s="19"/>
      <c r="N250" s="19"/>
      <c r="O250" s="19"/>
      <c r="P250" s="19"/>
      <c r="Q250" s="19"/>
      <c r="R250" s="19"/>
      <c r="S250" s="19"/>
      <c r="T250" s="19"/>
      <c r="U250" s="19"/>
    </row>
    <row r="251" spans="1:21" x14ac:dyDescent="0.45">
      <c r="A251" s="19"/>
      <c r="B251" s="19"/>
      <c r="C251" s="19"/>
      <c r="D251" s="19"/>
      <c r="E251" s="19"/>
      <c r="F251" s="19"/>
      <c r="G251" s="19"/>
      <c r="H251" s="19"/>
      <c r="I251" s="19"/>
      <c r="J251" s="19"/>
      <c r="K251" s="19"/>
      <c r="L251" s="19"/>
      <c r="M251" s="19"/>
      <c r="N251" s="19"/>
      <c r="O251" s="19"/>
      <c r="P251" s="19"/>
      <c r="Q251" s="19"/>
      <c r="R251" s="19"/>
      <c r="S251" s="19"/>
      <c r="T251" s="19"/>
      <c r="U251" s="19"/>
    </row>
    <row r="252" spans="1:21" x14ac:dyDescent="0.45">
      <c r="A252" s="19"/>
      <c r="B252" s="19"/>
      <c r="C252" s="19"/>
      <c r="D252" s="19"/>
      <c r="E252" s="19"/>
      <c r="F252" s="19"/>
      <c r="G252" s="19"/>
      <c r="H252" s="19"/>
      <c r="I252" s="19"/>
      <c r="J252" s="19"/>
      <c r="K252" s="19"/>
      <c r="L252" s="19"/>
      <c r="M252" s="19"/>
      <c r="N252" s="19"/>
      <c r="O252" s="19"/>
      <c r="P252" s="19"/>
      <c r="Q252" s="19"/>
      <c r="R252" s="19"/>
      <c r="S252" s="19"/>
      <c r="T252" s="19"/>
      <c r="U252" s="19"/>
    </row>
    <row r="253" spans="1:21" x14ac:dyDescent="0.45">
      <c r="A253" s="19"/>
      <c r="B253" s="19"/>
      <c r="C253" s="19"/>
      <c r="D253" s="19"/>
      <c r="E253" s="19"/>
      <c r="F253" s="19"/>
      <c r="G253" s="19"/>
      <c r="H253" s="19"/>
      <c r="I253" s="19"/>
      <c r="J253" s="19"/>
      <c r="K253" s="19"/>
      <c r="L253" s="19"/>
      <c r="M253" s="19"/>
      <c r="N253" s="19"/>
      <c r="O253" s="19"/>
      <c r="P253" s="19"/>
      <c r="Q253" s="19"/>
      <c r="R253" s="19"/>
      <c r="S253" s="19"/>
      <c r="T253" s="19"/>
      <c r="U253" s="19"/>
    </row>
    <row r="254" spans="1:21" x14ac:dyDescent="0.45">
      <c r="A254" s="19"/>
      <c r="B254" s="19"/>
      <c r="C254" s="19"/>
      <c r="D254" s="19"/>
      <c r="E254" s="19"/>
      <c r="F254" s="19"/>
      <c r="G254" s="19"/>
      <c r="H254" s="19"/>
      <c r="I254" s="19"/>
      <c r="J254" s="19"/>
      <c r="K254" s="19"/>
      <c r="L254" s="19"/>
      <c r="M254" s="19"/>
      <c r="N254" s="19"/>
      <c r="O254" s="19"/>
      <c r="P254" s="19"/>
      <c r="Q254" s="19"/>
      <c r="R254" s="19"/>
      <c r="S254" s="19"/>
      <c r="T254" s="19"/>
      <c r="U254" s="19"/>
    </row>
    <row r="255" spans="1:21" x14ac:dyDescent="0.45">
      <c r="A255" s="19"/>
      <c r="B255" s="19"/>
      <c r="C255" s="19"/>
      <c r="D255" s="19"/>
      <c r="E255" s="19"/>
      <c r="F255" s="19"/>
      <c r="G255" s="19"/>
      <c r="H255" s="19"/>
      <c r="I255" s="19"/>
      <c r="J255" s="19"/>
      <c r="K255" s="19"/>
      <c r="L255" s="19"/>
      <c r="M255" s="19"/>
      <c r="N255" s="19"/>
      <c r="O255" s="19"/>
      <c r="P255" s="19"/>
      <c r="Q255" s="19"/>
      <c r="R255" s="19"/>
      <c r="S255" s="19"/>
      <c r="T255" s="19"/>
      <c r="U255" s="19"/>
    </row>
    <row r="256" spans="1:21" x14ac:dyDescent="0.45">
      <c r="A256" s="19"/>
      <c r="B256" s="19"/>
      <c r="C256" s="19"/>
      <c r="D256" s="19"/>
      <c r="E256" s="19"/>
      <c r="F256" s="19"/>
      <c r="G256" s="19"/>
      <c r="H256" s="19"/>
      <c r="I256" s="19"/>
      <c r="J256" s="19"/>
      <c r="K256" s="19"/>
      <c r="L256" s="19"/>
      <c r="M256" s="19"/>
      <c r="N256" s="19"/>
      <c r="O256" s="19"/>
      <c r="P256" s="19"/>
      <c r="Q256" s="19"/>
      <c r="R256" s="19"/>
      <c r="S256" s="19"/>
      <c r="T256" s="19"/>
      <c r="U256" s="19"/>
    </row>
    <row r="257" spans="1:21" x14ac:dyDescent="0.45">
      <c r="A257" s="19"/>
      <c r="B257" s="19"/>
      <c r="C257" s="19"/>
      <c r="D257" s="19"/>
      <c r="E257" s="19"/>
      <c r="F257" s="19"/>
      <c r="G257" s="19"/>
      <c r="H257" s="19"/>
      <c r="I257" s="19"/>
      <c r="J257" s="19"/>
      <c r="K257" s="19"/>
      <c r="L257" s="19"/>
      <c r="M257" s="19"/>
      <c r="N257" s="19"/>
      <c r="O257" s="19"/>
      <c r="P257" s="19"/>
      <c r="Q257" s="19"/>
      <c r="R257" s="19"/>
      <c r="S257" s="19"/>
      <c r="T257" s="19"/>
      <c r="U257" s="19"/>
    </row>
    <row r="258" spans="1:21" x14ac:dyDescent="0.45">
      <c r="A258" s="19"/>
      <c r="B258" s="19"/>
      <c r="C258" s="19"/>
      <c r="D258" s="19"/>
      <c r="E258" s="19"/>
      <c r="F258" s="19"/>
      <c r="G258" s="19"/>
      <c r="H258" s="19"/>
      <c r="I258" s="19"/>
      <c r="J258" s="19"/>
      <c r="K258" s="19"/>
      <c r="L258" s="19"/>
      <c r="M258" s="19"/>
      <c r="N258" s="19"/>
      <c r="O258" s="19"/>
      <c r="P258" s="19"/>
      <c r="Q258" s="19"/>
      <c r="R258" s="19"/>
      <c r="S258" s="19"/>
      <c r="T258" s="19"/>
      <c r="U258" s="19"/>
    </row>
    <row r="259" spans="1:21" x14ac:dyDescent="0.45">
      <c r="A259" s="19"/>
      <c r="B259" s="19"/>
      <c r="C259" s="19"/>
      <c r="D259" s="19"/>
      <c r="E259" s="19"/>
      <c r="F259" s="19"/>
      <c r="G259" s="19"/>
      <c r="H259" s="19"/>
      <c r="I259" s="19"/>
      <c r="J259" s="19"/>
      <c r="K259" s="19"/>
      <c r="L259" s="19"/>
      <c r="M259" s="19"/>
      <c r="N259" s="19"/>
      <c r="O259" s="19"/>
      <c r="P259" s="19"/>
      <c r="Q259" s="19"/>
      <c r="R259" s="19"/>
      <c r="S259" s="19"/>
      <c r="T259" s="19"/>
      <c r="U259" s="19"/>
    </row>
    <row r="260" spans="1:21" x14ac:dyDescent="0.45">
      <c r="A260" s="19"/>
      <c r="B260" s="19"/>
      <c r="C260" s="19"/>
      <c r="D260" s="19"/>
      <c r="E260" s="19"/>
      <c r="F260" s="19"/>
      <c r="G260" s="19"/>
      <c r="H260" s="19"/>
      <c r="I260" s="19"/>
      <c r="J260" s="19"/>
      <c r="K260" s="19"/>
      <c r="L260" s="19"/>
      <c r="M260" s="19"/>
      <c r="N260" s="19"/>
      <c r="O260" s="19"/>
      <c r="P260" s="19"/>
      <c r="Q260" s="19"/>
      <c r="R260" s="19"/>
      <c r="S260" s="19"/>
      <c r="T260" s="19"/>
      <c r="U260" s="19"/>
    </row>
    <row r="261" spans="1:21" x14ac:dyDescent="0.45">
      <c r="A261" s="19"/>
      <c r="B261" s="19"/>
      <c r="C261" s="19"/>
      <c r="D261" s="19"/>
      <c r="E261" s="19"/>
      <c r="F261" s="19"/>
      <c r="G261" s="19"/>
      <c r="H261" s="19"/>
      <c r="I261" s="19"/>
      <c r="J261" s="19"/>
      <c r="K261" s="19"/>
      <c r="L261" s="19"/>
      <c r="M261" s="19"/>
      <c r="N261" s="19"/>
      <c r="O261" s="19"/>
      <c r="P261" s="19"/>
      <c r="Q261" s="19"/>
      <c r="R261" s="19"/>
      <c r="S261" s="19"/>
      <c r="T261" s="19"/>
      <c r="U261" s="19"/>
    </row>
    <row r="262" spans="1:21" x14ac:dyDescent="0.45">
      <c r="A262" s="19"/>
      <c r="B262" s="19"/>
      <c r="C262" s="19"/>
      <c r="D262" s="19"/>
      <c r="E262" s="19"/>
      <c r="F262" s="19"/>
      <c r="G262" s="19"/>
      <c r="H262" s="19"/>
      <c r="I262" s="19"/>
      <c r="J262" s="19"/>
      <c r="K262" s="19"/>
      <c r="L262" s="19"/>
      <c r="M262" s="19"/>
      <c r="N262" s="19"/>
      <c r="O262" s="19"/>
      <c r="P262" s="19"/>
      <c r="Q262" s="19"/>
      <c r="R262" s="19"/>
      <c r="S262" s="19"/>
      <c r="T262" s="19"/>
      <c r="U262" s="19"/>
    </row>
    <row r="263" spans="1:21" x14ac:dyDescent="0.45">
      <c r="A263" s="19"/>
      <c r="B263" s="19"/>
      <c r="C263" s="19"/>
      <c r="D263" s="19"/>
      <c r="E263" s="19"/>
      <c r="F263" s="19"/>
      <c r="G263" s="19"/>
      <c r="H263" s="19"/>
      <c r="I263" s="19"/>
      <c r="J263" s="19"/>
      <c r="K263" s="19"/>
      <c r="L263" s="19"/>
      <c r="M263" s="19"/>
      <c r="N263" s="19"/>
      <c r="O263" s="19"/>
      <c r="P263" s="19"/>
      <c r="Q263" s="19"/>
      <c r="R263" s="19"/>
      <c r="S263" s="19"/>
      <c r="T263" s="19"/>
      <c r="U263" s="19"/>
    </row>
    <row r="264" spans="1:21" x14ac:dyDescent="0.45">
      <c r="A264" s="19"/>
      <c r="B264" s="19"/>
      <c r="C264" s="19"/>
      <c r="D264" s="19"/>
      <c r="E264" s="19"/>
      <c r="F264" s="19"/>
      <c r="G264" s="19"/>
      <c r="H264" s="19"/>
      <c r="I264" s="19"/>
      <c r="J264" s="19"/>
      <c r="K264" s="19"/>
      <c r="L264" s="19"/>
      <c r="M264" s="19"/>
      <c r="N264" s="19"/>
      <c r="O264" s="19"/>
      <c r="P264" s="19"/>
      <c r="Q264" s="19"/>
      <c r="R264" s="19"/>
      <c r="S264" s="19"/>
      <c r="T264" s="19"/>
      <c r="U264" s="19"/>
    </row>
    <row r="265" spans="1:21" x14ac:dyDescent="0.45">
      <c r="A265" s="19"/>
      <c r="B265" s="19"/>
      <c r="C265" s="19"/>
      <c r="D265" s="19"/>
      <c r="E265" s="19"/>
      <c r="F265" s="19"/>
      <c r="G265" s="19"/>
      <c r="H265" s="19"/>
      <c r="I265" s="19"/>
      <c r="J265" s="19"/>
      <c r="K265" s="19"/>
      <c r="L265" s="19"/>
      <c r="M265" s="19"/>
      <c r="N265" s="19"/>
      <c r="O265" s="19"/>
      <c r="P265" s="19"/>
      <c r="Q265" s="19"/>
      <c r="R265" s="19"/>
      <c r="S265" s="19"/>
      <c r="T265" s="19"/>
      <c r="U265" s="19"/>
    </row>
    <row r="266" spans="1:21" x14ac:dyDescent="0.45">
      <c r="A266" s="19"/>
      <c r="B266" s="19"/>
      <c r="C266" s="19"/>
      <c r="D266" s="19"/>
      <c r="E266" s="19"/>
      <c r="F266" s="19"/>
      <c r="G266" s="19"/>
      <c r="H266" s="19"/>
      <c r="I266" s="19"/>
      <c r="J266" s="19"/>
      <c r="K266" s="19"/>
      <c r="L266" s="19"/>
      <c r="M266" s="19"/>
      <c r="N266" s="19"/>
      <c r="O266" s="19"/>
      <c r="P266" s="19"/>
      <c r="Q266" s="19"/>
      <c r="R266" s="19"/>
      <c r="S266" s="19"/>
      <c r="T266" s="19"/>
      <c r="U266" s="19"/>
    </row>
    <row r="267" spans="1:21" x14ac:dyDescent="0.45">
      <c r="A267" s="19"/>
      <c r="B267" s="19"/>
      <c r="C267" s="19"/>
      <c r="D267" s="19"/>
      <c r="E267" s="19"/>
      <c r="F267" s="19"/>
      <c r="G267" s="19"/>
      <c r="H267" s="19"/>
      <c r="I267" s="19"/>
      <c r="J267" s="19"/>
      <c r="K267" s="19"/>
      <c r="L267" s="19"/>
      <c r="M267" s="19"/>
      <c r="N267" s="19"/>
      <c r="O267" s="19"/>
      <c r="P267" s="19"/>
      <c r="Q267" s="19"/>
      <c r="R267" s="19"/>
      <c r="S267" s="19"/>
      <c r="T267" s="19"/>
      <c r="U267" s="19"/>
    </row>
    <row r="268" spans="1:21" x14ac:dyDescent="0.45">
      <c r="A268" s="19"/>
      <c r="B268" s="19"/>
      <c r="C268" s="19"/>
      <c r="D268" s="19"/>
      <c r="E268" s="19"/>
      <c r="F268" s="19"/>
      <c r="G268" s="19"/>
      <c r="H268" s="19"/>
      <c r="I268" s="19"/>
      <c r="J268" s="19"/>
      <c r="K268" s="19"/>
      <c r="L268" s="19"/>
      <c r="M268" s="19"/>
      <c r="N268" s="19"/>
      <c r="O268" s="19"/>
      <c r="P268" s="19"/>
      <c r="Q268" s="19"/>
      <c r="R268" s="19"/>
      <c r="S268" s="19"/>
      <c r="T268" s="19"/>
      <c r="U268" s="19"/>
    </row>
    <row r="269" spans="1:21" x14ac:dyDescent="0.45">
      <c r="A269" s="19"/>
      <c r="B269" s="19"/>
      <c r="C269" s="19"/>
      <c r="D269" s="19"/>
      <c r="E269" s="19"/>
      <c r="F269" s="19"/>
      <c r="G269" s="19"/>
      <c r="H269" s="19"/>
      <c r="I269" s="19"/>
      <c r="J269" s="19"/>
      <c r="K269" s="19"/>
      <c r="L269" s="19"/>
      <c r="M269" s="19"/>
      <c r="N269" s="19"/>
      <c r="O269" s="19"/>
      <c r="P269" s="19"/>
      <c r="Q269" s="19"/>
      <c r="R269" s="19"/>
      <c r="S269" s="19"/>
      <c r="T269" s="19"/>
      <c r="U269" s="19"/>
    </row>
    <row r="270" spans="1:21" x14ac:dyDescent="0.45">
      <c r="A270" s="19"/>
      <c r="B270" s="19"/>
      <c r="C270" s="19"/>
      <c r="D270" s="19"/>
      <c r="E270" s="19"/>
      <c r="F270" s="19"/>
      <c r="G270" s="19"/>
      <c r="H270" s="19"/>
      <c r="I270" s="19"/>
      <c r="J270" s="19"/>
      <c r="K270" s="19"/>
      <c r="L270" s="19"/>
      <c r="M270" s="19"/>
      <c r="N270" s="19"/>
      <c r="O270" s="19"/>
      <c r="P270" s="19"/>
      <c r="Q270" s="19"/>
      <c r="R270" s="19"/>
      <c r="S270" s="19"/>
      <c r="T270" s="19"/>
      <c r="U270" s="19"/>
    </row>
    <row r="271" spans="1:21" x14ac:dyDescent="0.45">
      <c r="A271" s="19"/>
      <c r="B271" s="19"/>
      <c r="C271" s="19"/>
      <c r="D271" s="19"/>
      <c r="E271" s="19"/>
      <c r="F271" s="19"/>
      <c r="G271" s="19"/>
      <c r="H271" s="19"/>
      <c r="I271" s="19"/>
      <c r="J271" s="19"/>
      <c r="K271" s="19"/>
      <c r="L271" s="19"/>
      <c r="M271" s="19"/>
      <c r="N271" s="19"/>
      <c r="O271" s="19"/>
      <c r="P271" s="19"/>
      <c r="Q271" s="19"/>
      <c r="R271" s="19"/>
      <c r="S271" s="19"/>
      <c r="T271" s="19"/>
      <c r="U271" s="19"/>
    </row>
    <row r="272" spans="1:21" x14ac:dyDescent="0.45">
      <c r="A272" s="19"/>
      <c r="B272" s="19"/>
      <c r="C272" s="19"/>
      <c r="D272" s="19"/>
      <c r="E272" s="19"/>
      <c r="F272" s="19"/>
      <c r="G272" s="19"/>
      <c r="H272" s="19"/>
      <c r="I272" s="19"/>
      <c r="J272" s="19"/>
      <c r="K272" s="19"/>
      <c r="L272" s="19"/>
      <c r="M272" s="19"/>
      <c r="N272" s="19"/>
      <c r="O272" s="19"/>
      <c r="P272" s="19"/>
      <c r="Q272" s="19"/>
      <c r="R272" s="19"/>
      <c r="S272" s="19"/>
      <c r="T272" s="19"/>
      <c r="U272" s="19"/>
    </row>
    <row r="273" spans="1:21" x14ac:dyDescent="0.45">
      <c r="A273" s="19"/>
      <c r="B273" s="19"/>
      <c r="C273" s="19"/>
      <c r="D273" s="19"/>
      <c r="E273" s="19"/>
      <c r="F273" s="19"/>
      <c r="G273" s="19"/>
      <c r="H273" s="19"/>
      <c r="I273" s="19"/>
      <c r="J273" s="19"/>
      <c r="K273" s="19"/>
      <c r="L273" s="19"/>
      <c r="M273" s="19"/>
      <c r="N273" s="19"/>
      <c r="O273" s="19"/>
      <c r="P273" s="19"/>
      <c r="Q273" s="19"/>
      <c r="R273" s="19"/>
      <c r="S273" s="19"/>
      <c r="T273" s="19"/>
      <c r="U273" s="19"/>
    </row>
    <row r="274" spans="1:21" x14ac:dyDescent="0.45">
      <c r="A274" s="19"/>
      <c r="B274" s="19"/>
      <c r="C274" s="19"/>
      <c r="D274" s="19"/>
      <c r="E274" s="19"/>
      <c r="F274" s="19"/>
      <c r="G274" s="19"/>
      <c r="H274" s="19"/>
      <c r="I274" s="19"/>
      <c r="J274" s="19"/>
      <c r="K274" s="19"/>
      <c r="L274" s="19"/>
      <c r="M274" s="19"/>
      <c r="N274" s="19"/>
      <c r="O274" s="19"/>
      <c r="P274" s="19"/>
      <c r="Q274" s="19"/>
      <c r="R274" s="19"/>
      <c r="S274" s="19"/>
      <c r="T274" s="19"/>
      <c r="U274" s="19"/>
    </row>
    <row r="275" spans="1:21" x14ac:dyDescent="0.45">
      <c r="A275" s="19"/>
      <c r="B275" s="19"/>
      <c r="C275" s="19"/>
      <c r="D275" s="19"/>
      <c r="E275" s="19"/>
      <c r="F275" s="19"/>
      <c r="G275" s="19"/>
      <c r="H275" s="19"/>
      <c r="I275" s="19"/>
      <c r="J275" s="19"/>
      <c r="K275" s="19"/>
      <c r="L275" s="19"/>
      <c r="M275" s="19"/>
      <c r="N275" s="19"/>
      <c r="O275" s="19"/>
      <c r="P275" s="19"/>
      <c r="Q275" s="19"/>
      <c r="R275" s="19"/>
      <c r="S275" s="19"/>
      <c r="T275" s="19"/>
      <c r="U275" s="19"/>
    </row>
    <row r="276" spans="1:21" x14ac:dyDescent="0.45">
      <c r="A276" s="19"/>
      <c r="B276" s="19"/>
      <c r="C276" s="19"/>
      <c r="D276" s="19"/>
      <c r="E276" s="19"/>
      <c r="F276" s="19"/>
      <c r="G276" s="19"/>
      <c r="H276" s="19"/>
      <c r="I276" s="19"/>
      <c r="J276" s="19"/>
      <c r="K276" s="19"/>
      <c r="L276" s="19"/>
      <c r="M276" s="19"/>
      <c r="N276" s="19"/>
      <c r="O276" s="19"/>
      <c r="P276" s="19"/>
      <c r="Q276" s="19"/>
      <c r="R276" s="19"/>
      <c r="S276" s="19"/>
      <c r="T276" s="19"/>
      <c r="U276" s="19"/>
    </row>
    <row r="277" spans="1:21" x14ac:dyDescent="0.45">
      <c r="A277" s="19"/>
      <c r="B277" s="19"/>
      <c r="C277" s="19"/>
      <c r="D277" s="19"/>
      <c r="E277" s="19"/>
      <c r="F277" s="19"/>
      <c r="G277" s="19"/>
      <c r="H277" s="19"/>
      <c r="I277" s="19"/>
      <c r="J277" s="19"/>
      <c r="K277" s="19"/>
      <c r="L277" s="19"/>
      <c r="M277" s="19"/>
      <c r="N277" s="19"/>
      <c r="O277" s="19"/>
      <c r="P277" s="19"/>
      <c r="Q277" s="19"/>
      <c r="R277" s="19"/>
      <c r="S277" s="19"/>
      <c r="T277" s="19"/>
      <c r="U277" s="19"/>
    </row>
    <row r="278" spans="1:21" x14ac:dyDescent="0.45">
      <c r="A278" s="19"/>
      <c r="B278" s="19"/>
      <c r="C278" s="19"/>
      <c r="D278" s="19"/>
      <c r="E278" s="19"/>
      <c r="F278" s="19"/>
      <c r="G278" s="19"/>
      <c r="H278" s="19"/>
      <c r="I278" s="19"/>
      <c r="J278" s="19"/>
      <c r="K278" s="19"/>
      <c r="L278" s="19"/>
      <c r="M278" s="19"/>
      <c r="N278" s="19"/>
      <c r="O278" s="19"/>
      <c r="P278" s="19"/>
      <c r="Q278" s="19"/>
      <c r="R278" s="19"/>
      <c r="S278" s="19"/>
      <c r="T278" s="19"/>
      <c r="U278" s="19"/>
    </row>
    <row r="279" spans="1:21" x14ac:dyDescent="0.45">
      <c r="A279" s="19"/>
      <c r="B279" s="19"/>
      <c r="C279" s="19"/>
      <c r="D279" s="19"/>
      <c r="E279" s="19"/>
      <c r="F279" s="19"/>
      <c r="G279" s="19"/>
      <c r="H279" s="19"/>
      <c r="I279" s="19"/>
      <c r="J279" s="19"/>
      <c r="K279" s="19"/>
      <c r="L279" s="19"/>
      <c r="M279" s="19"/>
      <c r="N279" s="19"/>
      <c r="O279" s="19"/>
      <c r="P279" s="19"/>
      <c r="Q279" s="19"/>
      <c r="R279" s="19"/>
      <c r="S279" s="19"/>
      <c r="T279" s="19"/>
      <c r="U279" s="19"/>
    </row>
    <row r="280" spans="1:21" x14ac:dyDescent="0.45">
      <c r="A280" s="19"/>
      <c r="B280" s="19"/>
      <c r="C280" s="19"/>
      <c r="D280" s="19"/>
      <c r="E280" s="19"/>
      <c r="F280" s="19"/>
      <c r="G280" s="19"/>
      <c r="H280" s="19"/>
      <c r="I280" s="19"/>
      <c r="J280" s="19"/>
      <c r="K280" s="19"/>
      <c r="L280" s="19"/>
      <c r="M280" s="19"/>
      <c r="N280" s="19"/>
      <c r="O280" s="19"/>
      <c r="P280" s="19"/>
      <c r="Q280" s="19"/>
      <c r="R280" s="19"/>
      <c r="S280" s="19"/>
      <c r="T280" s="19"/>
      <c r="U280" s="19"/>
    </row>
    <row r="281" spans="1:21" x14ac:dyDescent="0.45">
      <c r="A281" s="19"/>
      <c r="B281" s="19"/>
      <c r="C281" s="19"/>
      <c r="D281" s="19"/>
      <c r="E281" s="19"/>
      <c r="F281" s="19"/>
      <c r="G281" s="19"/>
      <c r="H281" s="19"/>
      <c r="I281" s="19"/>
      <c r="J281" s="19"/>
      <c r="K281" s="19"/>
      <c r="L281" s="19"/>
      <c r="M281" s="19"/>
      <c r="N281" s="19"/>
      <c r="O281" s="19"/>
      <c r="P281" s="19"/>
      <c r="Q281" s="19"/>
      <c r="R281" s="19"/>
      <c r="S281" s="19"/>
      <c r="T281" s="19"/>
      <c r="U281" s="19"/>
    </row>
    <row r="282" spans="1:21" x14ac:dyDescent="0.45">
      <c r="A282" s="19"/>
      <c r="B282" s="19"/>
      <c r="C282" s="19"/>
      <c r="D282" s="19"/>
      <c r="E282" s="19"/>
      <c r="F282" s="19"/>
      <c r="G282" s="19"/>
      <c r="H282" s="19"/>
      <c r="I282" s="19"/>
      <c r="J282" s="19"/>
      <c r="K282" s="19"/>
      <c r="L282" s="19"/>
      <c r="M282" s="19"/>
      <c r="N282" s="19"/>
      <c r="O282" s="19"/>
      <c r="P282" s="19"/>
      <c r="Q282" s="19"/>
      <c r="R282" s="19"/>
      <c r="S282" s="19"/>
      <c r="T282" s="19"/>
      <c r="U282" s="19"/>
    </row>
    <row r="283" spans="1:21" x14ac:dyDescent="0.45">
      <c r="A283" s="19"/>
      <c r="B283" s="19"/>
      <c r="C283" s="19"/>
      <c r="D283" s="19"/>
      <c r="E283" s="19"/>
      <c r="F283" s="19"/>
      <c r="G283" s="19"/>
      <c r="H283" s="19"/>
      <c r="I283" s="19"/>
      <c r="J283" s="19"/>
      <c r="K283" s="19"/>
      <c r="L283" s="19"/>
      <c r="M283" s="19"/>
      <c r="N283" s="19"/>
      <c r="O283" s="19"/>
      <c r="P283" s="19"/>
      <c r="Q283" s="19"/>
      <c r="R283" s="19"/>
      <c r="S283" s="19"/>
      <c r="T283" s="19"/>
      <c r="U283" s="19"/>
    </row>
    <row r="284" spans="1:21" x14ac:dyDescent="0.45">
      <c r="A284" s="19"/>
      <c r="B284" s="19"/>
      <c r="C284" s="19"/>
      <c r="D284" s="19"/>
      <c r="E284" s="19"/>
      <c r="F284" s="19"/>
      <c r="G284" s="19"/>
      <c r="H284" s="19"/>
      <c r="I284" s="19"/>
      <c r="J284" s="19"/>
      <c r="K284" s="19"/>
      <c r="L284" s="19"/>
      <c r="M284" s="19"/>
      <c r="N284" s="19"/>
      <c r="O284" s="19"/>
      <c r="P284" s="19"/>
      <c r="Q284" s="19"/>
      <c r="R284" s="19"/>
      <c r="S284" s="19"/>
      <c r="T284" s="19"/>
      <c r="U284" s="19"/>
    </row>
    <row r="285" spans="1:21" x14ac:dyDescent="0.45">
      <c r="A285" s="19"/>
      <c r="B285" s="19"/>
      <c r="C285" s="19"/>
      <c r="D285" s="19"/>
      <c r="E285" s="19"/>
      <c r="F285" s="19"/>
      <c r="G285" s="19"/>
      <c r="H285" s="19"/>
      <c r="I285" s="19"/>
      <c r="J285" s="19"/>
      <c r="K285" s="19"/>
      <c r="L285" s="19"/>
      <c r="M285" s="19"/>
      <c r="N285" s="19"/>
      <c r="O285" s="19"/>
      <c r="P285" s="19"/>
      <c r="Q285" s="19"/>
      <c r="R285" s="19"/>
      <c r="S285" s="19"/>
      <c r="T285" s="19"/>
      <c r="U285" s="19"/>
    </row>
    <row r="286" spans="1:21" x14ac:dyDescent="0.45">
      <c r="A286" s="19"/>
      <c r="B286" s="19"/>
      <c r="C286" s="19"/>
      <c r="D286" s="19"/>
      <c r="E286" s="19"/>
      <c r="F286" s="19"/>
      <c r="G286" s="19"/>
      <c r="H286" s="19"/>
      <c r="I286" s="19"/>
      <c r="J286" s="19"/>
      <c r="K286" s="19"/>
      <c r="L286" s="19"/>
      <c r="M286" s="19"/>
      <c r="N286" s="19"/>
      <c r="O286" s="19"/>
      <c r="P286" s="19"/>
      <c r="Q286" s="19"/>
      <c r="R286" s="19"/>
      <c r="S286" s="19"/>
      <c r="T286" s="19"/>
      <c r="U286" s="19"/>
    </row>
    <row r="287" spans="1:21" x14ac:dyDescent="0.45">
      <c r="A287" s="19"/>
      <c r="B287" s="19"/>
      <c r="C287" s="19"/>
      <c r="D287" s="19"/>
      <c r="E287" s="19"/>
      <c r="F287" s="19"/>
      <c r="G287" s="19"/>
      <c r="H287" s="19"/>
      <c r="I287" s="19"/>
      <c r="J287" s="19"/>
      <c r="K287" s="19"/>
      <c r="L287" s="19"/>
      <c r="M287" s="19"/>
      <c r="N287" s="19"/>
      <c r="O287" s="19"/>
      <c r="P287" s="19"/>
      <c r="Q287" s="19"/>
      <c r="R287" s="19"/>
      <c r="S287" s="19"/>
      <c r="T287" s="19"/>
      <c r="U287" s="19"/>
    </row>
    <row r="288" spans="1:21" x14ac:dyDescent="0.45">
      <c r="A288" s="19"/>
      <c r="B288" s="19"/>
      <c r="C288" s="19"/>
      <c r="D288" s="19"/>
      <c r="E288" s="19"/>
      <c r="F288" s="19"/>
      <c r="G288" s="19"/>
      <c r="H288" s="19"/>
      <c r="I288" s="19"/>
      <c r="J288" s="19"/>
      <c r="K288" s="19"/>
      <c r="L288" s="19"/>
      <c r="M288" s="19"/>
      <c r="N288" s="19"/>
      <c r="O288" s="19"/>
      <c r="P288" s="19"/>
      <c r="Q288" s="19"/>
      <c r="R288" s="19"/>
      <c r="S288" s="19"/>
      <c r="T288" s="19"/>
      <c r="U288" s="19"/>
    </row>
    <row r="289" spans="1:21" x14ac:dyDescent="0.45">
      <c r="A289" s="19"/>
      <c r="B289" s="19"/>
      <c r="C289" s="19"/>
      <c r="D289" s="19"/>
      <c r="E289" s="19"/>
      <c r="F289" s="19"/>
      <c r="G289" s="19"/>
      <c r="H289" s="19"/>
      <c r="I289" s="19"/>
      <c r="J289" s="19"/>
      <c r="K289" s="19"/>
      <c r="L289" s="19"/>
      <c r="M289" s="19"/>
      <c r="N289" s="19"/>
      <c r="O289" s="19"/>
      <c r="P289" s="19"/>
      <c r="Q289" s="19"/>
      <c r="R289" s="19"/>
      <c r="S289" s="19"/>
      <c r="T289" s="19"/>
      <c r="U289" s="19"/>
    </row>
    <row r="290" spans="1:21" x14ac:dyDescent="0.45">
      <c r="A290" s="19"/>
      <c r="B290" s="19"/>
      <c r="C290" s="19"/>
      <c r="D290" s="19"/>
      <c r="E290" s="19"/>
      <c r="F290" s="19"/>
      <c r="G290" s="19"/>
      <c r="H290" s="19"/>
      <c r="I290" s="19"/>
      <c r="J290" s="19"/>
      <c r="K290" s="19"/>
      <c r="L290" s="19"/>
      <c r="M290" s="19"/>
      <c r="N290" s="19"/>
      <c r="O290" s="19"/>
      <c r="P290" s="19"/>
      <c r="Q290" s="19"/>
      <c r="R290" s="19"/>
      <c r="S290" s="19"/>
      <c r="T290" s="19"/>
      <c r="U290" s="19"/>
    </row>
    <row r="291" spans="1:21" x14ac:dyDescent="0.45">
      <c r="A291" s="19"/>
      <c r="B291" s="19"/>
      <c r="C291" s="19"/>
      <c r="D291" s="19"/>
      <c r="E291" s="19"/>
      <c r="F291" s="19"/>
      <c r="G291" s="19"/>
      <c r="H291" s="19"/>
      <c r="I291" s="19"/>
      <c r="J291" s="19"/>
      <c r="K291" s="19"/>
      <c r="L291" s="19"/>
      <c r="M291" s="19"/>
      <c r="N291" s="19"/>
      <c r="O291" s="19"/>
      <c r="P291" s="19"/>
      <c r="Q291" s="19"/>
      <c r="R291" s="19"/>
      <c r="S291" s="19"/>
      <c r="T291" s="19"/>
      <c r="U291" s="19"/>
    </row>
    <row r="292" spans="1:21" x14ac:dyDescent="0.45">
      <c r="A292" s="19"/>
      <c r="B292" s="19"/>
      <c r="C292" s="19"/>
      <c r="D292" s="19"/>
      <c r="E292" s="19"/>
      <c r="F292" s="19"/>
      <c r="G292" s="19"/>
      <c r="H292" s="19"/>
      <c r="I292" s="19"/>
      <c r="J292" s="19"/>
      <c r="K292" s="19"/>
      <c r="L292" s="19"/>
      <c r="M292" s="19"/>
      <c r="N292" s="19"/>
      <c r="O292" s="19"/>
      <c r="P292" s="19"/>
      <c r="Q292" s="19"/>
      <c r="R292" s="19"/>
      <c r="S292" s="19"/>
      <c r="T292" s="19"/>
      <c r="U292" s="19"/>
    </row>
    <row r="293" spans="1:21" x14ac:dyDescent="0.45">
      <c r="A293" s="19"/>
      <c r="B293" s="19"/>
      <c r="C293" s="19"/>
      <c r="D293" s="19"/>
      <c r="E293" s="19"/>
      <c r="F293" s="19"/>
      <c r="G293" s="19"/>
      <c r="H293" s="19"/>
      <c r="I293" s="19"/>
      <c r="J293" s="19"/>
      <c r="K293" s="19"/>
      <c r="L293" s="19"/>
      <c r="M293" s="19"/>
      <c r="N293" s="19"/>
      <c r="O293" s="19"/>
      <c r="P293" s="19"/>
      <c r="Q293" s="19"/>
      <c r="R293" s="19"/>
      <c r="S293" s="19"/>
      <c r="T293" s="19"/>
      <c r="U293" s="19"/>
    </row>
    <row r="294" spans="1:21" x14ac:dyDescent="0.45">
      <c r="A294" s="19"/>
      <c r="B294" s="19"/>
      <c r="C294" s="19"/>
      <c r="D294" s="19"/>
      <c r="E294" s="19"/>
      <c r="F294" s="19"/>
      <c r="G294" s="19"/>
      <c r="H294" s="19"/>
      <c r="I294" s="19"/>
      <c r="J294" s="19"/>
      <c r="K294" s="19"/>
      <c r="L294" s="19"/>
      <c r="M294" s="19"/>
      <c r="N294" s="19"/>
      <c r="O294" s="19"/>
      <c r="P294" s="19"/>
      <c r="Q294" s="19"/>
      <c r="R294" s="19"/>
      <c r="S294" s="19"/>
      <c r="T294" s="19"/>
      <c r="U294" s="19"/>
    </row>
    <row r="295" spans="1:21" x14ac:dyDescent="0.45">
      <c r="A295" s="19"/>
      <c r="B295" s="19"/>
      <c r="C295" s="19"/>
      <c r="D295" s="19"/>
      <c r="E295" s="19"/>
      <c r="F295" s="19"/>
      <c r="G295" s="19"/>
      <c r="H295" s="19"/>
      <c r="I295" s="19"/>
      <c r="J295" s="19"/>
      <c r="K295" s="19"/>
      <c r="L295" s="19"/>
      <c r="M295" s="19"/>
      <c r="N295" s="19"/>
      <c r="O295" s="19"/>
      <c r="P295" s="19"/>
      <c r="Q295" s="19"/>
      <c r="R295" s="19"/>
      <c r="S295" s="19"/>
      <c r="T295" s="19"/>
      <c r="U295" s="19"/>
    </row>
    <row r="296" spans="1:21" x14ac:dyDescent="0.45">
      <c r="A296" s="19"/>
      <c r="B296" s="19"/>
      <c r="C296" s="19"/>
      <c r="D296" s="19"/>
      <c r="E296" s="19"/>
      <c r="F296" s="19"/>
      <c r="G296" s="19"/>
      <c r="H296" s="19"/>
      <c r="I296" s="19"/>
      <c r="J296" s="19"/>
      <c r="K296" s="19"/>
      <c r="L296" s="19"/>
      <c r="M296" s="19"/>
      <c r="N296" s="19"/>
      <c r="O296" s="19"/>
      <c r="P296" s="19"/>
      <c r="Q296" s="19"/>
      <c r="R296" s="19"/>
      <c r="S296" s="19"/>
      <c r="T296" s="19"/>
      <c r="U296" s="19"/>
    </row>
    <row r="297" spans="1:21" x14ac:dyDescent="0.45">
      <c r="A297" s="19"/>
      <c r="B297" s="19"/>
      <c r="C297" s="19"/>
      <c r="D297" s="19"/>
      <c r="E297" s="19"/>
      <c r="F297" s="19"/>
      <c r="G297" s="19"/>
      <c r="H297" s="19"/>
      <c r="I297" s="19"/>
      <c r="J297" s="19"/>
      <c r="K297" s="19"/>
      <c r="L297" s="19"/>
      <c r="M297" s="19"/>
      <c r="N297" s="19"/>
      <c r="O297" s="19"/>
      <c r="P297" s="19"/>
      <c r="Q297" s="19"/>
      <c r="R297" s="19"/>
      <c r="S297" s="19"/>
      <c r="T297" s="19"/>
      <c r="U297" s="19"/>
    </row>
    <row r="298" spans="1:21" x14ac:dyDescent="0.45">
      <c r="A298" s="19"/>
      <c r="B298" s="19"/>
      <c r="C298" s="19"/>
      <c r="D298" s="19"/>
      <c r="E298" s="19"/>
      <c r="F298" s="19"/>
      <c r="G298" s="19"/>
      <c r="H298" s="19"/>
      <c r="I298" s="19"/>
      <c r="J298" s="19"/>
      <c r="K298" s="19"/>
      <c r="L298" s="19"/>
      <c r="M298" s="19"/>
      <c r="N298" s="19"/>
      <c r="O298" s="19"/>
      <c r="P298" s="19"/>
      <c r="Q298" s="19"/>
      <c r="R298" s="19"/>
      <c r="S298" s="19"/>
      <c r="T298" s="19"/>
      <c r="U298" s="19"/>
    </row>
    <row r="299" spans="1:21" x14ac:dyDescent="0.45">
      <c r="A299" s="19"/>
      <c r="B299" s="19"/>
      <c r="C299" s="19"/>
      <c r="D299" s="19"/>
      <c r="E299" s="19"/>
      <c r="F299" s="19"/>
      <c r="G299" s="19"/>
      <c r="H299" s="19"/>
      <c r="I299" s="19"/>
      <c r="J299" s="19"/>
      <c r="K299" s="19"/>
      <c r="L299" s="19"/>
      <c r="M299" s="19"/>
      <c r="N299" s="19"/>
      <c r="O299" s="19"/>
      <c r="P299" s="19"/>
      <c r="Q299" s="19"/>
      <c r="R299" s="19"/>
      <c r="S299" s="19"/>
      <c r="T299" s="19"/>
      <c r="U299" s="19"/>
    </row>
    <row r="300" spans="1:21" x14ac:dyDescent="0.45">
      <c r="A300" s="19"/>
      <c r="B300" s="19"/>
      <c r="C300" s="19"/>
      <c r="D300" s="19"/>
      <c r="E300" s="19"/>
      <c r="F300" s="19"/>
      <c r="G300" s="19"/>
      <c r="H300" s="19"/>
      <c r="I300" s="19"/>
      <c r="J300" s="19"/>
      <c r="K300" s="19"/>
      <c r="L300" s="19"/>
      <c r="M300" s="19"/>
      <c r="N300" s="19"/>
      <c r="O300" s="19"/>
      <c r="P300" s="19"/>
      <c r="Q300" s="19"/>
      <c r="R300" s="19"/>
      <c r="S300" s="19"/>
      <c r="T300" s="19"/>
      <c r="U300" s="19"/>
    </row>
    <row r="301" spans="1:21" x14ac:dyDescent="0.45">
      <c r="A301" s="19"/>
      <c r="B301" s="19"/>
      <c r="C301" s="19"/>
      <c r="D301" s="19"/>
      <c r="E301" s="19"/>
      <c r="F301" s="19"/>
      <c r="G301" s="19"/>
      <c r="H301" s="19"/>
      <c r="I301" s="19"/>
      <c r="J301" s="19"/>
      <c r="K301" s="19"/>
      <c r="L301" s="19"/>
      <c r="M301" s="19"/>
      <c r="N301" s="19"/>
      <c r="O301" s="19"/>
      <c r="P301" s="19"/>
      <c r="Q301" s="19"/>
      <c r="R301" s="19"/>
      <c r="S301" s="19"/>
      <c r="T301" s="19"/>
      <c r="U301" s="19"/>
    </row>
    <row r="302" spans="1:21" x14ac:dyDescent="0.45">
      <c r="A302" s="19"/>
      <c r="B302" s="19"/>
      <c r="C302" s="19"/>
      <c r="D302" s="19"/>
      <c r="E302" s="19"/>
      <c r="F302" s="19"/>
      <c r="G302" s="19"/>
      <c r="H302" s="19"/>
      <c r="I302" s="19"/>
      <c r="J302" s="19"/>
      <c r="K302" s="19"/>
      <c r="L302" s="19"/>
      <c r="M302" s="19"/>
      <c r="N302" s="19"/>
      <c r="O302" s="19"/>
      <c r="P302" s="19"/>
      <c r="Q302" s="19"/>
      <c r="R302" s="19"/>
      <c r="S302" s="19"/>
      <c r="T302" s="19"/>
      <c r="U302" s="19"/>
    </row>
    <row r="303" spans="1:21" x14ac:dyDescent="0.45">
      <c r="A303" s="19"/>
      <c r="B303" s="19"/>
      <c r="C303" s="19"/>
      <c r="D303" s="19"/>
      <c r="E303" s="19"/>
      <c r="F303" s="19"/>
      <c r="G303" s="19"/>
      <c r="H303" s="19"/>
      <c r="I303" s="19"/>
      <c r="J303" s="19"/>
      <c r="K303" s="19"/>
      <c r="L303" s="19"/>
      <c r="M303" s="19"/>
      <c r="N303" s="19"/>
      <c r="O303" s="19"/>
      <c r="P303" s="19"/>
      <c r="Q303" s="19"/>
      <c r="R303" s="19"/>
      <c r="S303" s="19"/>
      <c r="T303" s="19"/>
      <c r="U303" s="19"/>
    </row>
    <row r="304" spans="1:21" x14ac:dyDescent="0.45">
      <c r="A304" s="19"/>
      <c r="B304" s="19"/>
      <c r="C304" s="19"/>
      <c r="D304" s="19"/>
      <c r="E304" s="19"/>
      <c r="F304" s="19"/>
      <c r="G304" s="19"/>
      <c r="H304" s="19"/>
      <c r="I304" s="19"/>
      <c r="J304" s="19"/>
      <c r="K304" s="19"/>
      <c r="L304" s="19"/>
      <c r="M304" s="19"/>
      <c r="N304" s="19"/>
      <c r="O304" s="19"/>
      <c r="P304" s="19"/>
      <c r="Q304" s="19"/>
      <c r="R304" s="19"/>
      <c r="S304" s="19"/>
      <c r="T304" s="19"/>
      <c r="U304" s="19"/>
    </row>
    <row r="305" spans="1:21" x14ac:dyDescent="0.45">
      <c r="A305" s="19"/>
      <c r="B305" s="19"/>
      <c r="C305" s="19"/>
      <c r="D305" s="19"/>
      <c r="E305" s="19"/>
      <c r="F305" s="19"/>
      <c r="G305" s="19"/>
      <c r="H305" s="19"/>
      <c r="I305" s="19"/>
      <c r="J305" s="19"/>
      <c r="K305" s="19"/>
      <c r="L305" s="19"/>
      <c r="M305" s="19"/>
      <c r="N305" s="19"/>
      <c r="O305" s="19"/>
      <c r="P305" s="19"/>
      <c r="Q305" s="19"/>
      <c r="R305" s="19"/>
      <c r="S305" s="19"/>
      <c r="T305" s="19"/>
      <c r="U305" s="19"/>
    </row>
    <row r="306" spans="1:21" x14ac:dyDescent="0.45">
      <c r="A306" s="19"/>
      <c r="B306" s="19"/>
      <c r="C306" s="19"/>
      <c r="D306" s="19"/>
      <c r="E306" s="19"/>
      <c r="F306" s="19"/>
      <c r="G306" s="19"/>
      <c r="H306" s="19"/>
      <c r="I306" s="19"/>
      <c r="J306" s="19"/>
      <c r="K306" s="19"/>
      <c r="L306" s="19"/>
      <c r="M306" s="19"/>
      <c r="N306" s="19"/>
      <c r="O306" s="19"/>
      <c r="P306" s="19"/>
      <c r="Q306" s="19"/>
      <c r="R306" s="19"/>
      <c r="S306" s="19"/>
      <c r="T306" s="19"/>
      <c r="U306" s="19"/>
    </row>
    <row r="307" spans="1:21" x14ac:dyDescent="0.45">
      <c r="A307" s="19"/>
      <c r="B307" s="19"/>
      <c r="C307" s="19"/>
      <c r="D307" s="19"/>
      <c r="E307" s="19"/>
      <c r="F307" s="19"/>
      <c r="G307" s="19"/>
      <c r="H307" s="19"/>
      <c r="I307" s="19"/>
      <c r="J307" s="19"/>
      <c r="K307" s="19"/>
      <c r="L307" s="19"/>
      <c r="M307" s="19"/>
      <c r="N307" s="19"/>
      <c r="O307" s="19"/>
      <c r="P307" s="19"/>
      <c r="Q307" s="19"/>
      <c r="R307" s="19"/>
      <c r="S307" s="19"/>
      <c r="T307" s="19"/>
      <c r="U307" s="19"/>
    </row>
    <row r="308" spans="1:21" x14ac:dyDescent="0.45">
      <c r="A308" s="19"/>
      <c r="B308" s="19"/>
      <c r="C308" s="19"/>
      <c r="D308" s="19"/>
      <c r="E308" s="19"/>
      <c r="F308" s="19"/>
      <c r="G308" s="19"/>
      <c r="H308" s="19"/>
      <c r="I308" s="19"/>
      <c r="J308" s="19"/>
      <c r="K308" s="19"/>
      <c r="L308" s="19"/>
      <c r="M308" s="19"/>
      <c r="N308" s="19"/>
      <c r="O308" s="19"/>
      <c r="P308" s="19"/>
      <c r="Q308" s="19"/>
      <c r="R308" s="19"/>
      <c r="S308" s="19"/>
      <c r="T308" s="19"/>
      <c r="U308" s="19"/>
    </row>
    <row r="309" spans="1:21" x14ac:dyDescent="0.45">
      <c r="A309" s="19"/>
      <c r="B309" s="19"/>
      <c r="C309" s="19"/>
      <c r="D309" s="19"/>
      <c r="E309" s="19"/>
      <c r="F309" s="19"/>
      <c r="G309" s="19"/>
      <c r="H309" s="19"/>
      <c r="I309" s="19"/>
      <c r="J309" s="19"/>
      <c r="K309" s="19"/>
      <c r="L309" s="19"/>
      <c r="M309" s="19"/>
      <c r="N309" s="19"/>
      <c r="O309" s="19"/>
      <c r="P309" s="19"/>
      <c r="Q309" s="19"/>
      <c r="R309" s="19"/>
      <c r="S309" s="19"/>
      <c r="T309" s="19"/>
      <c r="U309" s="19"/>
    </row>
    <row r="310" spans="1:21" x14ac:dyDescent="0.45">
      <c r="A310" s="19"/>
      <c r="B310" s="19"/>
      <c r="C310" s="19"/>
      <c r="D310" s="19"/>
      <c r="E310" s="19"/>
      <c r="F310" s="19"/>
      <c r="G310" s="19"/>
      <c r="H310" s="19"/>
      <c r="I310" s="19"/>
      <c r="J310" s="19"/>
      <c r="K310" s="19"/>
      <c r="L310" s="19"/>
      <c r="M310" s="19"/>
      <c r="N310" s="19"/>
      <c r="O310" s="19"/>
      <c r="P310" s="19"/>
      <c r="Q310" s="19"/>
      <c r="R310" s="19"/>
      <c r="S310" s="19"/>
      <c r="T310" s="19"/>
      <c r="U310" s="19"/>
    </row>
    <row r="311" spans="1:21" x14ac:dyDescent="0.45">
      <c r="A311" s="19"/>
      <c r="B311" s="19"/>
      <c r="C311" s="19"/>
      <c r="D311" s="19"/>
      <c r="E311" s="19"/>
      <c r="F311" s="19"/>
      <c r="G311" s="19"/>
      <c r="H311" s="19"/>
      <c r="I311" s="19"/>
      <c r="J311" s="19"/>
      <c r="K311" s="19"/>
      <c r="L311" s="19"/>
      <c r="M311" s="19"/>
      <c r="N311" s="19"/>
      <c r="O311" s="19"/>
      <c r="P311" s="19"/>
      <c r="Q311" s="19"/>
      <c r="R311" s="19"/>
      <c r="S311" s="19"/>
      <c r="T311" s="19"/>
      <c r="U311" s="19"/>
    </row>
    <row r="312" spans="1:21" x14ac:dyDescent="0.45">
      <c r="A312" s="19"/>
      <c r="B312" s="19"/>
      <c r="C312" s="19"/>
      <c r="D312" s="19"/>
      <c r="E312" s="19"/>
      <c r="F312" s="19"/>
      <c r="G312" s="19"/>
      <c r="H312" s="19"/>
      <c r="I312" s="19"/>
      <c r="J312" s="19"/>
      <c r="K312" s="19"/>
      <c r="L312" s="19"/>
      <c r="M312" s="19"/>
      <c r="N312" s="19"/>
      <c r="O312" s="19"/>
      <c r="P312" s="19"/>
      <c r="Q312" s="19"/>
      <c r="R312" s="19"/>
      <c r="S312" s="19"/>
      <c r="T312" s="19"/>
      <c r="U312" s="19"/>
    </row>
    <row r="313" spans="1:21" x14ac:dyDescent="0.45">
      <c r="A313" s="19"/>
      <c r="B313" s="19"/>
      <c r="C313" s="19"/>
      <c r="D313" s="19"/>
      <c r="E313" s="19"/>
      <c r="F313" s="19"/>
      <c r="G313" s="19"/>
      <c r="H313" s="19"/>
      <c r="I313" s="19"/>
      <c r="J313" s="19"/>
      <c r="K313" s="19"/>
      <c r="L313" s="19"/>
      <c r="M313" s="19"/>
      <c r="N313" s="19"/>
      <c r="O313" s="19"/>
      <c r="P313" s="19"/>
      <c r="Q313" s="19"/>
      <c r="R313" s="19"/>
      <c r="S313" s="19"/>
      <c r="T313" s="19"/>
      <c r="U313" s="19"/>
    </row>
    <row r="314" spans="1:21" x14ac:dyDescent="0.45">
      <c r="A314" s="19"/>
      <c r="B314" s="19"/>
      <c r="C314" s="19"/>
      <c r="D314" s="19"/>
      <c r="E314" s="19"/>
      <c r="F314" s="19"/>
      <c r="G314" s="19"/>
      <c r="H314" s="19"/>
      <c r="I314" s="19"/>
      <c r="J314" s="19"/>
      <c r="K314" s="19"/>
      <c r="L314" s="19"/>
      <c r="M314" s="19"/>
      <c r="N314" s="19"/>
      <c r="O314" s="19"/>
      <c r="P314" s="19"/>
      <c r="Q314" s="19"/>
      <c r="R314" s="19"/>
      <c r="S314" s="19"/>
      <c r="T314" s="19"/>
      <c r="U314" s="19"/>
    </row>
    <row r="315" spans="1:21" x14ac:dyDescent="0.45">
      <c r="A315" s="19"/>
      <c r="B315" s="19"/>
      <c r="C315" s="19"/>
      <c r="D315" s="19"/>
      <c r="E315" s="19"/>
      <c r="F315" s="19"/>
      <c r="G315" s="19"/>
      <c r="H315" s="19"/>
      <c r="I315" s="19"/>
      <c r="J315" s="19"/>
      <c r="K315" s="19"/>
      <c r="L315" s="19"/>
      <c r="M315" s="19"/>
      <c r="N315" s="19"/>
      <c r="O315" s="19"/>
      <c r="P315" s="19"/>
      <c r="Q315" s="19"/>
      <c r="R315" s="19"/>
      <c r="S315" s="19"/>
      <c r="T315" s="19"/>
      <c r="U315" s="19"/>
    </row>
    <row r="316" spans="1:21" x14ac:dyDescent="0.45">
      <c r="A316" s="19"/>
      <c r="B316" s="19"/>
      <c r="C316" s="19"/>
      <c r="D316" s="19"/>
      <c r="E316" s="19"/>
      <c r="F316" s="19"/>
      <c r="G316" s="19"/>
      <c r="H316" s="19"/>
      <c r="I316" s="19"/>
      <c r="J316" s="19"/>
      <c r="K316" s="19"/>
      <c r="L316" s="19"/>
      <c r="M316" s="19"/>
      <c r="N316" s="19"/>
      <c r="O316" s="19"/>
      <c r="P316" s="19"/>
      <c r="Q316" s="19"/>
      <c r="R316" s="19"/>
      <c r="S316" s="19"/>
      <c r="T316" s="19"/>
      <c r="U316" s="19"/>
    </row>
    <row r="317" spans="1:21" x14ac:dyDescent="0.45">
      <c r="A317" s="19"/>
      <c r="B317" s="19"/>
      <c r="C317" s="19"/>
      <c r="D317" s="19"/>
      <c r="E317" s="19"/>
      <c r="F317" s="19"/>
      <c r="G317" s="19"/>
      <c r="H317" s="19"/>
      <c r="I317" s="19"/>
      <c r="J317" s="19"/>
      <c r="K317" s="19"/>
      <c r="L317" s="19"/>
      <c r="M317" s="19"/>
      <c r="N317" s="19"/>
      <c r="O317" s="19"/>
      <c r="P317" s="19"/>
      <c r="Q317" s="19"/>
      <c r="R317" s="19"/>
      <c r="S317" s="19"/>
      <c r="T317" s="19"/>
      <c r="U317" s="19"/>
    </row>
    <row r="318" spans="1:21" x14ac:dyDescent="0.45">
      <c r="A318" s="19"/>
      <c r="B318" s="19"/>
      <c r="C318" s="19"/>
      <c r="D318" s="19"/>
      <c r="E318" s="19"/>
      <c r="F318" s="19"/>
      <c r="G318" s="19"/>
      <c r="H318" s="19"/>
      <c r="I318" s="19"/>
      <c r="J318" s="19"/>
      <c r="K318" s="19"/>
      <c r="L318" s="19"/>
      <c r="M318" s="19"/>
      <c r="N318" s="19"/>
      <c r="O318" s="19"/>
      <c r="P318" s="19"/>
      <c r="Q318" s="19"/>
      <c r="R318" s="19"/>
      <c r="S318" s="19"/>
      <c r="T318" s="19"/>
      <c r="U318" s="19"/>
    </row>
    <row r="319" spans="1:21" x14ac:dyDescent="0.45">
      <c r="A319" s="19"/>
      <c r="B319" s="19"/>
      <c r="C319" s="19"/>
      <c r="D319" s="19"/>
      <c r="E319" s="19"/>
      <c r="F319" s="19"/>
      <c r="G319" s="19"/>
      <c r="H319" s="19"/>
      <c r="I319" s="19"/>
      <c r="J319" s="19"/>
      <c r="K319" s="19"/>
      <c r="L319" s="19"/>
      <c r="M319" s="19"/>
      <c r="N319" s="19"/>
      <c r="O319" s="19"/>
      <c r="P319" s="19"/>
      <c r="Q319" s="19"/>
      <c r="R319" s="19"/>
      <c r="S319" s="19"/>
      <c r="T319" s="19"/>
      <c r="U319" s="19"/>
    </row>
    <row r="320" spans="1:21" x14ac:dyDescent="0.45">
      <c r="A320" s="19"/>
      <c r="B320" s="19"/>
      <c r="C320" s="19"/>
      <c r="D320" s="19"/>
      <c r="E320" s="19"/>
      <c r="F320" s="19"/>
      <c r="G320" s="19"/>
      <c r="H320" s="19"/>
      <c r="I320" s="19"/>
      <c r="J320" s="19"/>
      <c r="K320" s="19"/>
      <c r="L320" s="19"/>
      <c r="M320" s="19"/>
      <c r="N320" s="19"/>
      <c r="O320" s="19"/>
      <c r="P320" s="19"/>
      <c r="Q320" s="19"/>
      <c r="R320" s="19"/>
      <c r="S320" s="19"/>
      <c r="T320" s="19"/>
      <c r="U320" s="19"/>
    </row>
    <row r="321" spans="1:21" x14ac:dyDescent="0.45">
      <c r="A321" s="19"/>
      <c r="B321" s="19"/>
      <c r="C321" s="19"/>
      <c r="D321" s="19"/>
      <c r="E321" s="19"/>
      <c r="F321" s="19"/>
      <c r="G321" s="19"/>
      <c r="H321" s="19"/>
      <c r="I321" s="19"/>
      <c r="J321" s="19"/>
      <c r="K321" s="19"/>
      <c r="L321" s="19"/>
      <c r="M321" s="19"/>
      <c r="N321" s="19"/>
      <c r="O321" s="19"/>
      <c r="P321" s="19"/>
      <c r="Q321" s="19"/>
      <c r="R321" s="19"/>
      <c r="S321" s="19"/>
      <c r="T321" s="19"/>
      <c r="U321" s="19"/>
    </row>
    <row r="322" spans="1:21" x14ac:dyDescent="0.45">
      <c r="A322" s="19"/>
      <c r="B322" s="19"/>
      <c r="C322" s="19"/>
      <c r="D322" s="19"/>
      <c r="E322" s="19"/>
      <c r="F322" s="19"/>
      <c r="G322" s="19"/>
      <c r="H322" s="19"/>
      <c r="I322" s="19"/>
      <c r="J322" s="19"/>
      <c r="K322" s="19"/>
      <c r="L322" s="19"/>
      <c r="M322" s="19"/>
      <c r="N322" s="19"/>
      <c r="O322" s="19"/>
      <c r="P322" s="19"/>
      <c r="Q322" s="19"/>
      <c r="R322" s="19"/>
      <c r="S322" s="19"/>
      <c r="T322" s="19"/>
      <c r="U322" s="19"/>
    </row>
    <row r="323" spans="1:21" x14ac:dyDescent="0.45">
      <c r="A323" s="19"/>
      <c r="B323" s="19"/>
      <c r="C323" s="19"/>
      <c r="D323" s="19"/>
      <c r="E323" s="19"/>
      <c r="F323" s="19"/>
      <c r="G323" s="19"/>
      <c r="H323" s="19"/>
      <c r="I323" s="19"/>
      <c r="J323" s="19"/>
      <c r="K323" s="19"/>
      <c r="L323" s="19"/>
      <c r="M323" s="19"/>
      <c r="N323" s="19"/>
      <c r="O323" s="19"/>
      <c r="P323" s="19"/>
      <c r="Q323" s="19"/>
      <c r="R323" s="19"/>
      <c r="S323" s="19"/>
      <c r="T323" s="19"/>
      <c r="U323" s="19"/>
    </row>
    <row r="324" spans="1:21" x14ac:dyDescent="0.45">
      <c r="A324" s="19"/>
      <c r="B324" s="19"/>
      <c r="C324" s="19"/>
      <c r="D324" s="19"/>
      <c r="E324" s="19"/>
      <c r="F324" s="19"/>
      <c r="G324" s="19"/>
      <c r="H324" s="19"/>
      <c r="I324" s="19"/>
      <c r="J324" s="19"/>
      <c r="K324" s="19"/>
      <c r="L324" s="19"/>
      <c r="M324" s="19"/>
      <c r="N324" s="19"/>
      <c r="O324" s="19"/>
      <c r="P324" s="19"/>
      <c r="Q324" s="19"/>
      <c r="R324" s="19"/>
      <c r="S324" s="19"/>
      <c r="T324" s="19"/>
      <c r="U324" s="19"/>
    </row>
    <row r="325" spans="1:21" x14ac:dyDescent="0.45">
      <c r="A325" s="19"/>
      <c r="B325" s="19"/>
      <c r="C325" s="19"/>
      <c r="D325" s="19"/>
      <c r="E325" s="19"/>
      <c r="F325" s="19"/>
      <c r="G325" s="19"/>
      <c r="H325" s="19"/>
      <c r="I325" s="19"/>
      <c r="J325" s="19"/>
      <c r="K325" s="19"/>
      <c r="L325" s="19"/>
      <c r="M325" s="19"/>
      <c r="N325" s="19"/>
      <c r="O325" s="19"/>
      <c r="P325" s="19"/>
      <c r="Q325" s="19"/>
      <c r="R325" s="19"/>
      <c r="S325" s="19"/>
      <c r="T325" s="19"/>
      <c r="U325" s="19"/>
    </row>
    <row r="326" spans="1:21" x14ac:dyDescent="0.45">
      <c r="A326" s="19"/>
      <c r="B326" s="19"/>
      <c r="C326" s="19"/>
      <c r="D326" s="19"/>
      <c r="E326" s="19"/>
      <c r="F326" s="19"/>
      <c r="G326" s="19"/>
      <c r="H326" s="19"/>
      <c r="I326" s="19"/>
      <c r="J326" s="19"/>
      <c r="K326" s="19"/>
      <c r="L326" s="19"/>
      <c r="M326" s="19"/>
      <c r="N326" s="19"/>
      <c r="O326" s="19"/>
      <c r="P326" s="19"/>
      <c r="Q326" s="19"/>
      <c r="R326" s="19"/>
      <c r="S326" s="19"/>
      <c r="T326" s="19"/>
      <c r="U326" s="19"/>
    </row>
    <row r="327" spans="1:21" x14ac:dyDescent="0.45">
      <c r="A327" s="19"/>
      <c r="B327" s="19"/>
      <c r="C327" s="19"/>
      <c r="D327" s="19"/>
      <c r="E327" s="19"/>
      <c r="F327" s="19"/>
      <c r="G327" s="19"/>
      <c r="H327" s="19"/>
      <c r="I327" s="19"/>
      <c r="J327" s="19"/>
      <c r="K327" s="19"/>
      <c r="L327" s="19"/>
      <c r="M327" s="19"/>
      <c r="N327" s="19"/>
      <c r="O327" s="19"/>
      <c r="P327" s="19"/>
      <c r="Q327" s="19"/>
      <c r="R327" s="19"/>
      <c r="S327" s="19"/>
      <c r="T327" s="19"/>
      <c r="U327" s="19"/>
    </row>
    <row r="328" spans="1:21" x14ac:dyDescent="0.45">
      <c r="A328" s="19"/>
      <c r="B328" s="19"/>
      <c r="C328" s="19"/>
      <c r="D328" s="19"/>
      <c r="E328" s="19"/>
      <c r="F328" s="19"/>
      <c r="G328" s="19"/>
      <c r="H328" s="19"/>
      <c r="I328" s="19"/>
      <c r="J328" s="19"/>
      <c r="K328" s="19"/>
      <c r="L328" s="19"/>
      <c r="M328" s="19"/>
      <c r="N328" s="19"/>
      <c r="O328" s="19"/>
      <c r="P328" s="19"/>
      <c r="Q328" s="19"/>
      <c r="R328" s="19"/>
      <c r="S328" s="19"/>
      <c r="T328" s="19"/>
      <c r="U328" s="19"/>
    </row>
    <row r="329" spans="1:21" x14ac:dyDescent="0.45">
      <c r="A329" s="19"/>
      <c r="B329" s="19"/>
      <c r="C329" s="19"/>
      <c r="D329" s="19"/>
      <c r="E329" s="19"/>
      <c r="F329" s="19"/>
      <c r="G329" s="19"/>
      <c r="H329" s="19"/>
      <c r="I329" s="19"/>
      <c r="J329" s="19"/>
      <c r="K329" s="19"/>
      <c r="L329" s="19"/>
      <c r="M329" s="19"/>
      <c r="N329" s="19"/>
      <c r="O329" s="19"/>
      <c r="P329" s="19"/>
      <c r="Q329" s="19"/>
      <c r="R329" s="19"/>
      <c r="S329" s="19"/>
      <c r="T329" s="19"/>
      <c r="U329" s="19"/>
    </row>
    <row r="330" spans="1:21" x14ac:dyDescent="0.45">
      <c r="A330" s="19"/>
      <c r="B330" s="19"/>
      <c r="C330" s="19"/>
      <c r="D330" s="19"/>
      <c r="E330" s="19"/>
      <c r="F330" s="19"/>
      <c r="G330" s="19"/>
      <c r="H330" s="19"/>
      <c r="I330" s="19"/>
      <c r="J330" s="19"/>
      <c r="K330" s="19"/>
      <c r="L330" s="19"/>
      <c r="M330" s="19"/>
      <c r="N330" s="19"/>
      <c r="O330" s="19"/>
      <c r="P330" s="19"/>
      <c r="Q330" s="19"/>
      <c r="R330" s="19"/>
      <c r="S330" s="19"/>
      <c r="T330" s="19"/>
      <c r="U330" s="19"/>
    </row>
    <row r="331" spans="1:21" x14ac:dyDescent="0.45">
      <c r="A331" s="19"/>
      <c r="B331" s="19"/>
      <c r="C331" s="19"/>
      <c r="D331" s="19"/>
      <c r="E331" s="19"/>
      <c r="F331" s="19"/>
      <c r="G331" s="19"/>
      <c r="H331" s="19"/>
      <c r="I331" s="19"/>
      <c r="J331" s="19"/>
      <c r="K331" s="19"/>
      <c r="L331" s="19"/>
      <c r="M331" s="19"/>
      <c r="N331" s="19"/>
      <c r="O331" s="19"/>
      <c r="P331" s="19"/>
      <c r="Q331" s="19"/>
      <c r="R331" s="19"/>
      <c r="S331" s="19"/>
      <c r="T331" s="19"/>
      <c r="U331" s="19"/>
    </row>
    <row r="332" spans="1:21" x14ac:dyDescent="0.45">
      <c r="A332" s="19"/>
      <c r="B332" s="19"/>
      <c r="C332" s="19"/>
      <c r="D332" s="19"/>
      <c r="E332" s="19"/>
      <c r="F332" s="19"/>
      <c r="G332" s="19"/>
      <c r="H332" s="19"/>
      <c r="I332" s="19"/>
      <c r="J332" s="19"/>
      <c r="K332" s="19"/>
      <c r="L332" s="19"/>
      <c r="M332" s="19"/>
      <c r="N332" s="19"/>
      <c r="O332" s="19"/>
      <c r="P332" s="19"/>
      <c r="Q332" s="19"/>
      <c r="R332" s="19"/>
      <c r="S332" s="19"/>
      <c r="T332" s="19"/>
      <c r="U332" s="19"/>
    </row>
    <row r="333" spans="1:21" x14ac:dyDescent="0.45">
      <c r="A333" s="19"/>
      <c r="B333" s="19"/>
      <c r="C333" s="19"/>
      <c r="D333" s="19"/>
      <c r="E333" s="19"/>
      <c r="F333" s="19"/>
      <c r="G333" s="19"/>
      <c r="H333" s="19"/>
      <c r="I333" s="19"/>
      <c r="J333" s="19"/>
      <c r="K333" s="19"/>
      <c r="L333" s="19"/>
      <c r="M333" s="19"/>
      <c r="N333" s="19"/>
      <c r="O333" s="19"/>
      <c r="P333" s="19"/>
      <c r="Q333" s="19"/>
      <c r="R333" s="19"/>
      <c r="S333" s="19"/>
      <c r="T333" s="19"/>
      <c r="U333" s="19"/>
    </row>
    <row r="334" spans="1:21" x14ac:dyDescent="0.45">
      <c r="A334" s="19"/>
      <c r="B334" s="19"/>
      <c r="C334" s="19"/>
      <c r="D334" s="19"/>
      <c r="E334" s="19"/>
      <c r="F334" s="19"/>
      <c r="G334" s="19"/>
      <c r="H334" s="19"/>
      <c r="I334" s="19"/>
      <c r="J334" s="19"/>
      <c r="K334" s="19"/>
      <c r="L334" s="19"/>
      <c r="M334" s="19"/>
      <c r="N334" s="19"/>
      <c r="O334" s="19"/>
      <c r="P334" s="19"/>
      <c r="Q334" s="19"/>
      <c r="R334" s="19"/>
      <c r="S334" s="19"/>
      <c r="T334" s="19"/>
      <c r="U334" s="19"/>
    </row>
    <row r="335" spans="1:21" x14ac:dyDescent="0.45">
      <c r="A335" s="19"/>
      <c r="B335" s="19"/>
      <c r="C335" s="19"/>
      <c r="D335" s="19"/>
      <c r="E335" s="19"/>
      <c r="F335" s="19"/>
      <c r="G335" s="19"/>
      <c r="H335" s="19"/>
      <c r="I335" s="19"/>
      <c r="J335" s="19"/>
      <c r="K335" s="19"/>
      <c r="L335" s="19"/>
      <c r="M335" s="19"/>
      <c r="N335" s="19"/>
      <c r="O335" s="19"/>
      <c r="P335" s="19"/>
      <c r="Q335" s="19"/>
      <c r="R335" s="19"/>
      <c r="S335" s="19"/>
      <c r="T335" s="19"/>
      <c r="U335" s="19"/>
    </row>
    <row r="336" spans="1:21" x14ac:dyDescent="0.45">
      <c r="A336" s="19"/>
      <c r="B336" s="19"/>
      <c r="C336" s="19"/>
      <c r="D336" s="19"/>
      <c r="E336" s="19"/>
      <c r="F336" s="19"/>
      <c r="G336" s="19"/>
      <c r="H336" s="19"/>
      <c r="I336" s="19"/>
      <c r="J336" s="19"/>
      <c r="K336" s="19"/>
      <c r="L336" s="19"/>
      <c r="M336" s="19"/>
      <c r="N336" s="19"/>
      <c r="O336" s="19"/>
      <c r="P336" s="19"/>
      <c r="Q336" s="19"/>
      <c r="R336" s="19"/>
      <c r="S336" s="19"/>
      <c r="T336" s="19"/>
      <c r="U336" s="19"/>
    </row>
    <row r="337" spans="1:21" x14ac:dyDescent="0.45">
      <c r="A337" s="19"/>
      <c r="B337" s="19"/>
      <c r="C337" s="19"/>
      <c r="D337" s="19"/>
      <c r="E337" s="19"/>
      <c r="F337" s="19"/>
      <c r="G337" s="19"/>
      <c r="H337" s="19"/>
      <c r="I337" s="19"/>
      <c r="J337" s="19"/>
      <c r="K337" s="19"/>
      <c r="L337" s="19"/>
      <c r="M337" s="19"/>
      <c r="N337" s="19"/>
      <c r="O337" s="19"/>
      <c r="P337" s="19"/>
      <c r="Q337" s="19"/>
      <c r="R337" s="19"/>
      <c r="S337" s="19"/>
      <c r="T337" s="19"/>
      <c r="U337" s="19"/>
    </row>
    <row r="338" spans="1:21" x14ac:dyDescent="0.45">
      <c r="A338" s="19"/>
      <c r="B338" s="19"/>
      <c r="C338" s="19"/>
      <c r="D338" s="19"/>
      <c r="E338" s="19"/>
      <c r="F338" s="19"/>
      <c r="G338" s="19"/>
      <c r="H338" s="19"/>
      <c r="I338" s="19"/>
      <c r="J338" s="19"/>
      <c r="K338" s="19"/>
      <c r="L338" s="19"/>
      <c r="M338" s="19"/>
      <c r="N338" s="19"/>
      <c r="O338" s="19"/>
      <c r="P338" s="19"/>
      <c r="Q338" s="19"/>
      <c r="R338" s="19"/>
      <c r="S338" s="19"/>
      <c r="T338" s="19"/>
      <c r="U338" s="19"/>
    </row>
    <row r="339" spans="1:21" x14ac:dyDescent="0.45">
      <c r="A339" s="19"/>
      <c r="B339" s="19"/>
      <c r="C339" s="19"/>
      <c r="D339" s="19"/>
      <c r="E339" s="19"/>
      <c r="F339" s="19"/>
      <c r="G339" s="19"/>
      <c r="H339" s="19"/>
      <c r="I339" s="19"/>
      <c r="J339" s="19"/>
      <c r="K339" s="19"/>
      <c r="L339" s="19"/>
      <c r="M339" s="19"/>
      <c r="N339" s="19"/>
      <c r="O339" s="19"/>
      <c r="P339" s="19"/>
      <c r="Q339" s="19"/>
      <c r="R339" s="19"/>
      <c r="S339" s="19"/>
      <c r="T339" s="19"/>
      <c r="U339" s="19"/>
    </row>
    <row r="340" spans="1:21" x14ac:dyDescent="0.45">
      <c r="A340" s="19"/>
      <c r="B340" s="19"/>
      <c r="C340" s="19"/>
      <c r="D340" s="19"/>
      <c r="E340" s="19"/>
      <c r="F340" s="19"/>
      <c r="G340" s="19"/>
      <c r="H340" s="19"/>
      <c r="I340" s="19"/>
      <c r="J340" s="19"/>
      <c r="K340" s="19"/>
      <c r="L340" s="19"/>
      <c r="M340" s="19"/>
      <c r="N340" s="19"/>
      <c r="O340" s="19"/>
      <c r="P340" s="19"/>
      <c r="Q340" s="19"/>
      <c r="R340" s="19"/>
      <c r="S340" s="19"/>
      <c r="T340" s="19"/>
      <c r="U340" s="19"/>
    </row>
    <row r="341" spans="1:21" x14ac:dyDescent="0.45">
      <c r="A341" s="19"/>
      <c r="B341" s="19"/>
      <c r="C341" s="19"/>
      <c r="D341" s="19"/>
      <c r="E341" s="19"/>
      <c r="F341" s="19"/>
      <c r="G341" s="19"/>
      <c r="H341" s="19"/>
      <c r="I341" s="19"/>
      <c r="J341" s="19"/>
      <c r="K341" s="19"/>
      <c r="L341" s="19"/>
      <c r="M341" s="19"/>
      <c r="N341" s="19"/>
      <c r="O341" s="19"/>
      <c r="P341" s="19"/>
      <c r="Q341" s="19"/>
      <c r="R341" s="19"/>
      <c r="S341" s="19"/>
      <c r="T341" s="19"/>
      <c r="U341" s="19"/>
    </row>
    <row r="342" spans="1:21" x14ac:dyDescent="0.45">
      <c r="A342" s="19"/>
      <c r="B342" s="19"/>
      <c r="C342" s="19"/>
      <c r="D342" s="19"/>
      <c r="E342" s="19"/>
      <c r="F342" s="19"/>
      <c r="G342" s="19"/>
      <c r="H342" s="19"/>
      <c r="I342" s="19"/>
      <c r="J342" s="19"/>
      <c r="K342" s="19"/>
      <c r="L342" s="19"/>
      <c r="M342" s="19"/>
      <c r="N342" s="19"/>
      <c r="O342" s="19"/>
      <c r="P342" s="19"/>
      <c r="Q342" s="19"/>
      <c r="R342" s="19"/>
      <c r="S342" s="19"/>
      <c r="T342" s="19"/>
      <c r="U342" s="19"/>
    </row>
    <row r="343" spans="1:21" x14ac:dyDescent="0.45">
      <c r="A343" s="19"/>
      <c r="B343" s="19"/>
      <c r="C343" s="19"/>
      <c r="D343" s="19"/>
      <c r="E343" s="19"/>
      <c r="F343" s="19"/>
      <c r="G343" s="19"/>
      <c r="H343" s="19"/>
      <c r="I343" s="19"/>
      <c r="J343" s="19"/>
      <c r="K343" s="19"/>
      <c r="L343" s="19"/>
      <c r="M343" s="19"/>
      <c r="N343" s="19"/>
      <c r="O343" s="19"/>
      <c r="P343" s="19"/>
      <c r="Q343" s="19"/>
      <c r="R343" s="19"/>
      <c r="S343" s="19"/>
      <c r="T343" s="19"/>
      <c r="U343" s="19"/>
    </row>
    <row r="344" spans="1:21" x14ac:dyDescent="0.45">
      <c r="A344" s="19"/>
      <c r="B344" s="19"/>
      <c r="C344" s="19"/>
      <c r="D344" s="19"/>
      <c r="E344" s="19"/>
      <c r="F344" s="19"/>
      <c r="G344" s="19"/>
      <c r="H344" s="19"/>
      <c r="I344" s="19"/>
      <c r="J344" s="19"/>
      <c r="K344" s="19"/>
      <c r="L344" s="19"/>
      <c r="M344" s="19"/>
      <c r="N344" s="19"/>
      <c r="O344" s="19"/>
      <c r="P344" s="19"/>
      <c r="Q344" s="19"/>
      <c r="R344" s="19"/>
      <c r="S344" s="19"/>
      <c r="T344" s="19"/>
      <c r="U344" s="19"/>
    </row>
    <row r="345" spans="1:21" x14ac:dyDescent="0.45">
      <c r="A345" s="19"/>
      <c r="B345" s="19"/>
      <c r="C345" s="19"/>
      <c r="D345" s="19"/>
      <c r="E345" s="19"/>
      <c r="F345" s="19"/>
      <c r="G345" s="19"/>
      <c r="H345" s="19"/>
      <c r="I345" s="19"/>
      <c r="J345" s="19"/>
      <c r="K345" s="19"/>
      <c r="L345" s="19"/>
      <c r="M345" s="19"/>
      <c r="N345" s="19"/>
      <c r="O345" s="19"/>
      <c r="P345" s="19"/>
      <c r="Q345" s="19"/>
      <c r="R345" s="19"/>
      <c r="S345" s="19"/>
      <c r="T345" s="19"/>
      <c r="U345" s="19"/>
    </row>
    <row r="346" spans="1:21" x14ac:dyDescent="0.45">
      <c r="A346" s="19"/>
      <c r="B346" s="19"/>
      <c r="C346" s="19"/>
      <c r="D346" s="19"/>
      <c r="E346" s="19"/>
      <c r="F346" s="19"/>
      <c r="G346" s="19"/>
      <c r="H346" s="19"/>
      <c r="I346" s="19"/>
      <c r="J346" s="19"/>
      <c r="K346" s="19"/>
      <c r="L346" s="19"/>
      <c r="M346" s="19"/>
      <c r="N346" s="19"/>
      <c r="O346" s="19"/>
      <c r="P346" s="19"/>
      <c r="Q346" s="19"/>
      <c r="R346" s="19"/>
      <c r="S346" s="19"/>
      <c r="T346" s="19"/>
      <c r="U346" s="19"/>
    </row>
    <row r="347" spans="1:21" x14ac:dyDescent="0.45">
      <c r="A347" s="19"/>
      <c r="B347" s="19"/>
      <c r="C347" s="19"/>
      <c r="D347" s="19"/>
      <c r="E347" s="19"/>
      <c r="F347" s="19"/>
      <c r="G347" s="19"/>
      <c r="H347" s="19"/>
      <c r="I347" s="19"/>
      <c r="J347" s="19"/>
      <c r="K347" s="19"/>
      <c r="L347" s="19"/>
      <c r="M347" s="19"/>
      <c r="N347" s="19"/>
      <c r="O347" s="19"/>
      <c r="P347" s="19"/>
      <c r="Q347" s="19"/>
      <c r="R347" s="19"/>
      <c r="S347" s="19"/>
      <c r="T347" s="19"/>
      <c r="U347" s="19"/>
    </row>
    <row r="348" spans="1:21" x14ac:dyDescent="0.45">
      <c r="A348" s="19"/>
      <c r="B348" s="19"/>
      <c r="C348" s="19"/>
      <c r="D348" s="19"/>
      <c r="E348" s="19"/>
      <c r="F348" s="19"/>
      <c r="G348" s="19"/>
      <c r="H348" s="19"/>
      <c r="I348" s="19"/>
      <c r="J348" s="19"/>
      <c r="K348" s="19"/>
      <c r="L348" s="19"/>
      <c r="M348" s="19"/>
      <c r="N348" s="19"/>
      <c r="O348" s="19"/>
      <c r="P348" s="19"/>
      <c r="Q348" s="19"/>
      <c r="R348" s="19"/>
      <c r="S348" s="19"/>
      <c r="T348" s="19"/>
      <c r="U348" s="19"/>
    </row>
    <row r="349" spans="1:21" x14ac:dyDescent="0.45">
      <c r="A349" s="19"/>
      <c r="B349" s="19"/>
      <c r="C349" s="19"/>
      <c r="D349" s="19"/>
      <c r="E349" s="19"/>
      <c r="F349" s="19"/>
      <c r="G349" s="19"/>
      <c r="H349" s="19"/>
      <c r="I349" s="19"/>
      <c r="J349" s="19"/>
      <c r="K349" s="19"/>
      <c r="L349" s="19"/>
      <c r="M349" s="19"/>
      <c r="N349" s="19"/>
      <c r="O349" s="19"/>
      <c r="P349" s="19"/>
      <c r="Q349" s="19"/>
      <c r="R349" s="19"/>
      <c r="S349" s="19"/>
      <c r="T349" s="19"/>
      <c r="U349" s="19"/>
    </row>
    <row r="350" spans="1:21" x14ac:dyDescent="0.45">
      <c r="A350" s="19"/>
      <c r="B350" s="19"/>
      <c r="C350" s="19"/>
      <c r="D350" s="19"/>
      <c r="E350" s="19"/>
      <c r="F350" s="19"/>
      <c r="G350" s="19"/>
      <c r="H350" s="19"/>
      <c r="I350" s="19"/>
      <c r="J350" s="19"/>
      <c r="K350" s="19"/>
      <c r="L350" s="19"/>
      <c r="M350" s="19"/>
      <c r="N350" s="19"/>
      <c r="O350" s="19"/>
      <c r="P350" s="19"/>
      <c r="Q350" s="19"/>
      <c r="R350" s="19"/>
      <c r="S350" s="19"/>
      <c r="T350" s="19"/>
      <c r="U350" s="19"/>
    </row>
    <row r="351" spans="1:21" x14ac:dyDescent="0.45">
      <c r="A351" s="19"/>
      <c r="B351" s="19"/>
      <c r="C351" s="19"/>
      <c r="D351" s="19"/>
      <c r="E351" s="19"/>
      <c r="F351" s="19"/>
      <c r="G351" s="19"/>
      <c r="H351" s="19"/>
      <c r="I351" s="19"/>
      <c r="J351" s="19"/>
      <c r="K351" s="19"/>
      <c r="L351" s="19"/>
      <c r="M351" s="19"/>
      <c r="N351" s="19"/>
      <c r="O351" s="19"/>
      <c r="P351" s="19"/>
      <c r="Q351" s="19"/>
      <c r="R351" s="19"/>
      <c r="S351" s="19"/>
      <c r="T351" s="19"/>
      <c r="U351" s="19"/>
    </row>
    <row r="352" spans="1:21" x14ac:dyDescent="0.45">
      <c r="A352" s="19"/>
      <c r="B352" s="19"/>
      <c r="C352" s="19"/>
      <c r="D352" s="19"/>
      <c r="E352" s="19"/>
      <c r="F352" s="19"/>
      <c r="G352" s="19"/>
      <c r="H352" s="19"/>
      <c r="I352" s="19"/>
      <c r="J352" s="19"/>
      <c r="K352" s="19"/>
      <c r="L352" s="19"/>
      <c r="M352" s="19"/>
      <c r="N352" s="19"/>
      <c r="O352" s="19"/>
      <c r="P352" s="19"/>
      <c r="Q352" s="19"/>
      <c r="R352" s="19"/>
      <c r="S352" s="19"/>
      <c r="T352" s="19"/>
      <c r="U352" s="19"/>
    </row>
    <row r="353" spans="1:21" x14ac:dyDescent="0.45">
      <c r="A353" s="19"/>
      <c r="B353" s="19"/>
      <c r="C353" s="19"/>
      <c r="D353" s="19"/>
      <c r="E353" s="19"/>
      <c r="F353" s="19"/>
      <c r="G353" s="19"/>
      <c r="H353" s="19"/>
      <c r="I353" s="19"/>
      <c r="J353" s="19"/>
      <c r="K353" s="19"/>
      <c r="L353" s="19"/>
      <c r="M353" s="19"/>
      <c r="N353" s="19"/>
      <c r="O353" s="19"/>
      <c r="P353" s="19"/>
      <c r="Q353" s="19"/>
      <c r="R353" s="19"/>
      <c r="S353" s="19"/>
      <c r="T353" s="19"/>
      <c r="U353" s="19"/>
    </row>
    <row r="354" spans="1:21" x14ac:dyDescent="0.45">
      <c r="A354" s="19"/>
      <c r="B354" s="19"/>
      <c r="C354" s="19"/>
      <c r="D354" s="19"/>
      <c r="E354" s="19"/>
      <c r="F354" s="19"/>
      <c r="G354" s="19"/>
      <c r="H354" s="19"/>
      <c r="I354" s="19"/>
      <c r="J354" s="19"/>
      <c r="K354" s="19"/>
      <c r="L354" s="19"/>
      <c r="M354" s="19"/>
      <c r="N354" s="19"/>
      <c r="O354" s="19"/>
      <c r="P354" s="19"/>
      <c r="Q354" s="19"/>
      <c r="R354" s="19"/>
      <c r="S354" s="19"/>
      <c r="T354" s="19"/>
      <c r="U354" s="19"/>
    </row>
    <row r="355" spans="1:21" x14ac:dyDescent="0.45">
      <c r="A355" s="19"/>
      <c r="B355" s="19"/>
      <c r="C355" s="19"/>
      <c r="D355" s="19"/>
      <c r="E355" s="19"/>
      <c r="F355" s="19"/>
      <c r="G355" s="19"/>
      <c r="H355" s="19"/>
      <c r="I355" s="19"/>
      <c r="J355" s="19"/>
      <c r="K355" s="19"/>
      <c r="L355" s="19"/>
      <c r="M355" s="19"/>
      <c r="N355" s="19"/>
      <c r="O355" s="19"/>
      <c r="P355" s="19"/>
      <c r="Q355" s="19"/>
      <c r="R355" s="19"/>
      <c r="S355" s="19"/>
      <c r="T355" s="19"/>
      <c r="U355" s="19"/>
    </row>
    <row r="356" spans="1:21" x14ac:dyDescent="0.45">
      <c r="A356" s="19"/>
      <c r="B356" s="19"/>
      <c r="C356" s="19"/>
      <c r="D356" s="19"/>
      <c r="E356" s="19"/>
      <c r="F356" s="19"/>
      <c r="G356" s="19"/>
      <c r="H356" s="19"/>
      <c r="I356" s="19"/>
      <c r="J356" s="19"/>
      <c r="K356" s="19"/>
      <c r="L356" s="19"/>
      <c r="M356" s="19"/>
      <c r="N356" s="19"/>
      <c r="O356" s="19"/>
      <c r="P356" s="19"/>
      <c r="Q356" s="19"/>
      <c r="R356" s="19"/>
      <c r="S356" s="19"/>
      <c r="T356" s="19"/>
      <c r="U356" s="19"/>
    </row>
    <row r="357" spans="1:21" x14ac:dyDescent="0.45">
      <c r="A357" s="19"/>
      <c r="B357" s="19"/>
      <c r="C357" s="19"/>
      <c r="D357" s="19"/>
      <c r="E357" s="19"/>
      <c r="F357" s="19"/>
      <c r="G357" s="19"/>
      <c r="H357" s="19"/>
      <c r="I357" s="19"/>
      <c r="J357" s="19"/>
      <c r="K357" s="19"/>
      <c r="L357" s="19"/>
      <c r="M357" s="19"/>
      <c r="N357" s="19"/>
      <c r="O357" s="19"/>
      <c r="P357" s="19"/>
      <c r="Q357" s="19"/>
      <c r="R357" s="19"/>
      <c r="S357" s="19"/>
      <c r="T357" s="19"/>
      <c r="U357" s="19"/>
    </row>
    <row r="358" spans="1:21" x14ac:dyDescent="0.45">
      <c r="A358" s="19"/>
      <c r="B358" s="19"/>
      <c r="C358" s="19"/>
      <c r="D358" s="19"/>
      <c r="E358" s="19"/>
      <c r="F358" s="19"/>
      <c r="G358" s="19"/>
      <c r="H358" s="19"/>
      <c r="I358" s="19"/>
      <c r="J358" s="19"/>
      <c r="K358" s="19"/>
      <c r="L358" s="19"/>
      <c r="M358" s="19"/>
      <c r="N358" s="19"/>
      <c r="O358" s="19"/>
      <c r="P358" s="19"/>
      <c r="Q358" s="19"/>
      <c r="R358" s="19"/>
      <c r="S358" s="19"/>
      <c r="T358" s="19"/>
      <c r="U358" s="19"/>
    </row>
    <row r="359" spans="1:21" x14ac:dyDescent="0.45">
      <c r="A359" s="19"/>
      <c r="B359" s="19"/>
      <c r="C359" s="19"/>
      <c r="D359" s="19"/>
      <c r="E359" s="19"/>
      <c r="F359" s="19"/>
      <c r="G359" s="19"/>
      <c r="H359" s="19"/>
      <c r="I359" s="19"/>
      <c r="J359" s="19"/>
      <c r="K359" s="19"/>
      <c r="L359" s="19"/>
      <c r="M359" s="19"/>
      <c r="N359" s="19"/>
      <c r="O359" s="19"/>
      <c r="P359" s="19"/>
      <c r="Q359" s="19"/>
      <c r="R359" s="19"/>
      <c r="S359" s="19"/>
      <c r="T359" s="19"/>
      <c r="U359" s="19"/>
    </row>
    <row r="360" spans="1:21" x14ac:dyDescent="0.45">
      <c r="A360" s="19"/>
      <c r="B360" s="19"/>
      <c r="C360" s="19"/>
      <c r="D360" s="19"/>
      <c r="E360" s="19"/>
      <c r="F360" s="19"/>
      <c r="G360" s="19"/>
      <c r="H360" s="19"/>
      <c r="I360" s="19"/>
      <c r="J360" s="19"/>
      <c r="K360" s="19"/>
      <c r="L360" s="19"/>
      <c r="M360" s="19"/>
      <c r="N360" s="19"/>
      <c r="O360" s="19"/>
      <c r="P360" s="19"/>
      <c r="Q360" s="19"/>
      <c r="R360" s="19"/>
      <c r="S360" s="19"/>
      <c r="T360" s="19"/>
      <c r="U360" s="19"/>
    </row>
    <row r="361" spans="1:21" x14ac:dyDescent="0.45">
      <c r="A361" s="19"/>
      <c r="B361" s="19"/>
      <c r="C361" s="19"/>
      <c r="D361" s="19"/>
      <c r="E361" s="19"/>
      <c r="F361" s="19"/>
      <c r="G361" s="19"/>
      <c r="H361" s="19"/>
      <c r="I361" s="19"/>
      <c r="J361" s="19"/>
      <c r="K361" s="19"/>
      <c r="L361" s="19"/>
      <c r="M361" s="19"/>
      <c r="N361" s="19"/>
      <c r="O361" s="19"/>
      <c r="P361" s="19"/>
      <c r="Q361" s="19"/>
      <c r="R361" s="19"/>
      <c r="S361" s="19"/>
      <c r="T361" s="19"/>
      <c r="U361" s="19"/>
    </row>
    <row r="362" spans="1:21" x14ac:dyDescent="0.45">
      <c r="A362" s="19"/>
      <c r="B362" s="19"/>
      <c r="C362" s="19"/>
      <c r="D362" s="19"/>
      <c r="E362" s="19"/>
      <c r="F362" s="19"/>
      <c r="G362" s="19"/>
      <c r="H362" s="19"/>
      <c r="I362" s="19"/>
      <c r="J362" s="19"/>
      <c r="K362" s="19"/>
      <c r="L362" s="19"/>
      <c r="M362" s="19"/>
      <c r="N362" s="19"/>
      <c r="O362" s="19"/>
      <c r="P362" s="19"/>
      <c r="Q362" s="19"/>
      <c r="R362" s="19"/>
      <c r="S362" s="19"/>
      <c r="T362" s="19"/>
      <c r="U362" s="19"/>
    </row>
    <row r="363" spans="1:21" x14ac:dyDescent="0.45">
      <c r="A363" s="19"/>
      <c r="B363" s="19"/>
      <c r="C363" s="19"/>
      <c r="D363" s="19"/>
      <c r="E363" s="19"/>
      <c r="F363" s="19"/>
      <c r="G363" s="19"/>
      <c r="H363" s="19"/>
      <c r="I363" s="19"/>
      <c r="J363" s="19"/>
      <c r="K363" s="19"/>
      <c r="L363" s="19"/>
      <c r="M363" s="19"/>
      <c r="N363" s="19"/>
      <c r="O363" s="19"/>
      <c r="P363" s="19"/>
      <c r="Q363" s="19"/>
      <c r="R363" s="19"/>
      <c r="S363" s="19"/>
      <c r="T363" s="19"/>
      <c r="U363" s="19"/>
    </row>
    <row r="364" spans="1:21" x14ac:dyDescent="0.45">
      <c r="A364" s="19"/>
      <c r="B364" s="19"/>
      <c r="C364" s="19"/>
      <c r="D364" s="19"/>
      <c r="E364" s="19"/>
      <c r="F364" s="19"/>
      <c r="G364" s="19"/>
      <c r="H364" s="19"/>
      <c r="I364" s="19"/>
      <c r="J364" s="19"/>
      <c r="K364" s="19"/>
      <c r="L364" s="19"/>
      <c r="M364" s="19"/>
      <c r="N364" s="19"/>
      <c r="O364" s="19"/>
      <c r="P364" s="19"/>
      <c r="Q364" s="19"/>
      <c r="R364" s="19"/>
      <c r="S364" s="19"/>
      <c r="T364" s="19"/>
      <c r="U364" s="19"/>
    </row>
    <row r="365" spans="1:21" x14ac:dyDescent="0.45">
      <c r="A365" s="19"/>
      <c r="B365" s="19"/>
      <c r="C365" s="19"/>
      <c r="D365" s="19"/>
      <c r="E365" s="19"/>
      <c r="F365" s="19"/>
      <c r="G365" s="19"/>
      <c r="H365" s="19"/>
      <c r="I365" s="19"/>
      <c r="J365" s="19"/>
      <c r="K365" s="19"/>
      <c r="L365" s="19"/>
      <c r="M365" s="19"/>
      <c r="N365" s="19"/>
      <c r="O365" s="19"/>
      <c r="P365" s="19"/>
      <c r="Q365" s="19"/>
      <c r="R365" s="19"/>
      <c r="S365" s="19"/>
      <c r="T365" s="19"/>
      <c r="U365" s="19"/>
    </row>
    <row r="366" spans="1:21" x14ac:dyDescent="0.45">
      <c r="A366" s="19"/>
      <c r="B366" s="19"/>
      <c r="C366" s="19"/>
      <c r="D366" s="19"/>
      <c r="E366" s="19"/>
      <c r="F366" s="19"/>
      <c r="G366" s="19"/>
      <c r="H366" s="19"/>
      <c r="I366" s="19"/>
      <c r="J366" s="19"/>
      <c r="K366" s="19"/>
      <c r="L366" s="19"/>
      <c r="M366" s="19"/>
      <c r="N366" s="19"/>
      <c r="O366" s="19"/>
      <c r="P366" s="19"/>
      <c r="Q366" s="19"/>
      <c r="R366" s="19"/>
      <c r="S366" s="19"/>
      <c r="T366" s="19"/>
      <c r="U366" s="19"/>
    </row>
    <row r="367" spans="1:21" x14ac:dyDescent="0.45">
      <c r="A367" s="19"/>
      <c r="B367" s="19"/>
      <c r="C367" s="19"/>
      <c r="D367" s="19"/>
      <c r="E367" s="19"/>
      <c r="F367" s="19"/>
      <c r="G367" s="19"/>
      <c r="H367" s="19"/>
      <c r="I367" s="19"/>
      <c r="J367" s="19"/>
      <c r="K367" s="19"/>
      <c r="L367" s="19"/>
      <c r="M367" s="19"/>
      <c r="N367" s="19"/>
      <c r="O367" s="19"/>
      <c r="P367" s="19"/>
      <c r="Q367" s="19"/>
      <c r="R367" s="19"/>
      <c r="S367" s="19"/>
      <c r="T367" s="19"/>
      <c r="U367" s="19"/>
    </row>
    <row r="368" spans="1:21" x14ac:dyDescent="0.45">
      <c r="A368" s="19"/>
      <c r="B368" s="19"/>
      <c r="C368" s="19"/>
      <c r="D368" s="19"/>
      <c r="E368" s="19"/>
      <c r="F368" s="19"/>
      <c r="G368" s="19"/>
      <c r="H368" s="19"/>
      <c r="I368" s="19"/>
      <c r="J368" s="19"/>
      <c r="K368" s="19"/>
      <c r="L368" s="19"/>
      <c r="M368" s="19"/>
      <c r="N368" s="19"/>
      <c r="O368" s="19"/>
      <c r="P368" s="19"/>
      <c r="Q368" s="19"/>
      <c r="R368" s="19"/>
      <c r="S368" s="19"/>
      <c r="T368" s="19"/>
      <c r="U368" s="19"/>
    </row>
    <row r="369" spans="1:21" x14ac:dyDescent="0.45">
      <c r="A369" s="19"/>
      <c r="B369" s="19"/>
      <c r="C369" s="19"/>
      <c r="D369" s="19"/>
      <c r="E369" s="19"/>
      <c r="F369" s="19"/>
      <c r="G369" s="19"/>
      <c r="H369" s="19"/>
      <c r="I369" s="19"/>
      <c r="J369" s="19"/>
      <c r="K369" s="19"/>
      <c r="L369" s="19"/>
      <c r="M369" s="19"/>
      <c r="N369" s="19"/>
      <c r="O369" s="19"/>
      <c r="P369" s="19"/>
      <c r="Q369" s="19"/>
      <c r="R369" s="19"/>
      <c r="S369" s="19"/>
      <c r="T369" s="19"/>
      <c r="U369" s="19"/>
    </row>
    <row r="370" spans="1:21" x14ac:dyDescent="0.45">
      <c r="A370" s="19"/>
      <c r="B370" s="19"/>
      <c r="C370" s="19"/>
      <c r="D370" s="19"/>
      <c r="E370" s="19"/>
      <c r="F370" s="19"/>
      <c r="G370" s="19"/>
      <c r="H370" s="19"/>
      <c r="I370" s="19"/>
      <c r="J370" s="19"/>
      <c r="K370" s="19"/>
      <c r="L370" s="19"/>
      <c r="M370" s="19"/>
      <c r="N370" s="19"/>
      <c r="O370" s="19"/>
      <c r="P370" s="19"/>
      <c r="Q370" s="19"/>
      <c r="R370" s="19"/>
      <c r="S370" s="19"/>
      <c r="T370" s="19"/>
      <c r="U370" s="19"/>
    </row>
    <row r="371" spans="1:21" x14ac:dyDescent="0.45">
      <c r="A371" s="19"/>
      <c r="B371" s="19"/>
      <c r="C371" s="19"/>
      <c r="D371" s="19"/>
      <c r="E371" s="19"/>
      <c r="F371" s="19"/>
      <c r="G371" s="19"/>
      <c r="H371" s="19"/>
      <c r="I371" s="19"/>
      <c r="J371" s="19"/>
      <c r="K371" s="19"/>
      <c r="L371" s="19"/>
      <c r="M371" s="19"/>
      <c r="N371" s="19"/>
      <c r="O371" s="19"/>
      <c r="P371" s="19"/>
      <c r="Q371" s="19"/>
      <c r="R371" s="19"/>
      <c r="S371" s="19"/>
      <c r="T371" s="19"/>
      <c r="U371" s="19"/>
    </row>
    <row r="372" spans="1:21" x14ac:dyDescent="0.45">
      <c r="A372" s="19"/>
      <c r="B372" s="19"/>
      <c r="C372" s="19"/>
      <c r="D372" s="19"/>
      <c r="E372" s="19"/>
      <c r="F372" s="19"/>
      <c r="G372" s="19"/>
      <c r="H372" s="19"/>
      <c r="I372" s="19"/>
      <c r="J372" s="19"/>
      <c r="K372" s="19"/>
      <c r="L372" s="19"/>
      <c r="M372" s="19"/>
      <c r="N372" s="19"/>
      <c r="O372" s="19"/>
      <c r="P372" s="19"/>
      <c r="Q372" s="19"/>
      <c r="R372" s="19"/>
      <c r="S372" s="19"/>
      <c r="T372" s="19"/>
      <c r="U372" s="19"/>
    </row>
    <row r="373" spans="1:21" x14ac:dyDescent="0.45">
      <c r="A373" s="19"/>
      <c r="B373" s="19"/>
      <c r="C373" s="19"/>
      <c r="D373" s="19"/>
      <c r="E373" s="19"/>
      <c r="F373" s="19"/>
      <c r="G373" s="19"/>
      <c r="H373" s="19"/>
      <c r="I373" s="19"/>
      <c r="J373" s="19"/>
      <c r="K373" s="19"/>
      <c r="L373" s="19"/>
      <c r="M373" s="19"/>
      <c r="N373" s="19"/>
      <c r="O373" s="19"/>
      <c r="P373" s="19"/>
      <c r="Q373" s="19"/>
      <c r="R373" s="19"/>
      <c r="S373" s="19"/>
      <c r="T373" s="19"/>
      <c r="U373" s="19"/>
    </row>
    <row r="374" spans="1:21" x14ac:dyDescent="0.45">
      <c r="A374" s="19"/>
      <c r="B374" s="19"/>
      <c r="C374" s="19"/>
      <c r="D374" s="19"/>
      <c r="E374" s="19"/>
      <c r="F374" s="19"/>
      <c r="G374" s="19"/>
      <c r="H374" s="19"/>
      <c r="I374" s="19"/>
      <c r="J374" s="19"/>
      <c r="K374" s="19"/>
      <c r="L374" s="19"/>
      <c r="M374" s="19"/>
      <c r="N374" s="19"/>
      <c r="O374" s="19"/>
      <c r="P374" s="19"/>
      <c r="Q374" s="19"/>
      <c r="R374" s="19"/>
      <c r="S374" s="19"/>
      <c r="T374" s="19"/>
      <c r="U374" s="19"/>
    </row>
    <row r="375" spans="1:21" x14ac:dyDescent="0.45">
      <c r="A375" s="19"/>
      <c r="B375" s="19"/>
      <c r="C375" s="19"/>
      <c r="D375" s="19"/>
      <c r="E375" s="19"/>
      <c r="F375" s="19"/>
      <c r="G375" s="19"/>
      <c r="H375" s="19"/>
      <c r="I375" s="19"/>
      <c r="J375" s="19"/>
      <c r="K375" s="19"/>
      <c r="L375" s="19"/>
      <c r="M375" s="19"/>
      <c r="N375" s="19"/>
      <c r="O375" s="19"/>
      <c r="P375" s="19"/>
      <c r="Q375" s="19"/>
      <c r="R375" s="19"/>
      <c r="S375" s="19"/>
      <c r="T375" s="19"/>
      <c r="U375" s="19"/>
    </row>
    <row r="376" spans="1:21" x14ac:dyDescent="0.45">
      <c r="A376" s="19"/>
      <c r="B376" s="19"/>
      <c r="C376" s="19"/>
      <c r="D376" s="19"/>
      <c r="E376" s="19"/>
      <c r="F376" s="19"/>
      <c r="G376" s="19"/>
      <c r="H376" s="19"/>
      <c r="I376" s="19"/>
      <c r="J376" s="19"/>
      <c r="K376" s="19"/>
      <c r="L376" s="19"/>
      <c r="M376" s="19"/>
      <c r="N376" s="19"/>
      <c r="O376" s="19"/>
      <c r="P376" s="19"/>
      <c r="Q376" s="19"/>
      <c r="R376" s="19"/>
      <c r="S376" s="19"/>
      <c r="T376" s="19"/>
      <c r="U376" s="19"/>
    </row>
    <row r="377" spans="1:21" x14ac:dyDescent="0.45">
      <c r="A377" s="19"/>
      <c r="B377" s="19"/>
      <c r="C377" s="19"/>
      <c r="D377" s="19"/>
      <c r="E377" s="19"/>
      <c r="F377" s="19"/>
      <c r="G377" s="19"/>
      <c r="H377" s="19"/>
      <c r="I377" s="19"/>
      <c r="J377" s="19"/>
      <c r="K377" s="19"/>
      <c r="L377" s="19"/>
      <c r="M377" s="19"/>
      <c r="N377" s="19"/>
      <c r="O377" s="19"/>
      <c r="P377" s="19"/>
      <c r="Q377" s="19"/>
      <c r="R377" s="19"/>
      <c r="S377" s="19"/>
      <c r="T377" s="19"/>
      <c r="U377" s="19"/>
    </row>
    <row r="378" spans="1:21" x14ac:dyDescent="0.45">
      <c r="A378" s="19"/>
      <c r="B378" s="19"/>
      <c r="C378" s="19"/>
      <c r="D378" s="19"/>
      <c r="E378" s="19"/>
      <c r="F378" s="19"/>
      <c r="G378" s="19"/>
      <c r="H378" s="19"/>
      <c r="I378" s="19"/>
      <c r="J378" s="19"/>
      <c r="K378" s="19"/>
      <c r="L378" s="19"/>
      <c r="M378" s="19"/>
      <c r="N378" s="19"/>
      <c r="O378" s="19"/>
      <c r="P378" s="19"/>
      <c r="Q378" s="19"/>
      <c r="R378" s="19"/>
      <c r="S378" s="19"/>
      <c r="T378" s="19"/>
      <c r="U378" s="19"/>
    </row>
    <row r="379" spans="1:21" x14ac:dyDescent="0.45">
      <c r="A379" s="19"/>
      <c r="B379" s="19"/>
      <c r="C379" s="19"/>
      <c r="D379" s="19"/>
      <c r="E379" s="19"/>
      <c r="F379" s="19"/>
      <c r="G379" s="19"/>
      <c r="H379" s="19"/>
      <c r="I379" s="19"/>
      <c r="J379" s="19"/>
      <c r="K379" s="19"/>
      <c r="L379" s="19"/>
      <c r="M379" s="19"/>
      <c r="N379" s="19"/>
      <c r="O379" s="19"/>
      <c r="P379" s="19"/>
      <c r="Q379" s="19"/>
      <c r="R379" s="19"/>
      <c r="S379" s="19"/>
      <c r="T379" s="19"/>
      <c r="U379" s="19"/>
    </row>
    <row r="380" spans="1:21" x14ac:dyDescent="0.45">
      <c r="A380" s="19"/>
      <c r="B380" s="19"/>
      <c r="C380" s="19"/>
      <c r="D380" s="19"/>
      <c r="E380" s="19"/>
      <c r="F380" s="19"/>
      <c r="G380" s="19"/>
      <c r="H380" s="19"/>
      <c r="I380" s="19"/>
      <c r="J380" s="19"/>
      <c r="K380" s="19"/>
      <c r="L380" s="19"/>
      <c r="M380" s="19"/>
      <c r="N380" s="19"/>
      <c r="O380" s="19"/>
      <c r="P380" s="19"/>
      <c r="Q380" s="19"/>
      <c r="R380" s="19"/>
      <c r="S380" s="19"/>
      <c r="T380" s="19"/>
      <c r="U380" s="19"/>
    </row>
    <row r="381" spans="1:21" x14ac:dyDescent="0.45">
      <c r="A381" s="19"/>
      <c r="B381" s="19"/>
      <c r="C381" s="19"/>
      <c r="D381" s="19"/>
      <c r="E381" s="19"/>
      <c r="F381" s="19"/>
      <c r="G381" s="19"/>
      <c r="H381" s="19"/>
      <c r="I381" s="19"/>
      <c r="J381" s="19"/>
      <c r="K381" s="19"/>
      <c r="L381" s="19"/>
      <c r="M381" s="19"/>
      <c r="N381" s="19"/>
      <c r="O381" s="19"/>
      <c r="P381" s="19"/>
      <c r="Q381" s="19"/>
      <c r="R381" s="19"/>
      <c r="S381" s="19"/>
      <c r="T381" s="19"/>
      <c r="U381" s="19"/>
    </row>
    <row r="382" spans="1:21" x14ac:dyDescent="0.45">
      <c r="A382" s="19"/>
      <c r="B382" s="19"/>
      <c r="C382" s="19"/>
      <c r="D382" s="19"/>
      <c r="E382" s="19"/>
      <c r="F382" s="19"/>
      <c r="G382" s="19"/>
      <c r="H382" s="19"/>
      <c r="I382" s="19"/>
      <c r="J382" s="19"/>
      <c r="K382" s="19"/>
      <c r="L382" s="19"/>
      <c r="M382" s="19"/>
      <c r="N382" s="19"/>
      <c r="O382" s="19"/>
      <c r="P382" s="19"/>
      <c r="Q382" s="19"/>
      <c r="R382" s="19"/>
      <c r="S382" s="19"/>
      <c r="T382" s="19"/>
      <c r="U382" s="19"/>
    </row>
    <row r="383" spans="1:21" x14ac:dyDescent="0.45">
      <c r="A383" s="19"/>
      <c r="B383" s="19"/>
      <c r="C383" s="19"/>
      <c r="D383" s="19"/>
      <c r="E383" s="19"/>
      <c r="F383" s="19"/>
      <c r="G383" s="19"/>
      <c r="H383" s="19"/>
      <c r="I383" s="19"/>
      <c r="J383" s="19"/>
      <c r="K383" s="19"/>
      <c r="L383" s="19"/>
      <c r="M383" s="19"/>
      <c r="N383" s="19"/>
      <c r="O383" s="19"/>
      <c r="P383" s="19"/>
      <c r="Q383" s="19"/>
      <c r="R383" s="19"/>
      <c r="S383" s="19"/>
      <c r="T383" s="19"/>
      <c r="U383" s="19"/>
    </row>
    <row r="384" spans="1:21" x14ac:dyDescent="0.45">
      <c r="A384" s="19"/>
      <c r="B384" s="19"/>
      <c r="C384" s="19"/>
      <c r="D384" s="19"/>
      <c r="E384" s="19"/>
      <c r="F384" s="19"/>
      <c r="G384" s="19"/>
      <c r="H384" s="19"/>
      <c r="I384" s="19"/>
      <c r="J384" s="19"/>
      <c r="K384" s="19"/>
      <c r="L384" s="19"/>
      <c r="M384" s="19"/>
      <c r="N384" s="19"/>
      <c r="O384" s="19"/>
      <c r="P384" s="19"/>
      <c r="Q384" s="19"/>
      <c r="R384" s="19"/>
      <c r="S384" s="19"/>
      <c r="T384" s="19"/>
      <c r="U384" s="19"/>
    </row>
    <row r="385" spans="1:21" x14ac:dyDescent="0.45">
      <c r="A385" s="19"/>
      <c r="B385" s="19"/>
      <c r="C385" s="19"/>
      <c r="D385" s="19"/>
      <c r="E385" s="19"/>
      <c r="F385" s="19"/>
      <c r="G385" s="19"/>
      <c r="H385" s="19"/>
      <c r="I385" s="19"/>
      <c r="J385" s="19"/>
      <c r="K385" s="19"/>
      <c r="L385" s="19"/>
      <c r="M385" s="19"/>
      <c r="N385" s="19"/>
      <c r="O385" s="19"/>
      <c r="P385" s="19"/>
      <c r="Q385" s="19"/>
      <c r="R385" s="19"/>
      <c r="S385" s="19"/>
      <c r="T385" s="19"/>
      <c r="U385" s="19"/>
    </row>
    <row r="386" spans="1:21" x14ac:dyDescent="0.45">
      <c r="A386" s="19"/>
      <c r="B386" s="19"/>
      <c r="C386" s="19"/>
      <c r="D386" s="19"/>
      <c r="E386" s="19"/>
      <c r="F386" s="19"/>
      <c r="G386" s="19"/>
      <c r="H386" s="19"/>
      <c r="I386" s="19"/>
      <c r="J386" s="19"/>
      <c r="K386" s="19"/>
      <c r="L386" s="19"/>
      <c r="M386" s="19"/>
      <c r="N386" s="19"/>
      <c r="O386" s="19"/>
      <c r="P386" s="19"/>
      <c r="Q386" s="19"/>
      <c r="R386" s="19"/>
      <c r="S386" s="19"/>
      <c r="T386" s="19"/>
      <c r="U386" s="19"/>
    </row>
    <row r="387" spans="1:21" x14ac:dyDescent="0.45">
      <c r="A387" s="19"/>
      <c r="B387" s="19"/>
      <c r="C387" s="19"/>
      <c r="D387" s="19"/>
      <c r="E387" s="19"/>
      <c r="F387" s="19"/>
      <c r="G387" s="19"/>
      <c r="H387" s="19"/>
      <c r="I387" s="19"/>
      <c r="J387" s="19"/>
      <c r="K387" s="19"/>
      <c r="L387" s="19"/>
      <c r="M387" s="19"/>
      <c r="N387" s="19"/>
      <c r="O387" s="19"/>
      <c r="P387" s="19"/>
      <c r="Q387" s="19"/>
      <c r="R387" s="19"/>
      <c r="S387" s="19"/>
      <c r="T387" s="19"/>
      <c r="U387" s="19"/>
    </row>
    <row r="388" spans="1:21" x14ac:dyDescent="0.45">
      <c r="A388" s="19"/>
      <c r="B388" s="19"/>
      <c r="C388" s="19"/>
      <c r="D388" s="19"/>
      <c r="E388" s="19"/>
      <c r="F388" s="19"/>
      <c r="G388" s="19"/>
      <c r="H388" s="19"/>
      <c r="I388" s="19"/>
      <c r="J388" s="19"/>
      <c r="K388" s="19"/>
      <c r="L388" s="19"/>
      <c r="M388" s="19"/>
      <c r="N388" s="19"/>
      <c r="O388" s="19"/>
      <c r="P388" s="19"/>
      <c r="Q388" s="19"/>
      <c r="R388" s="19"/>
      <c r="S388" s="19"/>
      <c r="T388" s="19"/>
      <c r="U388" s="19"/>
    </row>
    <row r="389" spans="1:21" x14ac:dyDescent="0.45">
      <c r="A389" s="19"/>
      <c r="B389" s="19"/>
      <c r="C389" s="19"/>
      <c r="D389" s="19"/>
      <c r="E389" s="19"/>
      <c r="F389" s="19"/>
      <c r="G389" s="19"/>
      <c r="H389" s="19"/>
      <c r="I389" s="19"/>
      <c r="J389" s="19"/>
      <c r="K389" s="19"/>
      <c r="L389" s="19"/>
      <c r="M389" s="19"/>
      <c r="N389" s="19"/>
      <c r="O389" s="19"/>
      <c r="P389" s="19"/>
      <c r="Q389" s="19"/>
      <c r="R389" s="19"/>
      <c r="S389" s="19"/>
      <c r="T389" s="19"/>
      <c r="U389" s="19"/>
    </row>
    <row r="390" spans="1:21" x14ac:dyDescent="0.45">
      <c r="A390" s="19"/>
      <c r="B390" s="19"/>
      <c r="C390" s="19"/>
      <c r="D390" s="19"/>
      <c r="E390" s="19"/>
      <c r="F390" s="19"/>
      <c r="G390" s="19"/>
      <c r="H390" s="19"/>
      <c r="I390" s="19"/>
      <c r="J390" s="19"/>
      <c r="K390" s="19"/>
      <c r="L390" s="19"/>
      <c r="M390" s="19"/>
      <c r="N390" s="19"/>
      <c r="O390" s="19"/>
      <c r="P390" s="19"/>
      <c r="Q390" s="19"/>
      <c r="R390" s="19"/>
      <c r="S390" s="19"/>
      <c r="T390" s="19"/>
      <c r="U390" s="19"/>
    </row>
    <row r="391" spans="1:21" x14ac:dyDescent="0.45">
      <c r="A391" s="19"/>
      <c r="B391" s="19"/>
      <c r="C391" s="19"/>
      <c r="D391" s="19"/>
      <c r="E391" s="19"/>
      <c r="F391" s="19"/>
      <c r="G391" s="19"/>
      <c r="H391" s="19"/>
      <c r="I391" s="19"/>
      <c r="J391" s="19"/>
      <c r="K391" s="19"/>
      <c r="L391" s="19"/>
      <c r="M391" s="19"/>
      <c r="N391" s="19"/>
      <c r="O391" s="19"/>
      <c r="P391" s="19"/>
      <c r="Q391" s="19"/>
      <c r="R391" s="19"/>
      <c r="S391" s="19"/>
      <c r="T391" s="19"/>
      <c r="U391" s="19"/>
    </row>
    <row r="392" spans="1:21" x14ac:dyDescent="0.45">
      <c r="A392" s="19"/>
      <c r="B392" s="19"/>
      <c r="C392" s="19"/>
      <c r="D392" s="19"/>
      <c r="E392" s="19"/>
      <c r="F392" s="19"/>
      <c r="G392" s="19"/>
      <c r="H392" s="19"/>
      <c r="I392" s="19"/>
      <c r="J392" s="19"/>
      <c r="K392" s="19"/>
      <c r="L392" s="19"/>
      <c r="M392" s="19"/>
      <c r="N392" s="19"/>
      <c r="O392" s="19"/>
      <c r="P392" s="19"/>
      <c r="Q392" s="19"/>
      <c r="R392" s="19"/>
      <c r="S392" s="19"/>
      <c r="T392" s="19"/>
      <c r="U392" s="19"/>
    </row>
    <row r="393" spans="1:21" x14ac:dyDescent="0.45">
      <c r="A393" s="19"/>
      <c r="B393" s="19"/>
      <c r="C393" s="19"/>
      <c r="D393" s="19"/>
      <c r="E393" s="19"/>
      <c r="F393" s="19"/>
      <c r="G393" s="19"/>
      <c r="H393" s="19"/>
      <c r="I393" s="19"/>
      <c r="J393" s="19"/>
      <c r="K393" s="19"/>
      <c r="L393" s="19"/>
      <c r="M393" s="19"/>
      <c r="N393" s="19"/>
      <c r="O393" s="19"/>
      <c r="P393" s="19"/>
      <c r="Q393" s="19"/>
      <c r="R393" s="19"/>
      <c r="S393" s="19"/>
      <c r="T393" s="19"/>
      <c r="U393" s="19"/>
    </row>
    <row r="394" spans="1:21" x14ac:dyDescent="0.45">
      <c r="A394" s="19"/>
      <c r="B394" s="19"/>
      <c r="C394" s="19"/>
      <c r="D394" s="19"/>
      <c r="E394" s="19"/>
      <c r="F394" s="19"/>
      <c r="G394" s="19"/>
      <c r="H394" s="19"/>
      <c r="I394" s="19"/>
      <c r="J394" s="19"/>
      <c r="K394" s="19"/>
      <c r="L394" s="19"/>
      <c r="M394" s="19"/>
      <c r="N394" s="19"/>
      <c r="O394" s="19"/>
      <c r="P394" s="19"/>
      <c r="Q394" s="19"/>
      <c r="R394" s="19"/>
      <c r="S394" s="19"/>
      <c r="T394" s="19"/>
      <c r="U394" s="19"/>
    </row>
    <row r="395" spans="1:21" x14ac:dyDescent="0.45">
      <c r="A395" s="19"/>
      <c r="B395" s="19"/>
      <c r="C395" s="19"/>
      <c r="D395" s="19"/>
      <c r="E395" s="19"/>
      <c r="F395" s="19"/>
      <c r="G395" s="19"/>
      <c r="H395" s="19"/>
      <c r="I395" s="19"/>
      <c r="J395" s="19"/>
      <c r="K395" s="19"/>
      <c r="L395" s="19"/>
      <c r="M395" s="19"/>
      <c r="N395" s="19"/>
      <c r="O395" s="19"/>
      <c r="P395" s="19"/>
      <c r="Q395" s="19"/>
      <c r="R395" s="19"/>
      <c r="S395" s="19"/>
      <c r="T395" s="19"/>
      <c r="U395" s="19"/>
    </row>
    <row r="396" spans="1:21" x14ac:dyDescent="0.45">
      <c r="A396" s="19"/>
      <c r="B396" s="19"/>
      <c r="C396" s="19"/>
      <c r="D396" s="19"/>
      <c r="E396" s="19"/>
      <c r="F396" s="19"/>
      <c r="G396" s="19"/>
      <c r="H396" s="19"/>
      <c r="I396" s="19"/>
      <c r="J396" s="19"/>
      <c r="K396" s="19"/>
      <c r="L396" s="19"/>
      <c r="M396" s="19"/>
      <c r="N396" s="19"/>
      <c r="O396" s="19"/>
      <c r="P396" s="19"/>
      <c r="Q396" s="19"/>
      <c r="R396" s="19"/>
      <c r="S396" s="19"/>
      <c r="T396" s="19"/>
      <c r="U396" s="19"/>
    </row>
    <row r="397" spans="1:21" x14ac:dyDescent="0.45">
      <c r="A397" s="19"/>
      <c r="B397" s="19"/>
      <c r="C397" s="19"/>
      <c r="D397" s="19"/>
      <c r="E397" s="19"/>
      <c r="F397" s="19"/>
      <c r="G397" s="19"/>
      <c r="H397" s="19"/>
      <c r="I397" s="19"/>
      <c r="J397" s="19"/>
      <c r="K397" s="19"/>
      <c r="L397" s="19"/>
      <c r="M397" s="19"/>
      <c r="N397" s="19"/>
      <c r="O397" s="19"/>
      <c r="P397" s="19"/>
      <c r="Q397" s="19"/>
      <c r="R397" s="19"/>
      <c r="S397" s="19"/>
      <c r="T397" s="19"/>
      <c r="U397" s="19"/>
    </row>
    <row r="398" spans="1:21" x14ac:dyDescent="0.45">
      <c r="A398" s="19"/>
      <c r="B398" s="19"/>
      <c r="C398" s="19"/>
      <c r="D398" s="19"/>
      <c r="E398" s="19"/>
      <c r="F398" s="19"/>
      <c r="G398" s="19"/>
      <c r="H398" s="19"/>
      <c r="I398" s="19"/>
      <c r="J398" s="19"/>
      <c r="K398" s="19"/>
      <c r="L398" s="19"/>
      <c r="M398" s="19"/>
      <c r="N398" s="19"/>
      <c r="O398" s="19"/>
      <c r="P398" s="19"/>
      <c r="Q398" s="19"/>
      <c r="R398" s="19"/>
      <c r="S398" s="19"/>
      <c r="T398" s="19"/>
      <c r="U398" s="19"/>
    </row>
    <row r="399" spans="1:21" x14ac:dyDescent="0.45">
      <c r="A399" s="19"/>
      <c r="B399" s="19"/>
      <c r="C399" s="19"/>
      <c r="D399" s="19"/>
      <c r="E399" s="19"/>
      <c r="F399" s="19"/>
      <c r="G399" s="19"/>
      <c r="H399" s="19"/>
      <c r="I399" s="19"/>
      <c r="J399" s="19"/>
      <c r="K399" s="19"/>
      <c r="L399" s="19"/>
      <c r="M399" s="19"/>
      <c r="N399" s="19"/>
      <c r="O399" s="19"/>
      <c r="P399" s="19"/>
      <c r="Q399" s="19"/>
      <c r="R399" s="19"/>
      <c r="S399" s="19"/>
      <c r="T399" s="19"/>
      <c r="U399" s="19"/>
    </row>
    <row r="400" spans="1:21" x14ac:dyDescent="0.45">
      <c r="A400" s="19"/>
      <c r="B400" s="19"/>
      <c r="C400" s="19"/>
      <c r="D400" s="19"/>
      <c r="E400" s="19"/>
      <c r="F400" s="19"/>
      <c r="G400" s="19"/>
      <c r="H400" s="19"/>
      <c r="I400" s="19"/>
      <c r="J400" s="19"/>
      <c r="K400" s="19"/>
      <c r="L400" s="19"/>
      <c r="M400" s="19"/>
      <c r="N400" s="19"/>
      <c r="O400" s="19"/>
      <c r="P400" s="19"/>
      <c r="Q400" s="19"/>
      <c r="R400" s="19"/>
      <c r="S400" s="19"/>
      <c r="T400" s="19"/>
      <c r="U400" s="19"/>
    </row>
    <row r="401" spans="1:21" x14ac:dyDescent="0.45">
      <c r="A401" s="19"/>
      <c r="B401" s="19"/>
      <c r="C401" s="19"/>
      <c r="D401" s="19"/>
      <c r="E401" s="19"/>
      <c r="F401" s="19"/>
      <c r="G401" s="19"/>
      <c r="H401" s="19"/>
      <c r="I401" s="19"/>
      <c r="J401" s="19"/>
      <c r="K401" s="19"/>
      <c r="L401" s="19"/>
      <c r="M401" s="19"/>
      <c r="N401" s="19"/>
      <c r="O401" s="19"/>
      <c r="P401" s="19"/>
      <c r="Q401" s="19"/>
      <c r="R401" s="19"/>
      <c r="S401" s="19"/>
      <c r="T401" s="19"/>
      <c r="U401" s="19"/>
    </row>
    <row r="402" spans="1:21" x14ac:dyDescent="0.45">
      <c r="A402" s="19"/>
      <c r="B402" s="19"/>
      <c r="C402" s="19"/>
      <c r="D402" s="19"/>
      <c r="E402" s="19"/>
      <c r="F402" s="19"/>
      <c r="G402" s="19"/>
      <c r="H402" s="19"/>
      <c r="I402" s="19"/>
      <c r="J402" s="19"/>
      <c r="K402" s="19"/>
      <c r="L402" s="19"/>
      <c r="M402" s="19"/>
      <c r="N402" s="19"/>
      <c r="O402" s="19"/>
      <c r="P402" s="19"/>
      <c r="Q402" s="19"/>
      <c r="R402" s="19"/>
      <c r="S402" s="19"/>
      <c r="T402" s="19"/>
      <c r="U402" s="19"/>
    </row>
    <row r="403" spans="1:21" x14ac:dyDescent="0.45">
      <c r="A403" s="19"/>
      <c r="B403" s="19"/>
      <c r="C403" s="19"/>
      <c r="D403" s="19"/>
      <c r="E403" s="19"/>
      <c r="F403" s="19"/>
      <c r="G403" s="19"/>
      <c r="H403" s="19"/>
      <c r="I403" s="19"/>
      <c r="J403" s="19"/>
      <c r="K403" s="19"/>
      <c r="L403" s="19"/>
      <c r="M403" s="19"/>
      <c r="N403" s="19"/>
      <c r="O403" s="19"/>
      <c r="P403" s="19"/>
      <c r="Q403" s="19"/>
      <c r="R403" s="19"/>
      <c r="S403" s="19"/>
      <c r="T403" s="19"/>
      <c r="U403" s="19"/>
    </row>
  </sheetData>
  <mergeCells count="8">
    <mergeCell ref="M3:O3"/>
    <mergeCell ref="P3:R3"/>
    <mergeCell ref="S3:U3"/>
    <mergeCell ref="V3:X3"/>
    <mergeCell ref="B2:X2"/>
    <mergeCell ref="D3:F3"/>
    <mergeCell ref="G3:I3"/>
    <mergeCell ref="J3:L3"/>
  </mergeCells>
  <phoneticPr fontId="11" type="noConversion"/>
  <conditionalFormatting sqref="C6:C44">
    <cfRule type="top10" dxfId="33" priority="1" rank="10"/>
    <cfRule type="top10" dxfId="32" priority="2" rank="10"/>
  </conditionalFormatting>
  <hyperlinks>
    <hyperlink ref="B1" location="'Table of Contents'!A1" display="Table of Contents" xr:uid="{CE4242B9-F176-47AF-8F99-95B2D5790CD6}"/>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0507C-2867-48E1-9F84-C974E461CC9F}">
  <dimension ref="A1:AE276"/>
  <sheetViews>
    <sheetView zoomScaleNormal="100" workbookViewId="0"/>
  </sheetViews>
  <sheetFormatPr defaultColWidth="9" defaultRowHeight="20.25" x14ac:dyDescent="0.9"/>
  <cols>
    <col min="1" max="1" width="9" style="165"/>
    <col min="2" max="2" width="39.265625" style="165" bestFit="1" customWidth="1"/>
    <col min="3" max="3" width="16.1328125" style="165" customWidth="1"/>
    <col min="4" max="4" width="18.73046875" style="165" customWidth="1"/>
    <col min="5" max="5" width="17.265625" style="165" customWidth="1"/>
    <col min="6" max="6" width="11.73046875" style="165" customWidth="1"/>
    <col min="7" max="16384" width="9" style="165"/>
  </cols>
  <sheetData>
    <row r="1" spans="1:31" x14ac:dyDescent="0.9">
      <c r="A1" s="292"/>
      <c r="B1" s="293" t="s">
        <v>71</v>
      </c>
      <c r="C1" s="22"/>
      <c r="D1" s="22"/>
      <c r="E1" s="292"/>
      <c r="F1" s="292"/>
      <c r="G1" s="22"/>
      <c r="H1" s="22"/>
      <c r="I1" s="22"/>
      <c r="J1" s="22"/>
      <c r="K1" s="22"/>
      <c r="L1" s="22"/>
      <c r="M1" s="22"/>
      <c r="N1" s="22"/>
      <c r="O1" s="22"/>
      <c r="P1" s="22"/>
      <c r="Q1" s="22"/>
      <c r="R1" s="22"/>
      <c r="S1" s="22"/>
      <c r="T1" s="22"/>
      <c r="U1" s="22"/>
      <c r="V1" s="22"/>
      <c r="W1" s="22"/>
      <c r="X1" s="22"/>
      <c r="Y1" s="22"/>
      <c r="Z1" s="22"/>
      <c r="AA1" s="22"/>
      <c r="AB1" s="22"/>
      <c r="AC1" s="22"/>
      <c r="AD1" s="22"/>
      <c r="AE1" s="22"/>
    </row>
    <row r="2" spans="1:31" ht="42" customHeight="1" x14ac:dyDescent="0.9">
      <c r="A2" s="22"/>
      <c r="B2" s="543" t="s">
        <v>266</v>
      </c>
      <c r="C2" s="54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row>
    <row r="3" spans="1:31" x14ac:dyDescent="0.9">
      <c r="A3" s="22"/>
      <c r="B3" s="238" t="s">
        <v>118</v>
      </c>
      <c r="C3" s="30">
        <v>67883</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row>
    <row r="4" spans="1:31" x14ac:dyDescent="0.9">
      <c r="A4" s="22"/>
      <c r="B4" s="238" t="s">
        <v>119</v>
      </c>
      <c r="C4" s="30">
        <v>16138</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x14ac:dyDescent="0.9">
      <c r="A5" s="22"/>
      <c r="B5" s="36"/>
      <c r="C5" s="22"/>
      <c r="D5" s="120"/>
      <c r="E5" s="22"/>
      <c r="F5" s="22"/>
      <c r="G5" s="22"/>
      <c r="H5" s="22"/>
      <c r="I5" s="22"/>
      <c r="J5" s="22"/>
      <c r="K5" s="22"/>
      <c r="L5" s="22"/>
      <c r="M5" s="22"/>
      <c r="N5" s="22"/>
      <c r="O5" s="22"/>
      <c r="P5" s="22"/>
      <c r="Q5" s="22"/>
      <c r="R5" s="22"/>
      <c r="S5" s="22"/>
      <c r="T5" s="22"/>
      <c r="U5" s="22"/>
      <c r="V5" s="22"/>
      <c r="W5" s="22"/>
      <c r="X5" s="22"/>
      <c r="Y5" s="22"/>
      <c r="Z5" s="22"/>
      <c r="AA5" s="22"/>
      <c r="AB5" s="22"/>
      <c r="AC5" s="22"/>
      <c r="AD5" s="22"/>
      <c r="AE5" s="22"/>
    </row>
    <row r="6" spans="1:31" ht="15.75" customHeight="1" x14ac:dyDescent="0.9">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1" ht="42.75" customHeight="1" x14ac:dyDescent="0.9">
      <c r="A7" s="22"/>
      <c r="B7" s="598" t="s">
        <v>267</v>
      </c>
      <c r="C7" s="599"/>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row>
    <row r="8" spans="1:31" x14ac:dyDescent="0.9">
      <c r="A8" s="22"/>
      <c r="B8" s="294" t="s">
        <v>118</v>
      </c>
      <c r="C8" s="30">
        <v>87422</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row>
    <row r="9" spans="1:31" x14ac:dyDescent="0.9">
      <c r="A9" s="22"/>
      <c r="B9" s="294" t="s">
        <v>119</v>
      </c>
      <c r="C9" s="30">
        <v>162556</v>
      </c>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row>
    <row r="10" spans="1:31" x14ac:dyDescent="0.9">
      <c r="A10" s="22"/>
      <c r="B10" s="36"/>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row>
    <row r="11" spans="1:31" x14ac:dyDescent="0.9">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5"/>
      <c r="AC11" s="25"/>
      <c r="AD11" s="25"/>
      <c r="AE11" s="25"/>
    </row>
    <row r="12" spans="1:31" x14ac:dyDescent="0.9">
      <c r="A12" s="22"/>
      <c r="B12" s="560" t="s">
        <v>294</v>
      </c>
      <c r="C12" s="560"/>
      <c r="D12" s="560"/>
      <c r="E12" s="560"/>
      <c r="F12" s="560"/>
      <c r="G12" s="22"/>
      <c r="H12" s="22"/>
      <c r="I12" s="22"/>
      <c r="J12" s="22"/>
      <c r="K12" s="22"/>
      <c r="L12" s="22"/>
      <c r="M12" s="22"/>
      <c r="N12" s="22"/>
      <c r="O12" s="22"/>
      <c r="P12" s="22"/>
      <c r="Q12" s="22"/>
      <c r="R12" s="22"/>
      <c r="S12" s="22"/>
      <c r="T12" s="22"/>
      <c r="U12" s="22"/>
      <c r="V12" s="22"/>
      <c r="W12" s="22"/>
      <c r="X12" s="22"/>
      <c r="Y12" s="22"/>
      <c r="Z12" s="22"/>
      <c r="AA12" s="22"/>
    </row>
    <row r="13" spans="1:31" ht="62.25" customHeight="1" x14ac:dyDescent="0.9">
      <c r="A13" s="295"/>
      <c r="B13" s="26" t="s">
        <v>0</v>
      </c>
      <c r="C13" s="27" t="s">
        <v>297</v>
      </c>
      <c r="D13" s="27" t="s">
        <v>295</v>
      </c>
      <c r="E13" s="27" t="s">
        <v>296</v>
      </c>
      <c r="F13" s="27" t="s">
        <v>211</v>
      </c>
      <c r="G13" s="22"/>
      <c r="H13" s="22"/>
      <c r="I13" s="22"/>
      <c r="J13" s="22"/>
      <c r="K13" s="22"/>
      <c r="L13" s="22"/>
      <c r="M13" s="22"/>
      <c r="N13" s="22"/>
      <c r="O13" s="22"/>
      <c r="P13" s="22"/>
      <c r="Q13" s="22"/>
      <c r="R13" s="22"/>
      <c r="S13" s="22"/>
      <c r="T13" s="22"/>
      <c r="U13" s="22"/>
      <c r="V13" s="22"/>
      <c r="W13" s="22"/>
      <c r="X13" s="22"/>
      <c r="Y13" s="22"/>
      <c r="Z13" s="22"/>
      <c r="AA13" s="22"/>
    </row>
    <row r="14" spans="1:31" x14ac:dyDescent="0.9">
      <c r="A14" s="296"/>
      <c r="B14" s="28" t="s">
        <v>430</v>
      </c>
      <c r="C14" s="86">
        <v>374</v>
      </c>
      <c r="D14" s="29">
        <v>107</v>
      </c>
      <c r="E14" s="29">
        <v>68</v>
      </c>
      <c r="F14" s="32">
        <f>(D14+E14)/C14</f>
        <v>0.46791443850267378</v>
      </c>
      <c r="G14" s="22"/>
      <c r="H14" s="22"/>
      <c r="I14" s="22"/>
      <c r="J14" s="22"/>
      <c r="K14" s="22"/>
      <c r="L14" s="22"/>
      <c r="M14" s="22"/>
      <c r="N14" s="22"/>
      <c r="O14" s="22"/>
      <c r="P14" s="22"/>
      <c r="Q14" s="22"/>
      <c r="R14" s="22"/>
      <c r="S14" s="22"/>
      <c r="T14" s="22"/>
      <c r="U14" s="22"/>
      <c r="V14" s="22"/>
      <c r="W14" s="22"/>
      <c r="X14" s="22"/>
      <c r="Y14" s="22"/>
      <c r="Z14" s="22"/>
      <c r="AA14" s="22"/>
    </row>
    <row r="15" spans="1:31" x14ac:dyDescent="0.9">
      <c r="A15" s="296"/>
      <c r="B15" s="28" t="s">
        <v>431</v>
      </c>
      <c r="C15" s="86">
        <v>480</v>
      </c>
      <c r="D15" s="29">
        <v>20</v>
      </c>
      <c r="E15" s="29">
        <v>160</v>
      </c>
      <c r="F15" s="32">
        <f t="shared" ref="F15:F52" si="0">(D15+E15)/C15</f>
        <v>0.375</v>
      </c>
      <c r="G15" s="22"/>
      <c r="H15" s="22"/>
      <c r="I15" s="22"/>
      <c r="J15" s="22"/>
      <c r="K15" s="22"/>
      <c r="L15" s="22"/>
      <c r="M15" s="22"/>
      <c r="N15" s="22"/>
      <c r="O15" s="22"/>
      <c r="P15" s="22"/>
      <c r="Q15" s="22"/>
      <c r="R15" s="22"/>
      <c r="S15" s="22"/>
      <c r="T15" s="22"/>
      <c r="U15" s="22"/>
      <c r="V15" s="22"/>
      <c r="W15" s="22"/>
      <c r="X15" s="22"/>
      <c r="Y15" s="22"/>
      <c r="Z15" s="22"/>
      <c r="AA15" s="22"/>
    </row>
    <row r="16" spans="1:31" x14ac:dyDescent="0.9">
      <c r="A16" s="296"/>
      <c r="B16" s="28" t="s">
        <v>432</v>
      </c>
      <c r="C16" s="297">
        <v>5090</v>
      </c>
      <c r="D16" s="29">
        <v>287</v>
      </c>
      <c r="E16" s="30">
        <v>1371</v>
      </c>
      <c r="F16" s="32">
        <f t="shared" si="0"/>
        <v>0.32573673870333986</v>
      </c>
      <c r="G16" s="22"/>
      <c r="H16" s="22"/>
      <c r="I16" s="22"/>
      <c r="J16" s="22"/>
      <c r="K16" s="22"/>
      <c r="L16" s="22"/>
      <c r="M16" s="22"/>
      <c r="N16" s="22"/>
      <c r="O16" s="22"/>
      <c r="P16" s="22"/>
      <c r="Q16" s="22"/>
      <c r="R16" s="22"/>
      <c r="S16" s="22"/>
      <c r="T16" s="22"/>
      <c r="U16" s="22"/>
      <c r="V16" s="22"/>
      <c r="W16" s="22"/>
      <c r="X16" s="22"/>
      <c r="Y16" s="22"/>
      <c r="Z16" s="22"/>
      <c r="AA16" s="22"/>
    </row>
    <row r="17" spans="1:27" x14ac:dyDescent="0.9">
      <c r="A17" s="296"/>
      <c r="B17" s="28" t="s">
        <v>433</v>
      </c>
      <c r="C17" s="297">
        <v>3180</v>
      </c>
      <c r="D17" s="29">
        <v>356</v>
      </c>
      <c r="E17" s="30">
        <v>1078</v>
      </c>
      <c r="F17" s="32">
        <f t="shared" si="0"/>
        <v>0.45094339622641511</v>
      </c>
      <c r="G17" s="22"/>
      <c r="H17" s="22"/>
      <c r="I17" s="22"/>
      <c r="J17" s="22"/>
      <c r="K17" s="22"/>
      <c r="L17" s="22"/>
      <c r="M17" s="22"/>
      <c r="N17" s="22"/>
      <c r="O17" s="22"/>
      <c r="P17" s="22"/>
      <c r="Q17" s="22"/>
      <c r="R17" s="22"/>
      <c r="S17" s="22"/>
      <c r="T17" s="22"/>
      <c r="U17" s="22"/>
      <c r="V17" s="22"/>
      <c r="W17" s="22"/>
      <c r="X17" s="22"/>
      <c r="Y17" s="22"/>
      <c r="Z17" s="22"/>
      <c r="AA17" s="22"/>
    </row>
    <row r="18" spans="1:27" x14ac:dyDescent="0.9">
      <c r="A18" s="296"/>
      <c r="B18" s="28" t="s">
        <v>434</v>
      </c>
      <c r="C18" s="297">
        <v>2909</v>
      </c>
      <c r="D18" s="29">
        <v>98</v>
      </c>
      <c r="E18" s="29">
        <v>889</v>
      </c>
      <c r="F18" s="32">
        <f t="shared" si="0"/>
        <v>0.3392918528704022</v>
      </c>
      <c r="G18" s="22"/>
      <c r="H18" s="22"/>
      <c r="I18" s="22"/>
      <c r="J18" s="22"/>
      <c r="K18" s="22"/>
      <c r="L18" s="22"/>
      <c r="M18" s="22"/>
      <c r="N18" s="22"/>
      <c r="O18" s="22"/>
      <c r="P18" s="22"/>
      <c r="Q18" s="22"/>
      <c r="R18" s="22"/>
      <c r="S18" s="22"/>
      <c r="T18" s="22"/>
      <c r="U18" s="22"/>
      <c r="V18" s="22"/>
      <c r="W18" s="22"/>
      <c r="X18" s="22"/>
      <c r="Y18" s="22"/>
      <c r="Z18" s="22"/>
      <c r="AA18" s="22"/>
    </row>
    <row r="19" spans="1:27" x14ac:dyDescent="0.9">
      <c r="A19" s="296"/>
      <c r="B19" s="28" t="s">
        <v>435</v>
      </c>
      <c r="C19" s="297">
        <v>18728</v>
      </c>
      <c r="D19" s="29">
        <v>363</v>
      </c>
      <c r="E19" s="30">
        <v>4993</v>
      </c>
      <c r="F19" s="32">
        <f t="shared" si="0"/>
        <v>0.28598889363519864</v>
      </c>
      <c r="G19" s="22"/>
      <c r="H19" s="22"/>
      <c r="I19" s="22"/>
      <c r="J19" s="22"/>
      <c r="K19" s="22"/>
      <c r="L19" s="22"/>
      <c r="M19" s="22"/>
      <c r="N19" s="22"/>
      <c r="O19" s="22"/>
      <c r="P19" s="22"/>
      <c r="Q19" s="22"/>
      <c r="R19" s="22"/>
      <c r="S19" s="22"/>
      <c r="T19" s="22"/>
      <c r="U19" s="22"/>
      <c r="V19" s="22"/>
      <c r="W19" s="22"/>
      <c r="X19" s="22"/>
      <c r="Y19" s="22"/>
      <c r="Z19" s="22"/>
      <c r="AA19" s="22"/>
    </row>
    <row r="20" spans="1:27" x14ac:dyDescent="0.9">
      <c r="A20" s="296"/>
      <c r="B20" s="28" t="s">
        <v>436</v>
      </c>
      <c r="C20" s="86">
        <v>115</v>
      </c>
      <c r="D20" s="29">
        <v>20</v>
      </c>
      <c r="E20" s="29">
        <v>23</v>
      </c>
      <c r="F20" s="32">
        <f t="shared" si="0"/>
        <v>0.37391304347826088</v>
      </c>
      <c r="G20" s="22"/>
      <c r="H20" s="22"/>
      <c r="I20" s="22"/>
      <c r="J20" s="22"/>
      <c r="K20" s="22"/>
      <c r="L20" s="22"/>
      <c r="M20" s="22"/>
      <c r="N20" s="22"/>
      <c r="O20" s="22"/>
      <c r="P20" s="22"/>
      <c r="Q20" s="22"/>
      <c r="R20" s="22"/>
      <c r="S20" s="22"/>
      <c r="T20" s="22"/>
      <c r="U20" s="22"/>
      <c r="V20" s="22"/>
      <c r="W20" s="22"/>
      <c r="X20" s="22"/>
      <c r="Y20" s="22"/>
      <c r="Z20" s="22"/>
      <c r="AA20" s="22"/>
    </row>
    <row r="21" spans="1:27" x14ac:dyDescent="0.9">
      <c r="A21" s="296"/>
      <c r="B21" s="28" t="s">
        <v>437</v>
      </c>
      <c r="C21" s="297">
        <v>3125</v>
      </c>
      <c r="D21" s="29">
        <v>230</v>
      </c>
      <c r="E21" s="29">
        <v>700</v>
      </c>
      <c r="F21" s="32">
        <f t="shared" si="0"/>
        <v>0.29759999999999998</v>
      </c>
      <c r="G21" s="22"/>
      <c r="H21" s="22"/>
      <c r="I21" s="22"/>
      <c r="J21" s="22"/>
      <c r="K21" s="22"/>
      <c r="L21" s="22"/>
      <c r="M21" s="22"/>
      <c r="N21" s="22"/>
      <c r="O21" s="22"/>
      <c r="P21" s="22"/>
      <c r="Q21" s="22"/>
      <c r="R21" s="22"/>
      <c r="S21" s="22"/>
      <c r="T21" s="22"/>
      <c r="U21" s="22"/>
      <c r="V21" s="22"/>
      <c r="W21" s="22"/>
      <c r="X21" s="22"/>
      <c r="Y21" s="22"/>
      <c r="Z21" s="22"/>
      <c r="AA21" s="22"/>
    </row>
    <row r="22" spans="1:27" x14ac:dyDescent="0.9">
      <c r="A22" s="296"/>
      <c r="B22" s="28" t="s">
        <v>438</v>
      </c>
      <c r="C22" s="297">
        <v>1221</v>
      </c>
      <c r="D22" s="29">
        <v>171</v>
      </c>
      <c r="E22" s="29">
        <v>432</v>
      </c>
      <c r="F22" s="32">
        <f>(D22+E22)/C22</f>
        <v>0.49385749385749383</v>
      </c>
      <c r="G22" s="22"/>
      <c r="H22" s="22"/>
      <c r="I22" s="22"/>
      <c r="J22" s="22"/>
      <c r="K22" s="22"/>
      <c r="L22" s="22"/>
      <c r="M22" s="22"/>
      <c r="N22" s="22"/>
      <c r="O22" s="22"/>
      <c r="P22" s="22"/>
      <c r="Q22" s="22"/>
      <c r="R22" s="22"/>
      <c r="S22" s="22"/>
      <c r="T22" s="22"/>
      <c r="U22" s="22"/>
      <c r="V22" s="22"/>
      <c r="W22" s="22"/>
      <c r="X22" s="22"/>
      <c r="Y22" s="22"/>
      <c r="Z22" s="22"/>
      <c r="AA22" s="22"/>
    </row>
    <row r="23" spans="1:27" x14ac:dyDescent="0.9">
      <c r="A23" s="296"/>
      <c r="B23" s="28" t="s">
        <v>439</v>
      </c>
      <c r="C23" s="86">
        <v>202</v>
      </c>
      <c r="D23" s="29">
        <v>6</v>
      </c>
      <c r="E23" s="29">
        <v>60</v>
      </c>
      <c r="F23" s="32">
        <f t="shared" si="0"/>
        <v>0.32673267326732675</v>
      </c>
      <c r="G23" s="22"/>
      <c r="H23" s="22"/>
      <c r="I23" s="22"/>
      <c r="J23" s="22"/>
      <c r="K23" s="22"/>
      <c r="L23" s="22"/>
      <c r="M23" s="22"/>
      <c r="N23" s="22"/>
      <c r="O23" s="22"/>
      <c r="P23" s="22"/>
      <c r="Q23" s="22"/>
      <c r="R23" s="22"/>
      <c r="S23" s="22"/>
      <c r="T23" s="22"/>
      <c r="U23" s="22"/>
      <c r="V23" s="22"/>
      <c r="W23" s="22"/>
      <c r="X23" s="22"/>
      <c r="Y23" s="22"/>
      <c r="Z23" s="22"/>
      <c r="AA23" s="22"/>
    </row>
    <row r="24" spans="1:27" x14ac:dyDescent="0.9">
      <c r="A24" s="296"/>
      <c r="B24" s="28" t="s">
        <v>440</v>
      </c>
      <c r="C24" s="297">
        <v>1729</v>
      </c>
      <c r="D24" s="29">
        <v>214</v>
      </c>
      <c r="E24" s="29">
        <v>407</v>
      </c>
      <c r="F24" s="32">
        <f t="shared" si="0"/>
        <v>0.35916714864083288</v>
      </c>
      <c r="G24" s="22"/>
      <c r="H24" s="22"/>
      <c r="I24" s="22"/>
      <c r="J24" s="22"/>
      <c r="K24" s="22"/>
      <c r="L24" s="22"/>
      <c r="M24" s="22"/>
      <c r="N24" s="22"/>
      <c r="O24" s="22"/>
      <c r="P24" s="22"/>
      <c r="Q24" s="22"/>
      <c r="R24" s="22"/>
      <c r="S24" s="22"/>
      <c r="T24" s="22"/>
      <c r="U24" s="22"/>
      <c r="V24" s="22"/>
      <c r="W24" s="22"/>
      <c r="X24" s="22"/>
      <c r="Y24" s="22"/>
      <c r="Z24" s="22"/>
      <c r="AA24" s="22"/>
    </row>
    <row r="25" spans="1:27" x14ac:dyDescent="0.9">
      <c r="A25" s="296"/>
      <c r="B25" s="28" t="s">
        <v>441</v>
      </c>
      <c r="C25" s="86">
        <v>62</v>
      </c>
      <c r="D25" s="29">
        <v>1</v>
      </c>
      <c r="E25" s="29">
        <v>15</v>
      </c>
      <c r="F25" s="32">
        <f t="shared" si="0"/>
        <v>0.25806451612903225</v>
      </c>
      <c r="G25" s="22"/>
      <c r="H25" s="22"/>
      <c r="I25" s="22"/>
      <c r="J25" s="22"/>
      <c r="K25" s="22"/>
      <c r="L25" s="22"/>
      <c r="M25" s="22"/>
      <c r="N25" s="22"/>
      <c r="O25" s="22"/>
      <c r="P25" s="22"/>
      <c r="Q25" s="22"/>
      <c r="R25" s="22"/>
      <c r="S25" s="22"/>
      <c r="T25" s="22"/>
      <c r="U25" s="22"/>
      <c r="V25" s="22"/>
      <c r="W25" s="22"/>
      <c r="X25" s="22"/>
      <c r="Y25" s="22"/>
      <c r="Z25" s="22"/>
      <c r="AA25" s="22"/>
    </row>
    <row r="26" spans="1:27" x14ac:dyDescent="0.9">
      <c r="A26" s="296"/>
      <c r="B26" s="28" t="s">
        <v>442</v>
      </c>
      <c r="C26" s="297">
        <v>2163</v>
      </c>
      <c r="D26" s="29">
        <v>332</v>
      </c>
      <c r="E26" s="29">
        <v>501</v>
      </c>
      <c r="F26" s="32">
        <f>(D26+E26)/C26</f>
        <v>0.38511326860841422</v>
      </c>
      <c r="G26" s="22"/>
      <c r="H26" s="22"/>
      <c r="I26" s="22"/>
      <c r="J26" s="22"/>
      <c r="K26" s="22"/>
      <c r="L26" s="22"/>
      <c r="M26" s="22"/>
      <c r="N26" s="22"/>
      <c r="O26" s="22"/>
      <c r="P26" s="22"/>
      <c r="Q26" s="22"/>
      <c r="R26" s="22"/>
      <c r="S26" s="22"/>
      <c r="T26" s="22"/>
      <c r="U26" s="22"/>
      <c r="V26" s="22"/>
      <c r="W26" s="22"/>
      <c r="X26" s="22"/>
      <c r="Y26" s="22"/>
      <c r="Z26" s="22"/>
      <c r="AA26" s="22"/>
    </row>
    <row r="27" spans="1:27" x14ac:dyDescent="0.9">
      <c r="A27" s="296"/>
      <c r="B27" s="28" t="s">
        <v>443</v>
      </c>
      <c r="C27" s="297">
        <v>1920</v>
      </c>
      <c r="D27" s="29">
        <v>169</v>
      </c>
      <c r="E27" s="29">
        <v>595</v>
      </c>
      <c r="F27" s="32">
        <f t="shared" si="0"/>
        <v>0.39791666666666664</v>
      </c>
      <c r="G27" s="22"/>
      <c r="H27" s="22"/>
      <c r="I27" s="22"/>
      <c r="J27" s="22"/>
      <c r="K27" s="22"/>
      <c r="L27" s="22"/>
      <c r="M27" s="22"/>
      <c r="N27" s="22"/>
      <c r="O27" s="22"/>
      <c r="P27" s="22"/>
      <c r="Q27" s="22"/>
      <c r="R27" s="22"/>
      <c r="S27" s="22"/>
      <c r="T27" s="22"/>
      <c r="U27" s="22"/>
      <c r="V27" s="22"/>
      <c r="W27" s="22"/>
      <c r="X27" s="22"/>
      <c r="Y27" s="22"/>
      <c r="Z27" s="22"/>
      <c r="AA27" s="22"/>
    </row>
    <row r="28" spans="1:27" x14ac:dyDescent="0.9">
      <c r="A28" s="296"/>
      <c r="B28" s="28" t="s">
        <v>444</v>
      </c>
      <c r="C28" s="297">
        <v>3310</v>
      </c>
      <c r="D28" s="29">
        <v>66</v>
      </c>
      <c r="E28" s="30">
        <v>1046</v>
      </c>
      <c r="F28" s="32">
        <f t="shared" si="0"/>
        <v>0.33595166163141993</v>
      </c>
      <c r="G28" s="22"/>
      <c r="H28" s="22"/>
      <c r="I28" s="22"/>
      <c r="J28" s="22"/>
      <c r="K28" s="22"/>
      <c r="L28" s="22"/>
      <c r="M28" s="22"/>
      <c r="N28" s="22"/>
      <c r="O28" s="22"/>
      <c r="P28" s="22"/>
      <c r="Q28" s="22"/>
      <c r="R28" s="22"/>
      <c r="S28" s="22"/>
      <c r="T28" s="22"/>
      <c r="U28" s="22"/>
      <c r="V28" s="22"/>
      <c r="W28" s="22"/>
      <c r="X28" s="22"/>
      <c r="Y28" s="22"/>
      <c r="Z28" s="22"/>
      <c r="AA28" s="22"/>
    </row>
    <row r="29" spans="1:27" x14ac:dyDescent="0.9">
      <c r="A29" s="296"/>
      <c r="B29" s="28" t="s">
        <v>445</v>
      </c>
      <c r="C29" s="297">
        <v>1702</v>
      </c>
      <c r="D29" s="29">
        <v>49</v>
      </c>
      <c r="E29" s="29">
        <v>534</v>
      </c>
      <c r="F29" s="32">
        <f t="shared" si="0"/>
        <v>0.3425381903642773</v>
      </c>
      <c r="G29" s="22"/>
      <c r="H29" s="22"/>
      <c r="I29" s="22"/>
      <c r="J29" s="22"/>
      <c r="K29" s="22"/>
      <c r="L29" s="22"/>
      <c r="M29" s="22"/>
      <c r="N29" s="22"/>
      <c r="O29" s="22"/>
      <c r="P29" s="22"/>
      <c r="Q29" s="22"/>
      <c r="R29" s="22"/>
      <c r="S29" s="22"/>
      <c r="T29" s="22"/>
      <c r="U29" s="22"/>
      <c r="V29" s="22"/>
      <c r="W29" s="22"/>
      <c r="X29" s="22"/>
      <c r="Y29" s="22"/>
      <c r="Z29" s="22"/>
      <c r="AA29" s="22"/>
    </row>
    <row r="30" spans="1:27" x14ac:dyDescent="0.9">
      <c r="A30" s="296"/>
      <c r="B30" s="28" t="s">
        <v>446</v>
      </c>
      <c r="C30" s="297">
        <v>88494</v>
      </c>
      <c r="D30" s="30">
        <v>5808</v>
      </c>
      <c r="E30" s="30">
        <v>23650</v>
      </c>
      <c r="F30" s="32">
        <f t="shared" si="0"/>
        <v>0.33288132528759012</v>
      </c>
      <c r="G30" s="22"/>
      <c r="H30" s="22"/>
      <c r="I30" s="22"/>
      <c r="J30" s="22"/>
      <c r="K30" s="22"/>
      <c r="L30" s="22"/>
      <c r="M30" s="22"/>
      <c r="N30" s="22"/>
      <c r="O30" s="22"/>
      <c r="P30" s="22"/>
      <c r="Q30" s="22"/>
      <c r="R30" s="22"/>
      <c r="S30" s="22"/>
      <c r="T30" s="22"/>
      <c r="U30" s="22"/>
      <c r="V30" s="22"/>
      <c r="W30" s="22"/>
      <c r="X30" s="22"/>
      <c r="Y30" s="22"/>
      <c r="Z30" s="22"/>
      <c r="AA30" s="22"/>
    </row>
    <row r="31" spans="1:27" x14ac:dyDescent="0.9">
      <c r="A31" s="296"/>
      <c r="B31" s="28" t="s">
        <v>447</v>
      </c>
      <c r="C31" s="297">
        <v>8285</v>
      </c>
      <c r="D31" s="29">
        <v>243</v>
      </c>
      <c r="E31" s="30">
        <v>1808</v>
      </c>
      <c r="F31" s="32">
        <f t="shared" si="0"/>
        <v>0.24755582377791188</v>
      </c>
      <c r="G31" s="22"/>
      <c r="H31" s="22"/>
      <c r="I31" s="22"/>
      <c r="J31" s="22"/>
      <c r="K31" s="22"/>
      <c r="L31" s="22"/>
      <c r="M31" s="22"/>
      <c r="N31" s="22"/>
      <c r="O31" s="22"/>
      <c r="P31" s="22"/>
      <c r="Q31" s="22"/>
      <c r="R31" s="22"/>
      <c r="S31" s="22"/>
      <c r="T31" s="22"/>
      <c r="U31" s="22"/>
      <c r="V31" s="22"/>
      <c r="W31" s="22"/>
      <c r="X31" s="22"/>
      <c r="Y31" s="22"/>
      <c r="Z31" s="22"/>
      <c r="AA31" s="22"/>
    </row>
    <row r="32" spans="1:27" x14ac:dyDescent="0.9">
      <c r="A32" s="296"/>
      <c r="B32" s="28" t="s">
        <v>448</v>
      </c>
      <c r="C32" s="297">
        <v>1654</v>
      </c>
      <c r="D32" s="29">
        <v>47</v>
      </c>
      <c r="E32" s="29">
        <v>494</v>
      </c>
      <c r="F32" s="32">
        <f t="shared" si="0"/>
        <v>0.3270858524788392</v>
      </c>
      <c r="G32" s="22"/>
      <c r="H32" s="22"/>
      <c r="I32" s="22"/>
      <c r="J32" s="22"/>
      <c r="K32" s="22"/>
      <c r="L32" s="22"/>
      <c r="M32" s="22"/>
      <c r="N32" s="22"/>
      <c r="O32" s="22"/>
      <c r="P32" s="22"/>
      <c r="Q32" s="22"/>
      <c r="R32" s="22"/>
      <c r="S32" s="22"/>
      <c r="T32" s="22"/>
      <c r="U32" s="22"/>
      <c r="V32" s="22"/>
      <c r="W32" s="22"/>
      <c r="X32" s="22"/>
      <c r="Y32" s="22"/>
      <c r="Z32" s="22"/>
      <c r="AA32" s="22"/>
    </row>
    <row r="33" spans="1:28" x14ac:dyDescent="0.9">
      <c r="A33" s="296"/>
      <c r="B33" s="28" t="s">
        <v>449</v>
      </c>
      <c r="C33" s="86">
        <v>989</v>
      </c>
      <c r="D33" s="29">
        <v>35</v>
      </c>
      <c r="E33" s="29">
        <v>301</v>
      </c>
      <c r="F33" s="32">
        <f t="shared" si="0"/>
        <v>0.33973710819009101</v>
      </c>
      <c r="G33" s="22"/>
      <c r="H33" s="22"/>
      <c r="I33" s="22"/>
      <c r="J33" s="22"/>
      <c r="K33" s="22"/>
      <c r="L33" s="22"/>
      <c r="M33" s="22"/>
      <c r="N33" s="22"/>
      <c r="O33" s="22"/>
      <c r="P33" s="22"/>
      <c r="Q33" s="22"/>
      <c r="R33" s="22"/>
      <c r="S33" s="22"/>
      <c r="T33" s="22"/>
      <c r="U33" s="22"/>
      <c r="V33" s="22"/>
      <c r="W33" s="22"/>
      <c r="X33" s="22"/>
      <c r="Y33" s="22"/>
      <c r="Z33" s="22"/>
      <c r="AA33" s="22"/>
    </row>
    <row r="34" spans="1:28" x14ac:dyDescent="0.9">
      <c r="A34" s="296"/>
      <c r="B34" s="28" t="s">
        <v>450</v>
      </c>
      <c r="C34" s="297">
        <v>2129</v>
      </c>
      <c r="D34" s="29">
        <v>185</v>
      </c>
      <c r="E34" s="29">
        <v>610</v>
      </c>
      <c r="F34" s="32">
        <f t="shared" si="0"/>
        <v>0.37341474870831376</v>
      </c>
      <c r="G34" s="22"/>
      <c r="H34" s="22"/>
      <c r="I34" s="22"/>
      <c r="J34" s="22"/>
      <c r="K34" s="22"/>
      <c r="L34" s="22"/>
      <c r="M34" s="22"/>
      <c r="N34" s="22"/>
      <c r="O34" s="22"/>
      <c r="P34" s="22"/>
      <c r="Q34" s="22"/>
      <c r="R34" s="22"/>
      <c r="S34" s="22"/>
      <c r="T34" s="22"/>
      <c r="U34" s="22"/>
      <c r="V34" s="22"/>
      <c r="W34" s="22"/>
      <c r="X34" s="22"/>
      <c r="Y34" s="22"/>
      <c r="Z34" s="22"/>
      <c r="AA34" s="22"/>
    </row>
    <row r="35" spans="1:28" x14ac:dyDescent="0.9">
      <c r="A35" s="296"/>
      <c r="B35" s="28" t="s">
        <v>451</v>
      </c>
      <c r="C35" s="86">
        <v>399</v>
      </c>
      <c r="D35" s="29">
        <v>37</v>
      </c>
      <c r="E35" s="29">
        <v>107</v>
      </c>
      <c r="F35" s="32">
        <f t="shared" si="0"/>
        <v>0.36090225563909772</v>
      </c>
      <c r="G35" s="22"/>
      <c r="H35" s="22"/>
      <c r="I35" s="22"/>
      <c r="J35" s="22"/>
      <c r="K35" s="22"/>
      <c r="L35" s="22"/>
      <c r="M35" s="22"/>
      <c r="N35" s="22"/>
      <c r="O35" s="22"/>
      <c r="P35" s="22"/>
      <c r="Q35" s="22"/>
      <c r="R35" s="22"/>
      <c r="S35" s="22"/>
      <c r="T35" s="22"/>
      <c r="U35" s="22"/>
      <c r="V35" s="22"/>
      <c r="W35" s="22"/>
      <c r="X35" s="22"/>
      <c r="Y35" s="22"/>
      <c r="Z35" s="22"/>
      <c r="AA35" s="22"/>
    </row>
    <row r="36" spans="1:28" x14ac:dyDescent="0.9">
      <c r="A36" s="296"/>
      <c r="B36" s="28" t="s">
        <v>452</v>
      </c>
      <c r="C36" s="297">
        <v>1636</v>
      </c>
      <c r="D36" s="29">
        <v>139</v>
      </c>
      <c r="E36" s="29">
        <v>385</v>
      </c>
      <c r="F36" s="32">
        <f t="shared" si="0"/>
        <v>0.32029339853300731</v>
      </c>
      <c r="G36" s="22"/>
      <c r="H36" s="22"/>
      <c r="I36" s="22"/>
      <c r="J36" s="22"/>
      <c r="K36" s="22"/>
      <c r="L36" s="22"/>
      <c r="M36" s="22"/>
      <c r="N36" s="22"/>
      <c r="O36" s="22"/>
      <c r="P36" s="22"/>
      <c r="Q36" s="22"/>
      <c r="R36" s="22"/>
      <c r="S36" s="22"/>
      <c r="T36" s="22"/>
      <c r="U36" s="22"/>
      <c r="V36" s="22"/>
      <c r="W36" s="22"/>
      <c r="X36" s="22"/>
      <c r="Y36" s="22"/>
      <c r="Z36" s="22"/>
      <c r="AA36" s="22"/>
    </row>
    <row r="37" spans="1:28" x14ac:dyDescent="0.9">
      <c r="A37" s="296"/>
      <c r="B37" s="28" t="s">
        <v>453</v>
      </c>
      <c r="C37" s="297">
        <v>1569</v>
      </c>
      <c r="D37" s="29">
        <v>186</v>
      </c>
      <c r="E37" s="29">
        <v>407</v>
      </c>
      <c r="F37" s="32">
        <f t="shared" si="0"/>
        <v>0.37794773741236454</v>
      </c>
      <c r="G37" s="22"/>
      <c r="H37" s="22"/>
      <c r="I37" s="22"/>
      <c r="J37" s="22"/>
      <c r="K37" s="22"/>
      <c r="L37" s="22"/>
      <c r="M37" s="22"/>
      <c r="N37" s="22"/>
      <c r="O37" s="22"/>
      <c r="P37" s="22"/>
      <c r="Q37" s="22"/>
      <c r="R37" s="22"/>
      <c r="S37" s="22"/>
      <c r="T37" s="22"/>
      <c r="U37" s="22"/>
      <c r="V37" s="22"/>
      <c r="W37" s="22"/>
      <c r="X37" s="22"/>
      <c r="Y37" s="22"/>
      <c r="Z37" s="22"/>
      <c r="AA37" s="22"/>
    </row>
    <row r="38" spans="1:28" x14ac:dyDescent="0.9">
      <c r="A38" s="296"/>
      <c r="B38" s="28" t="s">
        <v>454</v>
      </c>
      <c r="C38" s="86">
        <v>708</v>
      </c>
      <c r="D38" s="29">
        <v>27</v>
      </c>
      <c r="E38" s="29">
        <v>213</v>
      </c>
      <c r="F38" s="32">
        <f t="shared" si="0"/>
        <v>0.33898305084745761</v>
      </c>
      <c r="G38" s="22"/>
      <c r="H38" s="22"/>
      <c r="I38" s="22"/>
      <c r="J38" s="22"/>
      <c r="K38" s="22"/>
      <c r="L38" s="22"/>
      <c r="M38" s="22"/>
      <c r="N38" s="22"/>
      <c r="O38" s="22"/>
      <c r="P38" s="22"/>
      <c r="Q38" s="22"/>
      <c r="R38" s="22"/>
      <c r="S38" s="22"/>
      <c r="T38" s="22"/>
      <c r="U38" s="22"/>
      <c r="V38" s="22"/>
      <c r="W38" s="22"/>
      <c r="X38" s="22"/>
      <c r="Y38" s="22"/>
      <c r="Z38" s="22"/>
      <c r="AA38" s="22"/>
      <c r="AB38" s="22"/>
    </row>
    <row r="39" spans="1:28" x14ac:dyDescent="0.9">
      <c r="A39" s="296"/>
      <c r="B39" s="28" t="s">
        <v>455</v>
      </c>
      <c r="C39" s="86">
        <v>405</v>
      </c>
      <c r="D39" s="29">
        <v>27</v>
      </c>
      <c r="E39" s="29">
        <v>161</v>
      </c>
      <c r="F39" s="32">
        <f t="shared" si="0"/>
        <v>0.46419753086419752</v>
      </c>
      <c r="G39" s="22"/>
      <c r="H39" s="22"/>
      <c r="I39" s="22"/>
      <c r="J39" s="22"/>
      <c r="K39" s="22"/>
      <c r="L39" s="22"/>
      <c r="M39" s="22"/>
      <c r="N39" s="22"/>
      <c r="O39" s="22"/>
      <c r="P39" s="22"/>
      <c r="Q39" s="22"/>
      <c r="R39" s="22"/>
      <c r="S39" s="22"/>
      <c r="T39" s="22"/>
      <c r="U39" s="22"/>
      <c r="V39" s="22"/>
      <c r="W39" s="22"/>
      <c r="X39" s="22"/>
      <c r="Y39" s="22"/>
      <c r="Z39" s="22"/>
      <c r="AA39" s="22"/>
      <c r="AB39" s="22"/>
    </row>
    <row r="40" spans="1:28" x14ac:dyDescent="0.9">
      <c r="A40" s="296"/>
      <c r="B40" s="28" t="s">
        <v>456</v>
      </c>
      <c r="C40" s="297">
        <v>23802</v>
      </c>
      <c r="D40" s="30">
        <v>1768</v>
      </c>
      <c r="E40" s="30">
        <v>6311</v>
      </c>
      <c r="F40" s="32">
        <f t="shared" si="0"/>
        <v>0.33942525838164861</v>
      </c>
      <c r="G40" s="22"/>
      <c r="H40" s="22"/>
      <c r="I40" s="22"/>
      <c r="J40" s="22"/>
      <c r="K40" s="22"/>
      <c r="L40" s="22"/>
      <c r="M40" s="22"/>
      <c r="N40" s="22"/>
      <c r="O40" s="22"/>
      <c r="P40" s="22"/>
      <c r="Q40" s="22"/>
      <c r="R40" s="22"/>
      <c r="S40" s="22"/>
      <c r="T40" s="22"/>
      <c r="U40" s="22"/>
      <c r="V40" s="22"/>
      <c r="W40" s="22"/>
      <c r="X40" s="22"/>
      <c r="Y40" s="22"/>
      <c r="Z40" s="22"/>
      <c r="AA40" s="22"/>
      <c r="AB40" s="22"/>
    </row>
    <row r="41" spans="1:28" x14ac:dyDescent="0.9">
      <c r="A41" s="296"/>
      <c r="B41" s="28" t="s">
        <v>457</v>
      </c>
      <c r="C41" s="297">
        <v>1749</v>
      </c>
      <c r="D41" s="29">
        <v>32</v>
      </c>
      <c r="E41" s="29">
        <v>526</v>
      </c>
      <c r="F41" s="32">
        <f t="shared" si="0"/>
        <v>0.31903945111492282</v>
      </c>
      <c r="G41" s="22"/>
      <c r="H41" s="22"/>
      <c r="I41" s="22"/>
      <c r="J41" s="22"/>
      <c r="K41" s="22"/>
      <c r="L41" s="22"/>
      <c r="M41" s="22"/>
      <c r="N41" s="22"/>
      <c r="O41" s="22"/>
      <c r="P41" s="22"/>
      <c r="Q41" s="22"/>
      <c r="R41" s="22"/>
      <c r="S41" s="22"/>
      <c r="T41" s="22"/>
      <c r="U41" s="22"/>
      <c r="V41" s="22"/>
      <c r="W41" s="22"/>
      <c r="X41" s="22"/>
      <c r="Y41" s="22"/>
      <c r="Z41" s="22"/>
      <c r="AA41" s="22"/>
      <c r="AB41" s="22"/>
    </row>
    <row r="42" spans="1:28" x14ac:dyDescent="0.9">
      <c r="A42" s="296"/>
      <c r="B42" s="28" t="s">
        <v>458</v>
      </c>
      <c r="C42" s="297">
        <v>4649</v>
      </c>
      <c r="D42" s="29">
        <v>361</v>
      </c>
      <c r="E42" s="30">
        <v>1380</v>
      </c>
      <c r="F42" s="32">
        <f t="shared" si="0"/>
        <v>0.37448913744891377</v>
      </c>
      <c r="G42" s="22"/>
      <c r="H42" s="22"/>
      <c r="I42" s="22"/>
      <c r="J42" s="22"/>
      <c r="K42" s="22"/>
      <c r="L42" s="22"/>
      <c r="M42" s="22"/>
      <c r="N42" s="22"/>
      <c r="O42" s="22"/>
      <c r="P42" s="22"/>
      <c r="Q42" s="22"/>
      <c r="R42" s="22"/>
      <c r="S42" s="22"/>
      <c r="T42" s="22"/>
      <c r="U42" s="22"/>
      <c r="V42" s="22"/>
      <c r="W42" s="22"/>
      <c r="X42" s="22"/>
      <c r="Y42" s="22"/>
      <c r="Z42" s="22"/>
      <c r="AA42" s="22"/>
      <c r="AB42" s="22"/>
    </row>
    <row r="43" spans="1:28" x14ac:dyDescent="0.9">
      <c r="A43" s="296"/>
      <c r="B43" s="28" t="s">
        <v>459</v>
      </c>
      <c r="C43" s="86">
        <v>385</v>
      </c>
      <c r="D43" s="29">
        <v>6</v>
      </c>
      <c r="E43" s="29">
        <v>113</v>
      </c>
      <c r="F43" s="32">
        <f t="shared" si="0"/>
        <v>0.30909090909090908</v>
      </c>
      <c r="G43" s="22"/>
      <c r="H43" s="22"/>
      <c r="I43" s="22"/>
      <c r="J43" s="22"/>
      <c r="K43" s="22"/>
      <c r="L43" s="22"/>
      <c r="M43" s="22"/>
      <c r="N43" s="22"/>
      <c r="O43" s="22"/>
      <c r="P43" s="22"/>
      <c r="Q43" s="22"/>
      <c r="R43" s="22"/>
      <c r="S43" s="22"/>
      <c r="T43" s="22"/>
      <c r="U43" s="22"/>
      <c r="V43" s="22"/>
      <c r="W43" s="22"/>
      <c r="X43" s="22"/>
      <c r="Y43" s="22"/>
      <c r="Z43" s="22"/>
      <c r="AA43" s="22"/>
      <c r="AB43" s="22"/>
    </row>
    <row r="44" spans="1:28" x14ac:dyDescent="0.9">
      <c r="A44" s="296"/>
      <c r="B44" s="28" t="s">
        <v>460</v>
      </c>
      <c r="C44" s="297">
        <v>24976</v>
      </c>
      <c r="D44" s="30">
        <v>1437</v>
      </c>
      <c r="E44" s="30">
        <v>7138</v>
      </c>
      <c r="F44" s="32">
        <f t="shared" si="0"/>
        <v>0.34332959641255606</v>
      </c>
      <c r="G44" s="22"/>
      <c r="H44" s="22"/>
      <c r="I44" s="22"/>
      <c r="J44" s="22"/>
      <c r="K44" s="22"/>
      <c r="L44" s="22"/>
      <c r="M44" s="22"/>
      <c r="N44" s="22"/>
      <c r="O44" s="22"/>
      <c r="P44" s="22"/>
      <c r="Q44" s="22"/>
      <c r="R44" s="22"/>
      <c r="S44" s="22"/>
      <c r="T44" s="22"/>
      <c r="U44" s="22"/>
      <c r="V44" s="22"/>
      <c r="W44" s="22"/>
      <c r="X44" s="22"/>
      <c r="Y44" s="22"/>
      <c r="Z44" s="22"/>
      <c r="AA44" s="22"/>
      <c r="AB44" s="22"/>
    </row>
    <row r="45" spans="1:28" x14ac:dyDescent="0.9">
      <c r="A45" s="296"/>
      <c r="B45" s="28" t="s">
        <v>461</v>
      </c>
      <c r="C45" s="297">
        <v>16604</v>
      </c>
      <c r="D45" s="30">
        <v>1636</v>
      </c>
      <c r="E45" s="30">
        <v>3879</v>
      </c>
      <c r="F45" s="32">
        <f t="shared" si="0"/>
        <v>0.33214887978800289</v>
      </c>
      <c r="G45" s="22"/>
      <c r="H45" s="22"/>
      <c r="I45" s="22"/>
      <c r="J45" s="22"/>
      <c r="K45" s="22"/>
      <c r="L45" s="22"/>
      <c r="M45" s="22"/>
      <c r="N45" s="22"/>
      <c r="O45" s="22"/>
      <c r="P45" s="22"/>
      <c r="Q45" s="22"/>
      <c r="R45" s="22"/>
      <c r="S45" s="22"/>
      <c r="T45" s="22"/>
      <c r="U45" s="22"/>
      <c r="V45" s="22"/>
      <c r="W45" s="22"/>
      <c r="X45" s="22"/>
      <c r="Y45" s="22"/>
      <c r="Z45" s="22"/>
      <c r="AA45" s="22"/>
      <c r="AB45" s="22"/>
    </row>
    <row r="46" spans="1:28" x14ac:dyDescent="0.9">
      <c r="A46" s="296"/>
      <c r="B46" s="28" t="s">
        <v>462</v>
      </c>
      <c r="C46" s="297">
        <v>1392</v>
      </c>
      <c r="D46" s="29">
        <v>87</v>
      </c>
      <c r="E46" s="29">
        <v>395</v>
      </c>
      <c r="F46" s="32">
        <f t="shared" si="0"/>
        <v>0.34626436781609193</v>
      </c>
      <c r="G46" s="22"/>
      <c r="H46" s="22"/>
      <c r="I46" s="22"/>
      <c r="J46" s="22"/>
      <c r="K46" s="22"/>
      <c r="L46" s="22"/>
      <c r="M46" s="22"/>
      <c r="N46" s="22"/>
      <c r="O46" s="22"/>
      <c r="P46" s="22"/>
      <c r="Q46" s="22"/>
      <c r="R46" s="22"/>
      <c r="S46" s="22"/>
      <c r="T46" s="22"/>
      <c r="U46" s="22"/>
      <c r="V46" s="22"/>
      <c r="W46" s="22"/>
      <c r="X46" s="22"/>
      <c r="Y46" s="22"/>
      <c r="Z46" s="22"/>
      <c r="AA46" s="22"/>
      <c r="AB46" s="22"/>
    </row>
    <row r="47" spans="1:28" x14ac:dyDescent="0.9">
      <c r="A47" s="296"/>
      <c r="B47" s="28" t="s">
        <v>463</v>
      </c>
      <c r="C47" s="297">
        <v>7910</v>
      </c>
      <c r="D47" s="29">
        <v>315</v>
      </c>
      <c r="E47" s="30">
        <v>1935</v>
      </c>
      <c r="F47" s="32">
        <f t="shared" si="0"/>
        <v>0.28445006321112515</v>
      </c>
      <c r="G47" s="22"/>
      <c r="H47" s="22"/>
      <c r="I47" s="22"/>
      <c r="J47" s="22"/>
      <c r="K47" s="22"/>
      <c r="L47" s="22"/>
      <c r="M47" s="22"/>
      <c r="N47" s="22"/>
      <c r="O47" s="22"/>
      <c r="P47" s="22"/>
      <c r="Q47" s="22"/>
      <c r="R47" s="22"/>
      <c r="S47" s="22"/>
      <c r="T47" s="22"/>
      <c r="U47" s="22"/>
      <c r="V47" s="22"/>
      <c r="W47" s="22"/>
      <c r="X47" s="22"/>
      <c r="Y47" s="22"/>
      <c r="Z47" s="22"/>
      <c r="AA47" s="22"/>
      <c r="AB47" s="22"/>
    </row>
    <row r="48" spans="1:28" x14ac:dyDescent="0.9">
      <c r="A48" s="296"/>
      <c r="B48" s="28" t="s">
        <v>464</v>
      </c>
      <c r="C48" s="86">
        <v>130</v>
      </c>
      <c r="D48" s="29">
        <v>11</v>
      </c>
      <c r="E48" s="29">
        <v>26</v>
      </c>
      <c r="F48" s="32">
        <f t="shared" si="0"/>
        <v>0.2846153846153846</v>
      </c>
      <c r="G48" s="22"/>
      <c r="H48" s="22"/>
      <c r="I48" s="22"/>
      <c r="J48" s="22"/>
      <c r="K48" s="22"/>
      <c r="L48" s="22"/>
      <c r="M48" s="22"/>
      <c r="N48" s="22"/>
      <c r="O48" s="22"/>
      <c r="P48" s="22"/>
      <c r="Q48" s="22"/>
      <c r="R48" s="22"/>
      <c r="S48" s="22"/>
      <c r="T48" s="22"/>
      <c r="U48" s="22"/>
      <c r="V48" s="22"/>
      <c r="W48" s="22"/>
      <c r="X48" s="22"/>
      <c r="Y48" s="22"/>
      <c r="Z48" s="22"/>
      <c r="AA48" s="22"/>
      <c r="AB48" s="22"/>
    </row>
    <row r="49" spans="1:28" x14ac:dyDescent="0.9">
      <c r="A49" s="296"/>
      <c r="B49" s="28" t="s">
        <v>465</v>
      </c>
      <c r="C49" s="297">
        <v>1473</v>
      </c>
      <c r="D49" s="29">
        <v>40</v>
      </c>
      <c r="E49" s="29">
        <v>422</v>
      </c>
      <c r="F49" s="32">
        <f t="shared" si="0"/>
        <v>0.31364562118126271</v>
      </c>
      <c r="G49" s="22"/>
      <c r="H49" s="22"/>
      <c r="I49" s="22"/>
      <c r="J49" s="22"/>
      <c r="K49" s="22"/>
      <c r="L49" s="22"/>
      <c r="M49" s="22"/>
      <c r="N49" s="22"/>
      <c r="O49" s="22"/>
      <c r="P49" s="22"/>
      <c r="Q49" s="22"/>
      <c r="R49" s="22"/>
      <c r="S49" s="22"/>
      <c r="T49" s="22"/>
      <c r="U49" s="22"/>
      <c r="V49" s="22"/>
      <c r="W49" s="22"/>
      <c r="X49" s="22"/>
      <c r="Y49" s="22"/>
      <c r="Z49" s="22"/>
      <c r="AA49" s="22"/>
      <c r="AB49" s="22"/>
    </row>
    <row r="50" spans="1:28" x14ac:dyDescent="0.9">
      <c r="A50" s="296"/>
      <c r="B50" s="28" t="s">
        <v>466</v>
      </c>
      <c r="C50" s="297">
        <v>11361</v>
      </c>
      <c r="D50" s="29">
        <v>540</v>
      </c>
      <c r="E50" s="30">
        <v>3360</v>
      </c>
      <c r="F50" s="32">
        <f t="shared" si="0"/>
        <v>0.34327964087668339</v>
      </c>
      <c r="G50" s="22"/>
      <c r="H50" s="22"/>
      <c r="I50" s="22"/>
      <c r="J50" s="22"/>
      <c r="K50" s="22"/>
      <c r="L50" s="22"/>
      <c r="M50" s="22"/>
      <c r="N50" s="22"/>
      <c r="O50" s="22"/>
      <c r="P50" s="22"/>
      <c r="Q50" s="22"/>
      <c r="R50" s="22"/>
      <c r="S50" s="22"/>
      <c r="T50" s="22"/>
      <c r="U50" s="22"/>
      <c r="V50" s="22"/>
      <c r="W50" s="22"/>
      <c r="X50" s="22"/>
      <c r="Y50" s="22"/>
      <c r="Z50" s="22"/>
      <c r="AA50" s="22"/>
      <c r="AB50" s="22"/>
    </row>
    <row r="51" spans="1:28" x14ac:dyDescent="0.9">
      <c r="A51" s="296"/>
      <c r="B51" s="28" t="s">
        <v>467</v>
      </c>
      <c r="C51" s="297">
        <v>1070</v>
      </c>
      <c r="D51" s="29">
        <v>52</v>
      </c>
      <c r="E51" s="29">
        <v>240</v>
      </c>
      <c r="F51" s="32">
        <f t="shared" si="0"/>
        <v>0.27289719626168224</v>
      </c>
      <c r="G51" s="22"/>
      <c r="H51" s="22"/>
      <c r="I51" s="22"/>
      <c r="J51" s="22"/>
      <c r="K51" s="22"/>
      <c r="L51" s="22"/>
      <c r="M51" s="22"/>
      <c r="N51" s="22"/>
      <c r="O51" s="22"/>
      <c r="P51" s="22"/>
      <c r="Q51" s="22"/>
      <c r="R51" s="22"/>
      <c r="S51" s="22"/>
      <c r="T51" s="22"/>
      <c r="U51" s="22"/>
      <c r="V51" s="22"/>
      <c r="W51" s="22"/>
      <c r="X51" s="22"/>
      <c r="Y51" s="22"/>
      <c r="Z51" s="22"/>
      <c r="AA51" s="22"/>
      <c r="AB51" s="22"/>
    </row>
    <row r="52" spans="1:28" x14ac:dyDescent="0.9">
      <c r="A52" s="296"/>
      <c r="B52" s="28" t="s">
        <v>468</v>
      </c>
      <c r="C52" s="297">
        <v>4972</v>
      </c>
      <c r="D52" s="29">
        <v>630</v>
      </c>
      <c r="E52" s="30">
        <v>1150</v>
      </c>
      <c r="F52" s="32">
        <f t="shared" si="0"/>
        <v>0.35800482703137571</v>
      </c>
      <c r="G52" s="22"/>
      <c r="H52" s="22"/>
      <c r="I52" s="22"/>
      <c r="J52" s="22"/>
      <c r="K52" s="22"/>
      <c r="L52" s="22"/>
      <c r="M52" s="22"/>
      <c r="N52" s="22"/>
      <c r="O52" s="22"/>
      <c r="P52" s="22"/>
      <c r="Q52" s="22"/>
      <c r="R52" s="22"/>
      <c r="S52" s="22"/>
      <c r="T52" s="22"/>
      <c r="U52" s="22"/>
      <c r="V52" s="22"/>
      <c r="W52" s="22"/>
      <c r="X52" s="22"/>
      <c r="Y52" s="22"/>
      <c r="Z52" s="22"/>
      <c r="AA52" s="22"/>
      <c r="AB52" s="22"/>
    </row>
    <row r="53" spans="1:28" x14ac:dyDescent="0.9">
      <c r="A53" s="22"/>
      <c r="B53" s="34" t="s">
        <v>70</v>
      </c>
      <c r="C53" s="298">
        <f>SUM(C14:C52)</f>
        <v>253051</v>
      </c>
      <c r="D53" s="298">
        <f t="shared" ref="D53" si="1">SUM(D14:D52)</f>
        <v>16138</v>
      </c>
      <c r="E53" s="298">
        <f>SUM(E14:E52)</f>
        <v>67883</v>
      </c>
      <c r="F53" s="35">
        <f>(D53+E53)/C53</f>
        <v>0.33203188290107527</v>
      </c>
      <c r="G53" s="22"/>
      <c r="H53" s="22"/>
      <c r="I53" s="22"/>
      <c r="J53" s="22"/>
      <c r="K53" s="22"/>
      <c r="L53" s="22"/>
      <c r="M53" s="22"/>
      <c r="N53" s="22"/>
      <c r="O53" s="22"/>
      <c r="P53" s="22"/>
      <c r="Q53" s="22"/>
      <c r="R53" s="22"/>
      <c r="S53" s="22"/>
      <c r="T53" s="22"/>
      <c r="U53" s="22"/>
      <c r="V53" s="22"/>
      <c r="W53" s="22"/>
      <c r="X53" s="22"/>
      <c r="Y53" s="22"/>
      <c r="Z53" s="22"/>
      <c r="AA53" s="22"/>
      <c r="AB53" s="22"/>
    </row>
    <row r="54" spans="1:28" x14ac:dyDescent="0.9">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row>
    <row r="55" spans="1:28" x14ac:dyDescent="0.9">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row>
    <row r="56" spans="1:28" x14ac:dyDescent="0.9">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row>
    <row r="57" spans="1:28" x14ac:dyDescent="0.9">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row>
    <row r="58" spans="1:28" x14ac:dyDescent="0.9">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row>
    <row r="59" spans="1:28" x14ac:dyDescent="0.9">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row>
    <row r="60" spans="1:28" x14ac:dyDescent="0.9">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row>
    <row r="61" spans="1:28" x14ac:dyDescent="0.9">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row>
    <row r="62" spans="1:28" x14ac:dyDescent="0.9">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row>
    <row r="63" spans="1:28" x14ac:dyDescent="0.9">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row>
    <row r="64" spans="1:28" x14ac:dyDescent="0.9">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row>
    <row r="65" spans="1:28" x14ac:dyDescent="0.9">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row>
    <row r="66" spans="1:28" x14ac:dyDescent="0.9">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row>
    <row r="67" spans="1:28" x14ac:dyDescent="0.9">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row>
    <row r="68" spans="1:28" x14ac:dyDescent="0.9">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row>
    <row r="69" spans="1:28" x14ac:dyDescent="0.9">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row>
    <row r="70" spans="1:28" x14ac:dyDescent="0.9">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row>
    <row r="71" spans="1:28" x14ac:dyDescent="0.9">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row>
    <row r="72" spans="1:28" x14ac:dyDescent="0.9">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row>
    <row r="73" spans="1:28" x14ac:dyDescent="0.9">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row>
    <row r="74" spans="1:28" x14ac:dyDescent="0.9">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row>
    <row r="75" spans="1:28" x14ac:dyDescent="0.9">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row>
    <row r="76" spans="1:28" x14ac:dyDescent="0.9">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row>
    <row r="77" spans="1:28" x14ac:dyDescent="0.9">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row>
    <row r="78" spans="1:28" x14ac:dyDescent="0.9">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row>
    <row r="79" spans="1:28" x14ac:dyDescent="0.9">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row>
    <row r="80" spans="1:28" x14ac:dyDescent="0.9">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row>
    <row r="81" spans="1:28" x14ac:dyDescent="0.9">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row>
    <row r="82" spans="1:28" x14ac:dyDescent="0.9">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row>
    <row r="83" spans="1:28" x14ac:dyDescent="0.9">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row>
    <row r="84" spans="1:28" x14ac:dyDescent="0.9">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row>
    <row r="85" spans="1:28" x14ac:dyDescent="0.9">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row>
    <row r="86" spans="1:28" x14ac:dyDescent="0.9">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row>
    <row r="87" spans="1:28" x14ac:dyDescent="0.9">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row>
    <row r="88" spans="1:28" x14ac:dyDescent="0.9">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row>
    <row r="89" spans="1:28" x14ac:dyDescent="0.9">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row>
    <row r="90" spans="1:28" x14ac:dyDescent="0.9">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row>
    <row r="91" spans="1:28" x14ac:dyDescent="0.9">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row>
    <row r="92" spans="1:28" x14ac:dyDescent="0.9">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row>
    <row r="93" spans="1:28" x14ac:dyDescent="0.9">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row>
    <row r="94" spans="1:28" x14ac:dyDescent="0.9">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row>
    <row r="95" spans="1:28" x14ac:dyDescent="0.9">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row>
    <row r="96" spans="1:28" x14ac:dyDescent="0.9">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row>
    <row r="97" spans="1:28" x14ac:dyDescent="0.9">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row>
    <row r="98" spans="1:28" x14ac:dyDescent="0.9">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row>
    <row r="99" spans="1:28" x14ac:dyDescent="0.9">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row>
    <row r="100" spans="1:28" x14ac:dyDescent="0.9">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row>
    <row r="101" spans="1:28" x14ac:dyDescent="0.9">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row>
    <row r="102" spans="1:28" x14ac:dyDescent="0.9">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row>
    <row r="103" spans="1:28" x14ac:dyDescent="0.9">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row>
    <row r="104" spans="1:28" x14ac:dyDescent="0.9">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row>
    <row r="105" spans="1:28" x14ac:dyDescent="0.9">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row>
    <row r="106" spans="1:28" x14ac:dyDescent="0.9">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row>
    <row r="107" spans="1:28" x14ac:dyDescent="0.9">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row>
    <row r="108" spans="1:28" x14ac:dyDescent="0.9">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row>
    <row r="109" spans="1:28" x14ac:dyDescent="0.9">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row>
    <row r="110" spans="1:28" x14ac:dyDescent="0.9">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row>
    <row r="111" spans="1:28" x14ac:dyDescent="0.9">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row>
    <row r="112" spans="1:28" x14ac:dyDescent="0.9">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row>
    <row r="113" spans="1:28" x14ac:dyDescent="0.9">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row>
    <row r="114" spans="1:28" x14ac:dyDescent="0.9">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row>
    <row r="115" spans="1:28" x14ac:dyDescent="0.9">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row>
    <row r="116" spans="1:28" x14ac:dyDescent="0.9">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row>
    <row r="117" spans="1:28" x14ac:dyDescent="0.9">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row>
    <row r="118" spans="1:28" x14ac:dyDescent="0.9">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row>
    <row r="119" spans="1:28" x14ac:dyDescent="0.9">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row>
    <row r="120" spans="1:28" x14ac:dyDescent="0.9">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row>
    <row r="121" spans="1:28" x14ac:dyDescent="0.9">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row>
    <row r="122" spans="1:28" x14ac:dyDescent="0.9">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row>
    <row r="123" spans="1:28" x14ac:dyDescent="0.9">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row>
    <row r="124" spans="1:28" x14ac:dyDescent="0.9">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row>
    <row r="125" spans="1:28" x14ac:dyDescent="0.9">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row>
    <row r="126" spans="1:28" x14ac:dyDescent="0.9">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row>
    <row r="127" spans="1:28" x14ac:dyDescent="0.9">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row>
    <row r="128" spans="1:28" x14ac:dyDescent="0.9">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row>
    <row r="129" spans="1:28" x14ac:dyDescent="0.9">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row>
    <row r="130" spans="1:28" x14ac:dyDescent="0.9">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row>
    <row r="131" spans="1:28" x14ac:dyDescent="0.9">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row>
    <row r="132" spans="1:28" x14ac:dyDescent="0.9">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row>
    <row r="133" spans="1:28" x14ac:dyDescent="0.9">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row>
    <row r="134" spans="1:28" x14ac:dyDescent="0.9">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row>
    <row r="135" spans="1:28" x14ac:dyDescent="0.9">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row>
    <row r="136" spans="1:28" x14ac:dyDescent="0.9">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row>
    <row r="137" spans="1:28" x14ac:dyDescent="0.9">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row>
    <row r="138" spans="1:28" x14ac:dyDescent="0.9">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row>
    <row r="139" spans="1:28" x14ac:dyDescent="0.9">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row>
    <row r="140" spans="1:28" x14ac:dyDescent="0.9">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row>
    <row r="141" spans="1:28" x14ac:dyDescent="0.9">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row>
    <row r="142" spans="1:28" x14ac:dyDescent="0.9">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row>
    <row r="143" spans="1:28" x14ac:dyDescent="0.9">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row>
    <row r="144" spans="1:28" x14ac:dyDescent="0.9">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row>
    <row r="145" spans="1:28" x14ac:dyDescent="0.9">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row>
    <row r="146" spans="1:28" x14ac:dyDescent="0.9">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row>
    <row r="147" spans="1:28" x14ac:dyDescent="0.9">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row>
    <row r="148" spans="1:28" x14ac:dyDescent="0.9">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row>
    <row r="149" spans="1:28" x14ac:dyDescent="0.9">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row>
    <row r="150" spans="1:28" x14ac:dyDescent="0.9">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row>
    <row r="151" spans="1:28" x14ac:dyDescent="0.9">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row>
    <row r="152" spans="1:28" x14ac:dyDescent="0.9">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row>
    <row r="153" spans="1:28" x14ac:dyDescent="0.9">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row>
    <row r="154" spans="1:28" x14ac:dyDescent="0.9">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row>
    <row r="155" spans="1:28" x14ac:dyDescent="0.9">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row>
    <row r="156" spans="1:28" x14ac:dyDescent="0.9">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row>
    <row r="157" spans="1:28" x14ac:dyDescent="0.9">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row>
    <row r="158" spans="1:28" x14ac:dyDescent="0.9">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row>
    <row r="159" spans="1:28" x14ac:dyDescent="0.9">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row>
    <row r="160" spans="1:28" x14ac:dyDescent="0.9">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row>
    <row r="161" spans="1:28" x14ac:dyDescent="0.9">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row>
    <row r="162" spans="1:28" x14ac:dyDescent="0.9">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row>
    <row r="163" spans="1:28" x14ac:dyDescent="0.9">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row>
    <row r="164" spans="1:28" x14ac:dyDescent="0.9">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row>
    <row r="165" spans="1:28" x14ac:dyDescent="0.9">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row>
    <row r="166" spans="1:28" x14ac:dyDescent="0.9">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row>
    <row r="167" spans="1:28" x14ac:dyDescent="0.9">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row>
    <row r="168" spans="1:28" x14ac:dyDescent="0.9">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row>
    <row r="169" spans="1:28" x14ac:dyDescent="0.9">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row>
    <row r="170" spans="1:28" x14ac:dyDescent="0.9">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row>
    <row r="171" spans="1:28" x14ac:dyDescent="0.9">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row>
    <row r="172" spans="1:28" x14ac:dyDescent="0.9">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row>
    <row r="173" spans="1:28" x14ac:dyDescent="0.9">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row>
    <row r="174" spans="1:28" x14ac:dyDescent="0.9">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row>
    <row r="175" spans="1:28" x14ac:dyDescent="0.9">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row>
    <row r="176" spans="1:28" x14ac:dyDescent="0.9">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row>
    <row r="177" spans="1:28" x14ac:dyDescent="0.9">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row>
    <row r="178" spans="1:28" x14ac:dyDescent="0.9">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row>
    <row r="179" spans="1:28" x14ac:dyDescent="0.9">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row>
    <row r="180" spans="1:28" x14ac:dyDescent="0.9">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row>
    <row r="181" spans="1:28" x14ac:dyDescent="0.9">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row>
    <row r="182" spans="1:28" x14ac:dyDescent="0.9">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row>
    <row r="183" spans="1:28" x14ac:dyDescent="0.9">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row>
    <row r="184" spans="1:28" x14ac:dyDescent="0.9">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row>
    <row r="185" spans="1:28" x14ac:dyDescent="0.9">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row>
    <row r="186" spans="1:28" x14ac:dyDescent="0.9">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row>
    <row r="187" spans="1:28" x14ac:dyDescent="0.9">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row>
    <row r="188" spans="1:28" x14ac:dyDescent="0.9">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row>
    <row r="189" spans="1:28" x14ac:dyDescent="0.9">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row>
    <row r="190" spans="1:28" x14ac:dyDescent="0.9">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row>
    <row r="191" spans="1:28" x14ac:dyDescent="0.9">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row>
    <row r="192" spans="1:28" x14ac:dyDescent="0.9">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row>
    <row r="193" spans="1:28" x14ac:dyDescent="0.9">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row>
    <row r="194" spans="1:28" x14ac:dyDescent="0.9">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row>
    <row r="195" spans="1:28" x14ac:dyDescent="0.9">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row>
    <row r="196" spans="1:28" x14ac:dyDescent="0.9">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row>
    <row r="197" spans="1:28" x14ac:dyDescent="0.9">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row>
    <row r="198" spans="1:28" x14ac:dyDescent="0.9">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row>
    <row r="199" spans="1:28" x14ac:dyDescent="0.9">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row>
    <row r="200" spans="1:28" x14ac:dyDescent="0.9">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row>
    <row r="201" spans="1:28" x14ac:dyDescent="0.9">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row>
    <row r="202" spans="1:28" x14ac:dyDescent="0.9">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row>
    <row r="203" spans="1:28" x14ac:dyDescent="0.9">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row>
    <row r="204" spans="1:28" x14ac:dyDescent="0.9">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row>
    <row r="205" spans="1:28" x14ac:dyDescent="0.9">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row>
    <row r="206" spans="1:28" x14ac:dyDescent="0.9">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row>
    <row r="207" spans="1:28" x14ac:dyDescent="0.9">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row>
    <row r="208" spans="1:28" x14ac:dyDescent="0.9">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row>
    <row r="209" spans="1:28" x14ac:dyDescent="0.9">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row>
    <row r="210" spans="1:28" x14ac:dyDescent="0.9">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row>
    <row r="211" spans="1:28" x14ac:dyDescent="0.9">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row>
    <row r="212" spans="1:28" x14ac:dyDescent="0.9">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row>
    <row r="213" spans="1:28" x14ac:dyDescent="0.9">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row>
    <row r="214" spans="1:28" x14ac:dyDescent="0.9">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row>
    <row r="215" spans="1:28" x14ac:dyDescent="0.9">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row>
    <row r="216" spans="1:28" x14ac:dyDescent="0.9">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row>
    <row r="217" spans="1:28" x14ac:dyDescent="0.9">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row>
    <row r="218" spans="1:28" x14ac:dyDescent="0.9">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row>
    <row r="219" spans="1:28" x14ac:dyDescent="0.9">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row>
    <row r="220" spans="1:28" x14ac:dyDescent="0.9">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row>
    <row r="221" spans="1:28" x14ac:dyDescent="0.9">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row>
    <row r="222" spans="1:28" x14ac:dyDescent="0.9">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row>
    <row r="223" spans="1:28" x14ac:dyDescent="0.9">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row>
    <row r="224" spans="1:28" x14ac:dyDescent="0.9">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row>
    <row r="225" spans="1:28" x14ac:dyDescent="0.9">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row>
    <row r="226" spans="1:28" x14ac:dyDescent="0.9">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row>
    <row r="227" spans="1:28" x14ac:dyDescent="0.9">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row>
    <row r="228" spans="1:28" x14ac:dyDescent="0.9">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row>
    <row r="229" spans="1:28" x14ac:dyDescent="0.9">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row>
    <row r="230" spans="1:28" x14ac:dyDescent="0.9">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row>
    <row r="231" spans="1:28" x14ac:dyDescent="0.9">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row>
    <row r="232" spans="1:28" x14ac:dyDescent="0.9">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row>
    <row r="233" spans="1:28" x14ac:dyDescent="0.9">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row>
    <row r="234" spans="1:28" x14ac:dyDescent="0.9">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row>
    <row r="235" spans="1:28" x14ac:dyDescent="0.9">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row>
    <row r="236" spans="1:28" x14ac:dyDescent="0.9">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row>
    <row r="237" spans="1:28" x14ac:dyDescent="0.9">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row>
    <row r="238" spans="1:28" x14ac:dyDescent="0.9">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row>
    <row r="239" spans="1:28" x14ac:dyDescent="0.9">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row>
    <row r="240" spans="1:28" x14ac:dyDescent="0.9">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row>
    <row r="241" spans="1:28" x14ac:dyDescent="0.9">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row>
    <row r="242" spans="1:28" x14ac:dyDescent="0.9">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row>
    <row r="243" spans="1:28" x14ac:dyDescent="0.9">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row>
    <row r="244" spans="1:28" x14ac:dyDescent="0.9">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row>
    <row r="245" spans="1:28" x14ac:dyDescent="0.9">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row>
    <row r="246" spans="1:28" x14ac:dyDescent="0.9">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row>
    <row r="247" spans="1:28" x14ac:dyDescent="0.9">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row>
    <row r="248" spans="1:28" x14ac:dyDescent="0.9">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row>
    <row r="249" spans="1:28" x14ac:dyDescent="0.9">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row>
    <row r="250" spans="1:28" x14ac:dyDescent="0.9">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row>
    <row r="251" spans="1:28" x14ac:dyDescent="0.9">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row>
    <row r="252" spans="1:28" x14ac:dyDescent="0.9">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row>
    <row r="253" spans="1:28" x14ac:dyDescent="0.9">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row>
    <row r="254" spans="1:28" x14ac:dyDescent="0.9">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row>
    <row r="255" spans="1:28" x14ac:dyDescent="0.9">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row>
    <row r="256" spans="1:28" x14ac:dyDescent="0.9">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row>
    <row r="257" spans="1:28" x14ac:dyDescent="0.9">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row>
    <row r="258" spans="1:28" x14ac:dyDescent="0.9">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row>
    <row r="259" spans="1:28" x14ac:dyDescent="0.9">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row>
    <row r="260" spans="1:28" x14ac:dyDescent="0.9">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row>
    <row r="261" spans="1:28" x14ac:dyDescent="0.9">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row>
    <row r="262" spans="1:28" x14ac:dyDescent="0.9">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row>
    <row r="263" spans="1:28" x14ac:dyDescent="0.9">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row>
    <row r="264" spans="1:28" x14ac:dyDescent="0.9">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row>
    <row r="265" spans="1:28" x14ac:dyDescent="0.9">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row>
    <row r="266" spans="1:28" x14ac:dyDescent="0.9">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row>
    <row r="267" spans="1:28" x14ac:dyDescent="0.9">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row>
    <row r="268" spans="1:28" x14ac:dyDescent="0.9">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row>
    <row r="269" spans="1:28" x14ac:dyDescent="0.9">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row>
    <row r="270" spans="1:28" x14ac:dyDescent="0.9">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row>
    <row r="271" spans="1:28" x14ac:dyDescent="0.9">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row>
    <row r="272" spans="1:28" x14ac:dyDescent="0.9">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row>
    <row r="273" spans="1:28" x14ac:dyDescent="0.9">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row>
    <row r="274" spans="1:28" x14ac:dyDescent="0.9">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row>
    <row r="275" spans="1:28" x14ac:dyDescent="0.9">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row>
    <row r="276" spans="1:28" x14ac:dyDescent="0.9">
      <c r="A276" s="22"/>
    </row>
  </sheetData>
  <mergeCells count="3">
    <mergeCell ref="B2:C2"/>
    <mergeCell ref="B7:C7"/>
    <mergeCell ref="B12:F12"/>
  </mergeCells>
  <conditionalFormatting sqref="C14:C52">
    <cfRule type="top10" dxfId="31" priority="1" rank="10"/>
    <cfRule type="top10" dxfId="30" priority="2" rank="10"/>
  </conditionalFormatting>
  <hyperlinks>
    <hyperlink ref="B1" location="'Table of Contents'!A1" display="Table of Contents" xr:uid="{C71C6003-98F4-46DB-AF76-F08504E31C28}"/>
  </hyperlinks>
  <pageMargins left="0.7" right="0.7" top="0.75" bottom="0.75" header="0.3" footer="0.3"/>
  <pageSetup orientation="portrait" r:id="rId1"/>
  <ignoredErrors>
    <ignoredError sqref="F49:F52" evalError="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7F7EA-2841-4BE4-AFD7-B43149067BA8}">
  <dimension ref="B1:AE35"/>
  <sheetViews>
    <sheetView zoomScaleNormal="100" workbookViewId="0"/>
  </sheetViews>
  <sheetFormatPr defaultColWidth="9" defaultRowHeight="20.25" x14ac:dyDescent="0.9"/>
  <cols>
    <col min="1" max="1" width="9" style="22"/>
    <col min="2" max="2" width="18.265625" style="22" customWidth="1"/>
    <col min="3" max="3" width="11.86328125" style="22" customWidth="1"/>
    <col min="4" max="4" width="12.265625" style="22" customWidth="1"/>
    <col min="5" max="5" width="13.86328125" style="22" customWidth="1"/>
    <col min="6" max="6" width="13.73046875" style="22" customWidth="1"/>
    <col min="7" max="7" width="6.265625" style="22" customWidth="1"/>
    <col min="8" max="11" width="9" style="22"/>
    <col min="12" max="12" width="7" style="22" bestFit="1" customWidth="1"/>
    <col min="13" max="13" width="15.265625" style="22" customWidth="1"/>
    <col min="14" max="16384" width="9" style="22"/>
  </cols>
  <sheetData>
    <row r="1" spans="2:31" x14ac:dyDescent="0.9">
      <c r="B1" s="220" t="s">
        <v>71</v>
      </c>
    </row>
    <row r="2" spans="2:31" ht="14.25" customHeight="1" x14ac:dyDescent="0.9">
      <c r="B2" s="600" t="s">
        <v>382</v>
      </c>
      <c r="C2" s="600"/>
      <c r="D2" s="600"/>
      <c r="E2" s="600"/>
      <c r="F2" s="600"/>
      <c r="G2" s="299"/>
    </row>
    <row r="3" spans="2:31" ht="14.25" customHeight="1" x14ac:dyDescent="0.9">
      <c r="B3" s="600"/>
      <c r="C3" s="600"/>
      <c r="D3" s="600"/>
      <c r="E3" s="600"/>
      <c r="F3" s="600"/>
      <c r="G3" s="299"/>
    </row>
    <row r="4" spans="2:31" x14ac:dyDescent="0.9">
      <c r="B4" s="604" t="s">
        <v>120</v>
      </c>
      <c r="C4" s="604" t="s">
        <v>121</v>
      </c>
      <c r="D4" s="604" t="s">
        <v>122</v>
      </c>
      <c r="E4" s="601" t="s">
        <v>123</v>
      </c>
      <c r="F4" s="601" t="s">
        <v>124</v>
      </c>
      <c r="G4" s="299"/>
    </row>
    <row r="5" spans="2:31" x14ac:dyDescent="0.9">
      <c r="B5" s="605"/>
      <c r="C5" s="605"/>
      <c r="D5" s="605"/>
      <c r="E5" s="602"/>
      <c r="F5" s="602"/>
      <c r="G5" s="299"/>
    </row>
    <row r="6" spans="2:31" x14ac:dyDescent="0.9">
      <c r="B6" s="605"/>
      <c r="C6" s="605"/>
      <c r="D6" s="605"/>
      <c r="E6" s="602"/>
      <c r="F6" s="602"/>
      <c r="G6" s="299"/>
    </row>
    <row r="7" spans="2:31" x14ac:dyDescent="0.9">
      <c r="B7" s="606"/>
      <c r="C7" s="606"/>
      <c r="D7" s="606"/>
      <c r="E7" s="603"/>
      <c r="F7" s="603"/>
    </row>
    <row r="8" spans="2:31" x14ac:dyDescent="0.9">
      <c r="B8" s="205" t="s">
        <v>193</v>
      </c>
      <c r="C8" s="213">
        <v>455620</v>
      </c>
      <c r="D8" s="213">
        <v>451750</v>
      </c>
      <c r="E8" s="213">
        <v>734.16477050000003</v>
      </c>
      <c r="F8" s="213">
        <v>21.645322149999998</v>
      </c>
    </row>
    <row r="9" spans="2:31" x14ac:dyDescent="0.9">
      <c r="B9" s="205" t="s">
        <v>33</v>
      </c>
      <c r="C9" s="213">
        <v>116</v>
      </c>
      <c r="D9" s="213">
        <v>93</v>
      </c>
      <c r="E9" s="213">
        <v>822.56695960000002</v>
      </c>
      <c r="F9" s="213">
        <v>33.491143469999997</v>
      </c>
    </row>
    <row r="10" spans="2:31" x14ac:dyDescent="0.9">
      <c r="B10" s="205" t="s">
        <v>125</v>
      </c>
      <c r="C10" s="213">
        <v>361</v>
      </c>
      <c r="D10" s="213">
        <v>308</v>
      </c>
      <c r="E10" s="213">
        <v>522.63900799999999</v>
      </c>
      <c r="F10" s="213">
        <v>36.284895400000003</v>
      </c>
    </row>
    <row r="11" spans="2:31" x14ac:dyDescent="0.9">
      <c r="B11" s="205" t="s">
        <v>34</v>
      </c>
      <c r="C11" s="213">
        <v>10686</v>
      </c>
      <c r="D11" s="213">
        <v>10543</v>
      </c>
      <c r="E11" s="213">
        <v>859.38608280000005</v>
      </c>
      <c r="F11" s="213">
        <v>19.569874840000001</v>
      </c>
    </row>
    <row r="12" spans="2:31" x14ac:dyDescent="0.9">
      <c r="B12" s="205" t="s">
        <v>35</v>
      </c>
      <c r="C12" s="213">
        <v>47657</v>
      </c>
      <c r="D12" s="213">
        <v>46996</v>
      </c>
      <c r="E12" s="300">
        <v>839.05750479999995</v>
      </c>
      <c r="F12" s="213">
        <v>22.693061870000001</v>
      </c>
    </row>
    <row r="13" spans="2:31" x14ac:dyDescent="0.9">
      <c r="B13" s="205" t="s">
        <v>36</v>
      </c>
      <c r="C13" s="213">
        <v>3669</v>
      </c>
      <c r="D13" s="213">
        <v>3618</v>
      </c>
      <c r="E13" s="300">
        <v>644.54461119999996</v>
      </c>
      <c r="F13" s="213">
        <v>6.2174621370000001</v>
      </c>
    </row>
    <row r="14" spans="2:31" x14ac:dyDescent="0.9">
      <c r="B14" s="205" t="s">
        <v>28</v>
      </c>
      <c r="C14" s="213">
        <v>4840</v>
      </c>
      <c r="D14" s="301">
        <v>4713</v>
      </c>
      <c r="E14" s="302">
        <v>809.36415920000002</v>
      </c>
      <c r="F14" s="213">
        <v>21.796680630000001</v>
      </c>
    </row>
    <row r="15" spans="2:31" x14ac:dyDescent="0.9">
      <c r="B15" s="303" t="s">
        <v>70</v>
      </c>
      <c r="C15" s="304">
        <f>SUM(C8:C14)</f>
        <v>522949</v>
      </c>
      <c r="D15" s="304">
        <f t="shared" ref="D15" si="0">SUM(D8:D14)</f>
        <v>518021</v>
      </c>
      <c r="E15" s="304">
        <f>AVERAGE(E8:E14)</f>
        <v>747.38901372857151</v>
      </c>
      <c r="F15" s="304">
        <f>AVERAGE(F8:F14)</f>
        <v>23.099777213857145</v>
      </c>
      <c r="P15" s="305"/>
      <c r="AB15" s="25"/>
      <c r="AC15" s="25"/>
      <c r="AD15" s="25"/>
      <c r="AE15" s="25"/>
    </row>
    <row r="16" spans="2:31" x14ac:dyDescent="0.9">
      <c r="B16" s="36"/>
      <c r="AB16" s="25"/>
      <c r="AC16" s="25"/>
      <c r="AD16" s="25"/>
      <c r="AE16" s="25"/>
    </row>
    <row r="18" spans="2:15" x14ac:dyDescent="0.9">
      <c r="B18" s="306"/>
      <c r="C18" s="306"/>
      <c r="D18" s="306"/>
      <c r="E18" s="306"/>
      <c r="F18" s="306"/>
    </row>
    <row r="19" spans="2:15" x14ac:dyDescent="0.9">
      <c r="F19" s="126"/>
    </row>
    <row r="20" spans="2:15" x14ac:dyDescent="0.9">
      <c r="F20" s="305"/>
    </row>
    <row r="23" spans="2:15" x14ac:dyDescent="0.9">
      <c r="K23" s="307"/>
      <c r="L23" s="307"/>
      <c r="M23" s="307"/>
      <c r="N23" s="307"/>
      <c r="O23" s="307"/>
    </row>
    <row r="24" spans="2:15" x14ac:dyDescent="0.9">
      <c r="H24" s="307"/>
      <c r="I24" s="307"/>
      <c r="J24" s="307"/>
      <c r="K24" s="307"/>
      <c r="L24" s="307"/>
      <c r="M24" s="307"/>
      <c r="N24" s="307"/>
      <c r="O24" s="307"/>
    </row>
    <row r="25" spans="2:15" x14ac:dyDescent="0.9">
      <c r="K25" s="307"/>
      <c r="L25" s="307"/>
      <c r="M25" s="307"/>
      <c r="N25" s="307"/>
      <c r="O25" s="307"/>
    </row>
    <row r="26" spans="2:15" x14ac:dyDescent="0.9">
      <c r="C26" s="307"/>
      <c r="D26" s="307"/>
      <c r="E26" s="307"/>
      <c r="F26" s="307"/>
      <c r="G26" s="307"/>
      <c r="K26" s="307"/>
      <c r="L26" s="307"/>
      <c r="M26" s="307"/>
      <c r="N26" s="307"/>
      <c r="O26" s="307"/>
    </row>
    <row r="27" spans="2:15" x14ac:dyDescent="0.9">
      <c r="K27" s="307"/>
      <c r="L27" s="307"/>
      <c r="M27" s="307"/>
      <c r="N27" s="307"/>
      <c r="O27" s="307"/>
    </row>
    <row r="28" spans="2:15" x14ac:dyDescent="0.9">
      <c r="K28" s="307"/>
      <c r="L28" s="307"/>
      <c r="M28" s="307"/>
      <c r="N28" s="307"/>
      <c r="O28" s="307"/>
    </row>
    <row r="29" spans="2:15" x14ac:dyDescent="0.9">
      <c r="K29" s="307"/>
      <c r="L29" s="307"/>
      <c r="M29" s="307"/>
      <c r="N29" s="307"/>
      <c r="O29" s="307"/>
    </row>
    <row r="30" spans="2:15" x14ac:dyDescent="0.9">
      <c r="K30" s="307"/>
      <c r="L30" s="307"/>
      <c r="M30" s="307"/>
      <c r="N30" s="307"/>
      <c r="O30" s="307"/>
    </row>
    <row r="31" spans="2:15" x14ac:dyDescent="0.9">
      <c r="K31" s="307"/>
      <c r="L31" s="307"/>
      <c r="M31" s="308"/>
      <c r="N31" s="307"/>
      <c r="O31" s="307"/>
    </row>
    <row r="32" spans="2:15" x14ac:dyDescent="0.9">
      <c r="K32" s="307"/>
      <c r="L32" s="307"/>
      <c r="M32" s="308"/>
      <c r="N32" s="307"/>
      <c r="O32" s="307"/>
    </row>
    <row r="33" spans="13:13" x14ac:dyDescent="0.9">
      <c r="M33" s="63"/>
    </row>
    <row r="34" spans="13:13" x14ac:dyDescent="0.9">
      <c r="M34" s="63"/>
    </row>
    <row r="35" spans="13:13" x14ac:dyDescent="0.9">
      <c r="M35" s="63"/>
    </row>
  </sheetData>
  <mergeCells count="6">
    <mergeCell ref="B2:F3"/>
    <mergeCell ref="F4:F7"/>
    <mergeCell ref="E4:E7"/>
    <mergeCell ref="D4:D7"/>
    <mergeCell ref="C4:C7"/>
    <mergeCell ref="B4:B7"/>
  </mergeCells>
  <hyperlinks>
    <hyperlink ref="B1" location="'Table of Contents'!A1" display="Table of Contents" xr:uid="{3088AD36-0DCC-4C22-AD4E-435DEE681A5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273F7-61B9-40DF-B901-04B63E546BC4}">
  <dimension ref="B1:AF281"/>
  <sheetViews>
    <sheetView zoomScaleNormal="100" workbookViewId="0"/>
  </sheetViews>
  <sheetFormatPr defaultColWidth="9" defaultRowHeight="20.25" x14ac:dyDescent="0.9"/>
  <cols>
    <col min="1" max="1" width="9" style="22"/>
    <col min="2" max="2" width="33.1328125" style="22" customWidth="1"/>
    <col min="3" max="9" width="9.86328125" style="22" customWidth="1"/>
    <col min="10" max="16384" width="9" style="22"/>
  </cols>
  <sheetData>
    <row r="1" spans="2:32" x14ac:dyDescent="0.9">
      <c r="B1" s="220" t="s">
        <v>71</v>
      </c>
    </row>
    <row r="2" spans="2:32" x14ac:dyDescent="0.9">
      <c r="B2" s="546" t="s">
        <v>273</v>
      </c>
      <c r="C2" s="546"/>
      <c r="D2" s="546"/>
      <c r="E2" s="546"/>
      <c r="F2" s="546"/>
      <c r="G2" s="546"/>
      <c r="H2" s="546"/>
      <c r="I2" s="546"/>
    </row>
    <row r="3" spans="2:32" x14ac:dyDescent="0.9">
      <c r="B3" s="309"/>
      <c r="C3" s="607" t="s">
        <v>210</v>
      </c>
      <c r="D3" s="607"/>
      <c r="E3" s="607"/>
      <c r="F3" s="607"/>
      <c r="G3" s="607"/>
      <c r="H3" s="607"/>
      <c r="I3" s="608"/>
    </row>
    <row r="4" spans="2:32" x14ac:dyDescent="0.9">
      <c r="B4" s="310" t="s">
        <v>127</v>
      </c>
      <c r="C4" s="311">
        <v>45200</v>
      </c>
      <c r="D4" s="311">
        <v>45231</v>
      </c>
      <c r="E4" s="311">
        <v>45261</v>
      </c>
      <c r="F4" s="311">
        <v>45292</v>
      </c>
      <c r="G4" s="311">
        <v>45323</v>
      </c>
      <c r="H4" s="311">
        <v>45352</v>
      </c>
      <c r="I4" s="312" t="s">
        <v>70</v>
      </c>
    </row>
    <row r="5" spans="2:32" x14ac:dyDescent="0.9">
      <c r="B5" s="313" t="s">
        <v>471</v>
      </c>
      <c r="C5" s="314"/>
      <c r="D5" s="315">
        <v>1</v>
      </c>
      <c r="E5" s="314"/>
      <c r="F5" s="314"/>
      <c r="G5" s="315">
        <v>2</v>
      </c>
      <c r="H5" s="314"/>
      <c r="I5" s="316">
        <f>SUM(C5:H5)</f>
        <v>3</v>
      </c>
    </row>
    <row r="6" spans="2:32" x14ac:dyDescent="0.9">
      <c r="B6" s="313" t="s">
        <v>129</v>
      </c>
      <c r="C6" s="314"/>
      <c r="D6" s="314"/>
      <c r="E6" s="315">
        <v>1</v>
      </c>
      <c r="F6" s="315">
        <v>7</v>
      </c>
      <c r="G6" s="314"/>
      <c r="H6" s="315">
        <v>6</v>
      </c>
      <c r="I6" s="316">
        <f t="shared" ref="I6:I69" si="0">SUM(C6:H6)</f>
        <v>14</v>
      </c>
    </row>
    <row r="7" spans="2:32" x14ac:dyDescent="0.9">
      <c r="B7" s="313" t="s">
        <v>128</v>
      </c>
      <c r="C7" s="315">
        <v>37</v>
      </c>
      <c r="D7" s="315">
        <v>50</v>
      </c>
      <c r="E7" s="315">
        <v>58</v>
      </c>
      <c r="F7" s="315">
        <v>43</v>
      </c>
      <c r="G7" s="315">
        <v>42</v>
      </c>
      <c r="H7" s="315">
        <v>38</v>
      </c>
      <c r="I7" s="316">
        <f t="shared" si="0"/>
        <v>268</v>
      </c>
    </row>
    <row r="8" spans="2:32" x14ac:dyDescent="0.9">
      <c r="B8" s="313" t="s">
        <v>131</v>
      </c>
      <c r="C8" s="315">
        <v>62</v>
      </c>
      <c r="D8" s="315">
        <v>80</v>
      </c>
      <c r="E8" s="315">
        <v>51</v>
      </c>
      <c r="F8" s="315">
        <v>59</v>
      </c>
      <c r="G8" s="315">
        <v>79</v>
      </c>
      <c r="H8" s="315">
        <v>59</v>
      </c>
      <c r="I8" s="316">
        <f t="shared" si="0"/>
        <v>390</v>
      </c>
    </row>
    <row r="9" spans="2:32" x14ac:dyDescent="0.9">
      <c r="B9" s="313" t="s">
        <v>133</v>
      </c>
      <c r="C9" s="314"/>
      <c r="D9" s="314"/>
      <c r="E9" s="315">
        <v>1</v>
      </c>
      <c r="F9" s="314"/>
      <c r="G9" s="315">
        <v>4</v>
      </c>
      <c r="H9" s="314"/>
      <c r="I9" s="316">
        <f t="shared" si="0"/>
        <v>5</v>
      </c>
    </row>
    <row r="10" spans="2:32" x14ac:dyDescent="0.9">
      <c r="B10" s="313" t="s">
        <v>472</v>
      </c>
      <c r="C10" s="314"/>
      <c r="D10" s="314"/>
      <c r="E10" s="315">
        <v>1</v>
      </c>
      <c r="F10" s="314"/>
      <c r="G10" s="314"/>
      <c r="H10" s="314"/>
      <c r="I10" s="316">
        <f t="shared" si="0"/>
        <v>1</v>
      </c>
      <c r="AC10" s="25"/>
      <c r="AD10" s="25"/>
      <c r="AE10" s="25"/>
      <c r="AF10" s="25"/>
    </row>
    <row r="11" spans="2:32" x14ac:dyDescent="0.9">
      <c r="B11" s="313" t="s">
        <v>134</v>
      </c>
      <c r="C11" s="315">
        <v>1</v>
      </c>
      <c r="D11" s="314"/>
      <c r="E11" s="314"/>
      <c r="F11" s="315">
        <v>1</v>
      </c>
      <c r="G11" s="315">
        <v>1</v>
      </c>
      <c r="H11" s="315">
        <v>1</v>
      </c>
      <c r="I11" s="316">
        <f t="shared" si="0"/>
        <v>4</v>
      </c>
      <c r="AC11" s="25"/>
      <c r="AD11" s="25"/>
      <c r="AE11" s="25"/>
      <c r="AF11" s="25"/>
    </row>
    <row r="12" spans="2:32" x14ac:dyDescent="0.9">
      <c r="B12" s="313" t="s">
        <v>473</v>
      </c>
      <c r="C12" s="314"/>
      <c r="D12" s="315">
        <v>5</v>
      </c>
      <c r="E12" s="315">
        <v>1</v>
      </c>
      <c r="F12" s="315">
        <v>1</v>
      </c>
      <c r="G12" s="314"/>
      <c r="H12" s="314"/>
      <c r="I12" s="316">
        <f t="shared" si="0"/>
        <v>7</v>
      </c>
    </row>
    <row r="13" spans="2:32" x14ac:dyDescent="0.9">
      <c r="B13" s="313" t="s">
        <v>135</v>
      </c>
      <c r="C13" s="314"/>
      <c r="D13" s="314"/>
      <c r="E13" s="315">
        <v>1</v>
      </c>
      <c r="F13" s="315">
        <v>1</v>
      </c>
      <c r="G13" s="314"/>
      <c r="H13" s="314"/>
      <c r="I13" s="316">
        <f t="shared" si="0"/>
        <v>2</v>
      </c>
    </row>
    <row r="14" spans="2:32" x14ac:dyDescent="0.9">
      <c r="B14" s="313" t="s">
        <v>136</v>
      </c>
      <c r="C14" s="315">
        <v>6</v>
      </c>
      <c r="D14" s="315">
        <v>13</v>
      </c>
      <c r="E14" s="315">
        <v>11</v>
      </c>
      <c r="F14" s="315">
        <v>11</v>
      </c>
      <c r="G14" s="315">
        <v>7</v>
      </c>
      <c r="H14" s="315">
        <v>17</v>
      </c>
      <c r="I14" s="316">
        <f t="shared" si="0"/>
        <v>65</v>
      </c>
    </row>
    <row r="15" spans="2:32" x14ac:dyDescent="0.9">
      <c r="B15" s="313" t="s">
        <v>474</v>
      </c>
      <c r="C15" s="315">
        <v>17</v>
      </c>
      <c r="D15" s="315">
        <v>19</v>
      </c>
      <c r="E15" s="315">
        <v>23</v>
      </c>
      <c r="F15" s="315">
        <v>28</v>
      </c>
      <c r="G15" s="315">
        <v>19</v>
      </c>
      <c r="H15" s="315">
        <v>18</v>
      </c>
      <c r="I15" s="316">
        <f t="shared" si="0"/>
        <v>124</v>
      </c>
    </row>
    <row r="16" spans="2:32" x14ac:dyDescent="0.9">
      <c r="B16" s="313" t="s">
        <v>475</v>
      </c>
      <c r="C16" s="314"/>
      <c r="D16" s="314"/>
      <c r="E16" s="314"/>
      <c r="F16" s="315">
        <v>1</v>
      </c>
      <c r="G16" s="314"/>
      <c r="H16" s="314"/>
      <c r="I16" s="316">
        <f t="shared" si="0"/>
        <v>1</v>
      </c>
    </row>
    <row r="17" spans="2:9" x14ac:dyDescent="0.9">
      <c r="B17" s="313" t="s">
        <v>476</v>
      </c>
      <c r="C17" s="315">
        <v>1</v>
      </c>
      <c r="D17" s="315">
        <v>2</v>
      </c>
      <c r="E17" s="314"/>
      <c r="F17" s="315">
        <v>3</v>
      </c>
      <c r="G17" s="315">
        <v>7</v>
      </c>
      <c r="H17" s="315">
        <v>1</v>
      </c>
      <c r="I17" s="316">
        <f t="shared" si="0"/>
        <v>14</v>
      </c>
    </row>
    <row r="18" spans="2:9" x14ac:dyDescent="0.9">
      <c r="B18" s="313" t="s">
        <v>223</v>
      </c>
      <c r="C18" s="314"/>
      <c r="D18" s="314"/>
      <c r="E18" s="315">
        <v>1</v>
      </c>
      <c r="F18" s="314"/>
      <c r="G18" s="314"/>
      <c r="H18" s="314"/>
      <c r="I18" s="316">
        <f t="shared" si="0"/>
        <v>1</v>
      </c>
    </row>
    <row r="19" spans="2:9" x14ac:dyDescent="0.9">
      <c r="B19" s="313" t="s">
        <v>225</v>
      </c>
      <c r="C19" s="314"/>
      <c r="D19" s="315">
        <v>1</v>
      </c>
      <c r="E19" s="314"/>
      <c r="F19" s="314"/>
      <c r="G19" s="314"/>
      <c r="H19" s="314"/>
      <c r="I19" s="316">
        <f t="shared" si="0"/>
        <v>1</v>
      </c>
    </row>
    <row r="20" spans="2:9" x14ac:dyDescent="0.9">
      <c r="B20" s="313" t="s">
        <v>139</v>
      </c>
      <c r="C20" s="315">
        <v>77</v>
      </c>
      <c r="D20" s="315">
        <v>83</v>
      </c>
      <c r="E20" s="315">
        <v>95</v>
      </c>
      <c r="F20" s="315">
        <v>95</v>
      </c>
      <c r="G20" s="315">
        <v>108</v>
      </c>
      <c r="H20" s="315">
        <v>94</v>
      </c>
      <c r="I20" s="316">
        <f t="shared" si="0"/>
        <v>552</v>
      </c>
    </row>
    <row r="21" spans="2:9" x14ac:dyDescent="0.9">
      <c r="B21" s="313" t="s">
        <v>477</v>
      </c>
      <c r="C21" s="315">
        <v>58</v>
      </c>
      <c r="D21" s="315">
        <v>59</v>
      </c>
      <c r="E21" s="315">
        <v>49</v>
      </c>
      <c r="F21" s="315">
        <v>56</v>
      </c>
      <c r="G21" s="315">
        <v>24</v>
      </c>
      <c r="H21" s="315">
        <v>34</v>
      </c>
      <c r="I21" s="316">
        <f t="shared" si="0"/>
        <v>280</v>
      </c>
    </row>
    <row r="22" spans="2:9" x14ac:dyDescent="0.9">
      <c r="B22" s="313" t="s">
        <v>142</v>
      </c>
      <c r="C22" s="315">
        <v>39</v>
      </c>
      <c r="D22" s="315">
        <v>44</v>
      </c>
      <c r="E22" s="315">
        <v>59</v>
      </c>
      <c r="F22" s="315">
        <v>63</v>
      </c>
      <c r="G22" s="315">
        <v>50</v>
      </c>
      <c r="H22" s="315">
        <v>42</v>
      </c>
      <c r="I22" s="316">
        <f t="shared" si="0"/>
        <v>297</v>
      </c>
    </row>
    <row r="23" spans="2:9" x14ac:dyDescent="0.9">
      <c r="B23" s="313" t="s">
        <v>478</v>
      </c>
      <c r="C23" s="314"/>
      <c r="D23" s="314"/>
      <c r="E23" s="315">
        <v>3</v>
      </c>
      <c r="F23" s="314"/>
      <c r="G23" s="315">
        <v>4</v>
      </c>
      <c r="H23" s="314"/>
      <c r="I23" s="316">
        <f t="shared" si="0"/>
        <v>7</v>
      </c>
    </row>
    <row r="24" spans="2:9" x14ac:dyDescent="0.9">
      <c r="B24" s="313" t="s">
        <v>479</v>
      </c>
      <c r="C24" s="315">
        <v>1</v>
      </c>
      <c r="D24" s="314"/>
      <c r="E24" s="314"/>
      <c r="F24" s="314"/>
      <c r="G24" s="315">
        <v>3</v>
      </c>
      <c r="H24" s="314"/>
      <c r="I24" s="316">
        <f t="shared" si="0"/>
        <v>4</v>
      </c>
    </row>
    <row r="25" spans="2:9" x14ac:dyDescent="0.9">
      <c r="B25" s="313" t="s">
        <v>144</v>
      </c>
      <c r="C25" s="315">
        <v>1</v>
      </c>
      <c r="D25" s="314"/>
      <c r="E25" s="314"/>
      <c r="F25" s="315">
        <v>1</v>
      </c>
      <c r="G25" s="315">
        <v>1</v>
      </c>
      <c r="H25" s="315">
        <v>1</v>
      </c>
      <c r="I25" s="316">
        <f t="shared" si="0"/>
        <v>4</v>
      </c>
    </row>
    <row r="26" spans="2:9" x14ac:dyDescent="0.9">
      <c r="B26" s="313" t="s">
        <v>145</v>
      </c>
      <c r="C26" s="314"/>
      <c r="D26" s="314"/>
      <c r="E26" s="315">
        <v>3</v>
      </c>
      <c r="F26" s="314"/>
      <c r="G26" s="314"/>
      <c r="H26" s="315">
        <v>3</v>
      </c>
      <c r="I26" s="316">
        <f t="shared" si="0"/>
        <v>6</v>
      </c>
    </row>
    <row r="27" spans="2:9" x14ac:dyDescent="0.9">
      <c r="B27" s="313" t="s">
        <v>480</v>
      </c>
      <c r="C27" s="315">
        <v>11</v>
      </c>
      <c r="D27" s="315">
        <v>10</v>
      </c>
      <c r="E27" s="315">
        <v>9</v>
      </c>
      <c r="F27" s="315">
        <v>20</v>
      </c>
      <c r="G27" s="315">
        <v>8</v>
      </c>
      <c r="H27" s="315">
        <v>22</v>
      </c>
      <c r="I27" s="316">
        <f t="shared" si="0"/>
        <v>80</v>
      </c>
    </row>
    <row r="28" spans="2:9" x14ac:dyDescent="0.9">
      <c r="B28" s="313" t="s">
        <v>481</v>
      </c>
      <c r="C28" s="314"/>
      <c r="D28" s="314"/>
      <c r="E28" s="314"/>
      <c r="F28" s="314"/>
      <c r="G28" s="315">
        <v>1</v>
      </c>
      <c r="H28" s="314"/>
      <c r="I28" s="316">
        <f t="shared" si="0"/>
        <v>1</v>
      </c>
    </row>
    <row r="29" spans="2:9" x14ac:dyDescent="0.9">
      <c r="B29" s="313" t="s">
        <v>147</v>
      </c>
      <c r="C29" s="315">
        <v>9</v>
      </c>
      <c r="D29" s="315">
        <v>8</v>
      </c>
      <c r="E29" s="315">
        <v>6</v>
      </c>
      <c r="F29" s="315">
        <v>9</v>
      </c>
      <c r="G29" s="315">
        <v>6</v>
      </c>
      <c r="H29" s="315">
        <v>10</v>
      </c>
      <c r="I29" s="316">
        <f t="shared" si="0"/>
        <v>48</v>
      </c>
    </row>
    <row r="30" spans="2:9" x14ac:dyDescent="0.9">
      <c r="B30" s="313" t="s">
        <v>151</v>
      </c>
      <c r="C30" s="315">
        <v>1</v>
      </c>
      <c r="D30" s="314"/>
      <c r="E30" s="314"/>
      <c r="F30" s="315">
        <v>1</v>
      </c>
      <c r="G30" s="315">
        <v>1</v>
      </c>
      <c r="H30" s="315">
        <v>2</v>
      </c>
      <c r="I30" s="316">
        <f t="shared" si="0"/>
        <v>5</v>
      </c>
    </row>
    <row r="31" spans="2:9" x14ac:dyDescent="0.9">
      <c r="B31" s="313" t="s">
        <v>482</v>
      </c>
      <c r="C31" s="315">
        <v>1</v>
      </c>
      <c r="D31" s="314"/>
      <c r="E31" s="314"/>
      <c r="F31" s="314"/>
      <c r="G31" s="315">
        <v>1</v>
      </c>
      <c r="H31" s="314"/>
      <c r="I31" s="316">
        <f t="shared" si="0"/>
        <v>2</v>
      </c>
    </row>
    <row r="32" spans="2:9" x14ac:dyDescent="0.9">
      <c r="B32" s="313" t="s">
        <v>148</v>
      </c>
      <c r="C32" s="314"/>
      <c r="D32" s="314"/>
      <c r="E32" s="314"/>
      <c r="F32" s="315">
        <v>1</v>
      </c>
      <c r="G32" s="314"/>
      <c r="H32" s="315">
        <v>1</v>
      </c>
      <c r="I32" s="316">
        <f t="shared" si="0"/>
        <v>2</v>
      </c>
    </row>
    <row r="33" spans="2:9" x14ac:dyDescent="0.9">
      <c r="B33" s="313" t="s">
        <v>149</v>
      </c>
      <c r="C33" s="315">
        <v>1</v>
      </c>
      <c r="D33" s="315">
        <v>1</v>
      </c>
      <c r="E33" s="314"/>
      <c r="F33" s="314"/>
      <c r="G33" s="314"/>
      <c r="H33" s="314"/>
      <c r="I33" s="316">
        <f t="shared" si="0"/>
        <v>2</v>
      </c>
    </row>
    <row r="34" spans="2:9" x14ac:dyDescent="0.9">
      <c r="B34" s="313" t="s">
        <v>228</v>
      </c>
      <c r="C34" s="314"/>
      <c r="D34" s="314"/>
      <c r="E34" s="314"/>
      <c r="F34" s="314"/>
      <c r="G34" s="314"/>
      <c r="H34" s="315">
        <v>1</v>
      </c>
      <c r="I34" s="316">
        <f t="shared" si="0"/>
        <v>1</v>
      </c>
    </row>
    <row r="35" spans="2:9" x14ac:dyDescent="0.9">
      <c r="B35" s="313" t="s">
        <v>150</v>
      </c>
      <c r="C35" s="315">
        <v>5</v>
      </c>
      <c r="D35" s="315">
        <v>9</v>
      </c>
      <c r="E35" s="315">
        <v>9</v>
      </c>
      <c r="F35" s="315">
        <v>9</v>
      </c>
      <c r="G35" s="315">
        <v>18</v>
      </c>
      <c r="H35" s="315">
        <v>5</v>
      </c>
      <c r="I35" s="316">
        <f t="shared" si="0"/>
        <v>55</v>
      </c>
    </row>
    <row r="36" spans="2:9" x14ac:dyDescent="0.9">
      <c r="B36" s="313" t="s">
        <v>483</v>
      </c>
      <c r="C36" s="315">
        <v>8</v>
      </c>
      <c r="D36" s="315">
        <v>8</v>
      </c>
      <c r="E36" s="315">
        <v>3</v>
      </c>
      <c r="F36" s="315">
        <v>16</v>
      </c>
      <c r="G36" s="315">
        <v>12</v>
      </c>
      <c r="H36" s="315">
        <v>8</v>
      </c>
      <c r="I36" s="316">
        <f t="shared" si="0"/>
        <v>55</v>
      </c>
    </row>
    <row r="37" spans="2:9" x14ac:dyDescent="0.9">
      <c r="B37" s="313" t="s">
        <v>484</v>
      </c>
      <c r="C37" s="315">
        <v>7</v>
      </c>
      <c r="D37" s="315">
        <v>16</v>
      </c>
      <c r="E37" s="315">
        <v>14</v>
      </c>
      <c r="F37" s="315">
        <v>17</v>
      </c>
      <c r="G37" s="315">
        <v>15</v>
      </c>
      <c r="H37" s="315">
        <v>28</v>
      </c>
      <c r="I37" s="316">
        <f t="shared" si="0"/>
        <v>97</v>
      </c>
    </row>
    <row r="38" spans="2:9" x14ac:dyDescent="0.9">
      <c r="B38" s="313" t="s">
        <v>485</v>
      </c>
      <c r="C38" s="315">
        <v>1</v>
      </c>
      <c r="D38" s="314"/>
      <c r="E38" s="315">
        <v>1</v>
      </c>
      <c r="F38" s="315">
        <v>1</v>
      </c>
      <c r="G38" s="315">
        <v>4</v>
      </c>
      <c r="H38" s="315">
        <v>2</v>
      </c>
      <c r="I38" s="316">
        <f t="shared" si="0"/>
        <v>9</v>
      </c>
    </row>
    <row r="39" spans="2:9" x14ac:dyDescent="0.9">
      <c r="B39" s="313" t="s">
        <v>33</v>
      </c>
      <c r="C39" s="315">
        <v>23</v>
      </c>
      <c r="D39" s="315">
        <v>41</v>
      </c>
      <c r="E39" s="315">
        <v>45</v>
      </c>
      <c r="F39" s="315">
        <v>48</v>
      </c>
      <c r="G39" s="315">
        <v>37</v>
      </c>
      <c r="H39" s="315">
        <v>39</v>
      </c>
      <c r="I39" s="316">
        <f t="shared" si="0"/>
        <v>233</v>
      </c>
    </row>
    <row r="40" spans="2:9" x14ac:dyDescent="0.9">
      <c r="B40" s="313" t="s">
        <v>486</v>
      </c>
      <c r="C40" s="314"/>
      <c r="D40" s="314"/>
      <c r="E40" s="315">
        <v>1</v>
      </c>
      <c r="F40" s="314"/>
      <c r="G40" s="314"/>
      <c r="H40" s="314"/>
      <c r="I40" s="316">
        <f t="shared" si="0"/>
        <v>1</v>
      </c>
    </row>
    <row r="41" spans="2:9" x14ac:dyDescent="0.9">
      <c r="B41" s="313" t="s">
        <v>487</v>
      </c>
      <c r="C41" s="315">
        <v>1</v>
      </c>
      <c r="D41" s="314"/>
      <c r="E41" s="314"/>
      <c r="F41" s="314"/>
      <c r="G41" s="314"/>
      <c r="H41" s="314"/>
      <c r="I41" s="316">
        <f t="shared" si="0"/>
        <v>1</v>
      </c>
    </row>
    <row r="42" spans="2:9" x14ac:dyDescent="0.9">
      <c r="B42" s="313" t="s">
        <v>152</v>
      </c>
      <c r="C42" s="315">
        <v>5</v>
      </c>
      <c r="D42" s="314"/>
      <c r="E42" s="315">
        <v>2</v>
      </c>
      <c r="F42" s="315">
        <v>5</v>
      </c>
      <c r="G42" s="315">
        <v>3</v>
      </c>
      <c r="H42" s="314"/>
      <c r="I42" s="316">
        <f t="shared" si="0"/>
        <v>15</v>
      </c>
    </row>
    <row r="43" spans="2:9" x14ac:dyDescent="0.9">
      <c r="B43" s="313" t="s">
        <v>488</v>
      </c>
      <c r="C43" s="315">
        <v>5</v>
      </c>
      <c r="D43" s="315">
        <v>8</v>
      </c>
      <c r="E43" s="315">
        <v>7</v>
      </c>
      <c r="F43" s="315">
        <v>8</v>
      </c>
      <c r="G43" s="315">
        <v>4</v>
      </c>
      <c r="H43" s="315">
        <v>12</v>
      </c>
      <c r="I43" s="316">
        <f t="shared" si="0"/>
        <v>44</v>
      </c>
    </row>
    <row r="44" spans="2:9" x14ac:dyDescent="0.9">
      <c r="B44" s="313" t="s">
        <v>489</v>
      </c>
      <c r="C44" s="314"/>
      <c r="D44" s="314"/>
      <c r="E44" s="314"/>
      <c r="F44" s="314"/>
      <c r="G44" s="315">
        <v>1</v>
      </c>
      <c r="H44" s="314"/>
      <c r="I44" s="316">
        <f t="shared" si="0"/>
        <v>1</v>
      </c>
    </row>
    <row r="45" spans="2:9" x14ac:dyDescent="0.9">
      <c r="B45" s="313" t="s">
        <v>490</v>
      </c>
      <c r="C45" s="314"/>
      <c r="D45" s="315">
        <v>1</v>
      </c>
      <c r="E45" s="314"/>
      <c r="F45" s="315">
        <v>2</v>
      </c>
      <c r="G45" s="314"/>
      <c r="H45" s="314"/>
      <c r="I45" s="316">
        <f t="shared" si="0"/>
        <v>3</v>
      </c>
    </row>
    <row r="46" spans="2:9" x14ac:dyDescent="0.9">
      <c r="B46" s="313" t="s">
        <v>159</v>
      </c>
      <c r="C46" s="314"/>
      <c r="D46" s="314"/>
      <c r="E46" s="315">
        <v>1</v>
      </c>
      <c r="F46" s="314"/>
      <c r="G46" s="314"/>
      <c r="H46" s="314"/>
      <c r="I46" s="316">
        <f t="shared" si="0"/>
        <v>1</v>
      </c>
    </row>
    <row r="47" spans="2:9" x14ac:dyDescent="0.9">
      <c r="B47" s="313" t="s">
        <v>125</v>
      </c>
      <c r="C47" s="315">
        <v>90</v>
      </c>
      <c r="D47" s="315">
        <v>163</v>
      </c>
      <c r="E47" s="315">
        <v>152</v>
      </c>
      <c r="F47" s="315">
        <v>154</v>
      </c>
      <c r="G47" s="315">
        <v>67</v>
      </c>
      <c r="H47" s="315">
        <v>83</v>
      </c>
      <c r="I47" s="316">
        <f t="shared" si="0"/>
        <v>709</v>
      </c>
    </row>
    <row r="48" spans="2:9" x14ac:dyDescent="0.9">
      <c r="B48" s="313" t="s">
        <v>491</v>
      </c>
      <c r="C48" s="314"/>
      <c r="D48" s="314"/>
      <c r="E48" s="314"/>
      <c r="F48" s="314"/>
      <c r="G48" s="314"/>
      <c r="H48" s="315">
        <v>1</v>
      </c>
      <c r="I48" s="316">
        <f t="shared" si="0"/>
        <v>1</v>
      </c>
    </row>
    <row r="49" spans="2:9" x14ac:dyDescent="0.9">
      <c r="B49" s="313" t="s">
        <v>154</v>
      </c>
      <c r="C49" s="315">
        <v>1</v>
      </c>
      <c r="D49" s="314"/>
      <c r="E49" s="314"/>
      <c r="F49" s="314"/>
      <c r="G49" s="314"/>
      <c r="H49" s="315">
        <v>2</v>
      </c>
      <c r="I49" s="316">
        <f t="shared" si="0"/>
        <v>3</v>
      </c>
    </row>
    <row r="50" spans="2:9" x14ac:dyDescent="0.9">
      <c r="B50" s="313" t="s">
        <v>492</v>
      </c>
      <c r="C50" s="315">
        <v>3</v>
      </c>
      <c r="D50" s="315">
        <v>3</v>
      </c>
      <c r="E50" s="315">
        <v>3</v>
      </c>
      <c r="F50" s="315">
        <v>4</v>
      </c>
      <c r="G50" s="315">
        <v>3</v>
      </c>
      <c r="H50" s="315">
        <v>3</v>
      </c>
      <c r="I50" s="316">
        <f t="shared" si="0"/>
        <v>19</v>
      </c>
    </row>
    <row r="51" spans="2:9" x14ac:dyDescent="0.9">
      <c r="B51" s="313" t="s">
        <v>493</v>
      </c>
      <c r="C51" s="314"/>
      <c r="D51" s="314"/>
      <c r="E51" s="314"/>
      <c r="F51" s="314"/>
      <c r="G51" s="315">
        <v>1</v>
      </c>
      <c r="H51" s="314"/>
      <c r="I51" s="316">
        <f t="shared" si="0"/>
        <v>1</v>
      </c>
    </row>
    <row r="52" spans="2:9" x14ac:dyDescent="0.9">
      <c r="B52" s="313" t="s">
        <v>494</v>
      </c>
      <c r="C52" s="314"/>
      <c r="D52" s="315">
        <v>2</v>
      </c>
      <c r="E52" s="315">
        <v>2</v>
      </c>
      <c r="F52" s="315">
        <v>6</v>
      </c>
      <c r="G52" s="315">
        <v>6</v>
      </c>
      <c r="H52" s="315">
        <v>2</v>
      </c>
      <c r="I52" s="316">
        <f t="shared" si="0"/>
        <v>18</v>
      </c>
    </row>
    <row r="53" spans="2:9" x14ac:dyDescent="0.9">
      <c r="B53" s="313" t="s">
        <v>495</v>
      </c>
      <c r="C53" s="314"/>
      <c r="D53" s="314"/>
      <c r="E53" s="314"/>
      <c r="F53" s="315">
        <v>1</v>
      </c>
      <c r="G53" s="314"/>
      <c r="H53" s="314"/>
      <c r="I53" s="316">
        <f t="shared" si="0"/>
        <v>1</v>
      </c>
    </row>
    <row r="54" spans="2:9" x14ac:dyDescent="0.9">
      <c r="B54" s="313" t="s">
        <v>496</v>
      </c>
      <c r="C54" s="315">
        <v>1</v>
      </c>
      <c r="D54" s="315">
        <v>1</v>
      </c>
      <c r="E54" s="315">
        <v>7</v>
      </c>
      <c r="F54" s="315">
        <v>7</v>
      </c>
      <c r="G54" s="315">
        <v>10</v>
      </c>
      <c r="H54" s="315">
        <v>6</v>
      </c>
      <c r="I54" s="316">
        <f t="shared" si="0"/>
        <v>32</v>
      </c>
    </row>
    <row r="55" spans="2:9" x14ac:dyDescent="0.9">
      <c r="B55" s="313" t="s">
        <v>157</v>
      </c>
      <c r="C55" s="315">
        <v>9</v>
      </c>
      <c r="D55" s="315">
        <v>6</v>
      </c>
      <c r="E55" s="315">
        <v>13</v>
      </c>
      <c r="F55" s="315">
        <v>3</v>
      </c>
      <c r="G55" s="315">
        <v>5</v>
      </c>
      <c r="H55" s="315">
        <v>6</v>
      </c>
      <c r="I55" s="316">
        <f t="shared" si="0"/>
        <v>42</v>
      </c>
    </row>
    <row r="56" spans="2:9" x14ac:dyDescent="0.9">
      <c r="B56" s="313" t="s">
        <v>158</v>
      </c>
      <c r="C56" s="315">
        <v>26</v>
      </c>
      <c r="D56" s="315">
        <v>36</v>
      </c>
      <c r="E56" s="315">
        <v>46</v>
      </c>
      <c r="F56" s="315">
        <v>72</v>
      </c>
      <c r="G56" s="315">
        <v>36</v>
      </c>
      <c r="H56" s="315">
        <v>32</v>
      </c>
      <c r="I56" s="316">
        <f t="shared" si="0"/>
        <v>248</v>
      </c>
    </row>
    <row r="57" spans="2:9" x14ac:dyDescent="0.9">
      <c r="B57" s="313" t="s">
        <v>160</v>
      </c>
      <c r="C57" s="315">
        <v>1</v>
      </c>
      <c r="D57" s="314"/>
      <c r="E57" s="314"/>
      <c r="F57" s="314"/>
      <c r="G57" s="314"/>
      <c r="H57" s="315">
        <v>2</v>
      </c>
      <c r="I57" s="316">
        <f t="shared" si="0"/>
        <v>3</v>
      </c>
    </row>
    <row r="58" spans="2:9" x14ac:dyDescent="0.9">
      <c r="B58" s="313" t="s">
        <v>161</v>
      </c>
      <c r="C58" s="315">
        <v>25</v>
      </c>
      <c r="D58" s="315">
        <v>35</v>
      </c>
      <c r="E58" s="315">
        <v>35</v>
      </c>
      <c r="F58" s="315">
        <v>60</v>
      </c>
      <c r="G58" s="315">
        <v>20</v>
      </c>
      <c r="H58" s="315">
        <v>28</v>
      </c>
      <c r="I58" s="316">
        <f t="shared" si="0"/>
        <v>203</v>
      </c>
    </row>
    <row r="59" spans="2:9" x14ac:dyDescent="0.9">
      <c r="B59" s="313" t="s">
        <v>497</v>
      </c>
      <c r="C59" s="315">
        <v>1</v>
      </c>
      <c r="D59" s="315">
        <v>1</v>
      </c>
      <c r="E59" s="315">
        <v>2</v>
      </c>
      <c r="F59" s="314"/>
      <c r="G59" s="314"/>
      <c r="H59" s="314"/>
      <c r="I59" s="316">
        <f t="shared" si="0"/>
        <v>4</v>
      </c>
    </row>
    <row r="60" spans="2:9" x14ac:dyDescent="0.9">
      <c r="B60" s="313" t="s">
        <v>498</v>
      </c>
      <c r="C60" s="314"/>
      <c r="D60" s="314"/>
      <c r="E60" s="314"/>
      <c r="F60" s="315">
        <v>1</v>
      </c>
      <c r="G60" s="314"/>
      <c r="H60" s="315">
        <v>1</v>
      </c>
      <c r="I60" s="316">
        <f t="shared" si="0"/>
        <v>2</v>
      </c>
    </row>
    <row r="61" spans="2:9" x14ac:dyDescent="0.9">
      <c r="B61" s="313" t="s">
        <v>162</v>
      </c>
      <c r="C61" s="315">
        <v>33</v>
      </c>
      <c r="D61" s="315">
        <v>51</v>
      </c>
      <c r="E61" s="315">
        <v>40</v>
      </c>
      <c r="F61" s="315">
        <v>41</v>
      </c>
      <c r="G61" s="315">
        <v>42</v>
      </c>
      <c r="H61" s="315">
        <v>33</v>
      </c>
      <c r="I61" s="316">
        <f t="shared" si="0"/>
        <v>240</v>
      </c>
    </row>
    <row r="62" spans="2:9" x14ac:dyDescent="0.9">
      <c r="B62" s="313" t="s">
        <v>499</v>
      </c>
      <c r="C62" s="314"/>
      <c r="D62" s="314"/>
      <c r="E62" s="314"/>
      <c r="F62" s="314"/>
      <c r="G62" s="315">
        <v>1</v>
      </c>
      <c r="H62" s="314"/>
      <c r="I62" s="316">
        <f t="shared" si="0"/>
        <v>1</v>
      </c>
    </row>
    <row r="63" spans="2:9" x14ac:dyDescent="0.9">
      <c r="B63" s="313" t="s">
        <v>163</v>
      </c>
      <c r="C63" s="315">
        <v>11</v>
      </c>
      <c r="D63" s="315">
        <v>11</v>
      </c>
      <c r="E63" s="315">
        <v>9</v>
      </c>
      <c r="F63" s="315">
        <v>10</v>
      </c>
      <c r="G63" s="315">
        <v>16</v>
      </c>
      <c r="H63" s="315">
        <v>5</v>
      </c>
      <c r="I63" s="316">
        <f t="shared" si="0"/>
        <v>62</v>
      </c>
    </row>
    <row r="64" spans="2:9" x14ac:dyDescent="0.9">
      <c r="B64" s="313" t="s">
        <v>500</v>
      </c>
      <c r="C64" s="315">
        <v>2</v>
      </c>
      <c r="D64" s="314"/>
      <c r="E64" s="314"/>
      <c r="F64" s="314"/>
      <c r="G64" s="315">
        <v>2</v>
      </c>
      <c r="H64" s="315">
        <v>3</v>
      </c>
      <c r="I64" s="316">
        <f t="shared" si="0"/>
        <v>7</v>
      </c>
    </row>
    <row r="65" spans="2:9" x14ac:dyDescent="0.9">
      <c r="B65" s="313" t="s">
        <v>34</v>
      </c>
      <c r="C65" s="315">
        <v>333</v>
      </c>
      <c r="D65" s="315">
        <v>408</v>
      </c>
      <c r="E65" s="315">
        <v>468</v>
      </c>
      <c r="F65" s="315">
        <v>434</v>
      </c>
      <c r="G65" s="315">
        <v>355</v>
      </c>
      <c r="H65" s="315">
        <v>359</v>
      </c>
      <c r="I65" s="316">
        <f t="shared" si="0"/>
        <v>2357</v>
      </c>
    </row>
    <row r="66" spans="2:9" x14ac:dyDescent="0.9">
      <c r="B66" s="313" t="s">
        <v>164</v>
      </c>
      <c r="C66" s="315">
        <v>3</v>
      </c>
      <c r="D66" s="314"/>
      <c r="E66" s="314"/>
      <c r="F66" s="315">
        <v>4</v>
      </c>
      <c r="G66" s="314"/>
      <c r="H66" s="314"/>
      <c r="I66" s="316">
        <f t="shared" si="0"/>
        <v>7</v>
      </c>
    </row>
    <row r="67" spans="2:9" x14ac:dyDescent="0.9">
      <c r="B67" s="313" t="s">
        <v>501</v>
      </c>
      <c r="C67" s="314"/>
      <c r="D67" s="315">
        <v>1</v>
      </c>
      <c r="E67" s="314"/>
      <c r="F67" s="314"/>
      <c r="G67" s="314"/>
      <c r="H67" s="314"/>
      <c r="I67" s="316">
        <f t="shared" si="0"/>
        <v>1</v>
      </c>
    </row>
    <row r="68" spans="2:9" x14ac:dyDescent="0.9">
      <c r="B68" s="313" t="s">
        <v>502</v>
      </c>
      <c r="C68" s="314"/>
      <c r="D68" s="315">
        <v>1</v>
      </c>
      <c r="E68" s="315">
        <v>1</v>
      </c>
      <c r="F68" s="314"/>
      <c r="G68" s="314"/>
      <c r="H68" s="314"/>
      <c r="I68" s="316">
        <f t="shared" si="0"/>
        <v>2</v>
      </c>
    </row>
    <row r="69" spans="2:9" x14ac:dyDescent="0.9">
      <c r="B69" s="313" t="s">
        <v>503</v>
      </c>
      <c r="C69" s="314"/>
      <c r="D69" s="314"/>
      <c r="E69" s="314"/>
      <c r="F69" s="314"/>
      <c r="G69" s="314"/>
      <c r="H69" s="315">
        <v>1</v>
      </c>
      <c r="I69" s="316">
        <f t="shared" si="0"/>
        <v>1</v>
      </c>
    </row>
    <row r="70" spans="2:9" x14ac:dyDescent="0.9">
      <c r="B70" s="313" t="s">
        <v>197</v>
      </c>
      <c r="C70" s="314"/>
      <c r="D70" s="314"/>
      <c r="E70" s="314"/>
      <c r="F70" s="314"/>
      <c r="G70" s="315">
        <v>1</v>
      </c>
      <c r="H70" s="314"/>
      <c r="I70" s="316">
        <f t="shared" ref="I70:I91" si="1">SUM(C70:H70)</f>
        <v>1</v>
      </c>
    </row>
    <row r="71" spans="2:9" x14ac:dyDescent="0.9">
      <c r="B71" s="313" t="s">
        <v>165</v>
      </c>
      <c r="C71" s="315">
        <v>59</v>
      </c>
      <c r="D71" s="315">
        <v>57</v>
      </c>
      <c r="E71" s="315">
        <v>44</v>
      </c>
      <c r="F71" s="315">
        <v>59</v>
      </c>
      <c r="G71" s="315">
        <v>39</v>
      </c>
      <c r="H71" s="315">
        <v>79</v>
      </c>
      <c r="I71" s="316">
        <f t="shared" si="1"/>
        <v>337</v>
      </c>
    </row>
    <row r="72" spans="2:9" x14ac:dyDescent="0.9">
      <c r="B72" s="313" t="s">
        <v>504</v>
      </c>
      <c r="C72" s="314"/>
      <c r="D72" s="314"/>
      <c r="E72" s="315">
        <v>1</v>
      </c>
      <c r="F72" s="314"/>
      <c r="G72" s="314"/>
      <c r="H72" s="314"/>
      <c r="I72" s="316">
        <f t="shared" si="1"/>
        <v>1</v>
      </c>
    </row>
    <row r="73" spans="2:9" x14ac:dyDescent="0.9">
      <c r="B73" s="313" t="s">
        <v>505</v>
      </c>
      <c r="C73" s="315">
        <v>1</v>
      </c>
      <c r="D73" s="314"/>
      <c r="E73" s="314"/>
      <c r="F73" s="315">
        <v>3</v>
      </c>
      <c r="G73" s="314"/>
      <c r="H73" s="314"/>
      <c r="I73" s="316">
        <f t="shared" si="1"/>
        <v>4</v>
      </c>
    </row>
    <row r="74" spans="2:9" x14ac:dyDescent="0.9">
      <c r="B74" s="313" t="s">
        <v>35</v>
      </c>
      <c r="C74" s="315">
        <v>249</v>
      </c>
      <c r="D74" s="315">
        <v>665</v>
      </c>
      <c r="E74" s="315">
        <v>561</v>
      </c>
      <c r="F74" s="315">
        <v>1145</v>
      </c>
      <c r="G74" s="315">
        <v>1006</v>
      </c>
      <c r="H74" s="315">
        <v>691</v>
      </c>
      <c r="I74" s="316">
        <f t="shared" si="1"/>
        <v>4317</v>
      </c>
    </row>
    <row r="75" spans="2:9" x14ac:dyDescent="0.9">
      <c r="B75" s="313" t="s">
        <v>506</v>
      </c>
      <c r="C75" s="314"/>
      <c r="D75" s="314"/>
      <c r="E75" s="314"/>
      <c r="F75" s="314"/>
      <c r="G75" s="314"/>
      <c r="H75" s="315">
        <v>1</v>
      </c>
      <c r="I75" s="316">
        <f t="shared" si="1"/>
        <v>1</v>
      </c>
    </row>
    <row r="76" spans="2:9" x14ac:dyDescent="0.9">
      <c r="B76" s="313" t="s">
        <v>166</v>
      </c>
      <c r="C76" s="315">
        <v>3</v>
      </c>
      <c r="D76" s="315">
        <v>9</v>
      </c>
      <c r="E76" s="315">
        <v>6</v>
      </c>
      <c r="F76" s="315">
        <v>13</v>
      </c>
      <c r="G76" s="315">
        <v>6</v>
      </c>
      <c r="H76" s="315">
        <v>6</v>
      </c>
      <c r="I76" s="316">
        <f t="shared" si="1"/>
        <v>43</v>
      </c>
    </row>
    <row r="77" spans="2:9" x14ac:dyDescent="0.9">
      <c r="B77" s="313" t="s">
        <v>167</v>
      </c>
      <c r="C77" s="315">
        <v>8</v>
      </c>
      <c r="D77" s="315">
        <v>3</v>
      </c>
      <c r="E77" s="315">
        <v>9</v>
      </c>
      <c r="F77" s="315">
        <v>10</v>
      </c>
      <c r="G77" s="315">
        <v>9</v>
      </c>
      <c r="H77" s="315">
        <v>19</v>
      </c>
      <c r="I77" s="316">
        <f t="shared" si="1"/>
        <v>58</v>
      </c>
    </row>
    <row r="78" spans="2:9" x14ac:dyDescent="0.9">
      <c r="B78" s="313" t="s">
        <v>507</v>
      </c>
      <c r="C78" s="314"/>
      <c r="D78" s="314"/>
      <c r="E78" s="315">
        <v>1</v>
      </c>
      <c r="F78" s="314"/>
      <c r="G78" s="314"/>
      <c r="H78" s="314"/>
      <c r="I78" s="316">
        <f t="shared" si="1"/>
        <v>1</v>
      </c>
    </row>
    <row r="79" spans="2:9" x14ac:dyDescent="0.9">
      <c r="B79" s="313" t="s">
        <v>168</v>
      </c>
      <c r="C79" s="314"/>
      <c r="D79" s="314"/>
      <c r="E79" s="315">
        <v>1</v>
      </c>
      <c r="F79" s="315">
        <v>1</v>
      </c>
      <c r="G79" s="314"/>
      <c r="H79" s="314"/>
      <c r="I79" s="316">
        <f t="shared" si="1"/>
        <v>2</v>
      </c>
    </row>
    <row r="80" spans="2:9" x14ac:dyDescent="0.9">
      <c r="B80" s="313" t="s">
        <v>508</v>
      </c>
      <c r="C80" s="314"/>
      <c r="D80" s="314"/>
      <c r="E80" s="314"/>
      <c r="F80" s="314"/>
      <c r="G80" s="315">
        <v>1</v>
      </c>
      <c r="H80" s="315">
        <v>1</v>
      </c>
      <c r="I80" s="316">
        <f t="shared" si="1"/>
        <v>2</v>
      </c>
    </row>
    <row r="81" spans="2:9" x14ac:dyDescent="0.9">
      <c r="B81" s="313" t="s">
        <v>169</v>
      </c>
      <c r="C81" s="315">
        <v>7</v>
      </c>
      <c r="D81" s="315">
        <v>11</v>
      </c>
      <c r="E81" s="315">
        <v>12</v>
      </c>
      <c r="F81" s="315">
        <v>6</v>
      </c>
      <c r="G81" s="315">
        <v>4</v>
      </c>
      <c r="H81" s="315">
        <v>5</v>
      </c>
      <c r="I81" s="316">
        <f t="shared" si="1"/>
        <v>45</v>
      </c>
    </row>
    <row r="82" spans="2:9" x14ac:dyDescent="0.9">
      <c r="B82" s="317" t="s">
        <v>383</v>
      </c>
      <c r="C82" s="315">
        <v>15</v>
      </c>
      <c r="D82" s="315">
        <v>20</v>
      </c>
      <c r="E82" s="315">
        <v>54</v>
      </c>
      <c r="F82" s="315">
        <v>45</v>
      </c>
      <c r="G82" s="315">
        <v>24</v>
      </c>
      <c r="H82" s="315">
        <v>55</v>
      </c>
      <c r="I82" s="316">
        <f t="shared" si="1"/>
        <v>213</v>
      </c>
    </row>
    <row r="83" spans="2:9" x14ac:dyDescent="0.9">
      <c r="B83" s="313" t="s">
        <v>509</v>
      </c>
      <c r="C83" s="314"/>
      <c r="D83" s="314"/>
      <c r="E83" s="315">
        <v>1</v>
      </c>
      <c r="F83" s="314"/>
      <c r="G83" s="314"/>
      <c r="H83" s="314"/>
      <c r="I83" s="316">
        <f t="shared" si="1"/>
        <v>1</v>
      </c>
    </row>
    <row r="84" spans="2:9" x14ac:dyDescent="0.9">
      <c r="B84" s="313" t="s">
        <v>234</v>
      </c>
      <c r="C84" s="314"/>
      <c r="D84" s="314"/>
      <c r="E84" s="314"/>
      <c r="F84" s="315">
        <v>1</v>
      </c>
      <c r="G84" s="315">
        <v>2</v>
      </c>
      <c r="H84" s="314"/>
      <c r="I84" s="316">
        <f t="shared" si="1"/>
        <v>3</v>
      </c>
    </row>
    <row r="85" spans="2:9" x14ac:dyDescent="0.9">
      <c r="B85" s="313" t="s">
        <v>171</v>
      </c>
      <c r="C85" s="315">
        <v>8</v>
      </c>
      <c r="D85" s="315">
        <v>7</v>
      </c>
      <c r="E85" s="315">
        <v>13</v>
      </c>
      <c r="F85" s="315">
        <v>7</v>
      </c>
      <c r="G85" s="315">
        <v>14</v>
      </c>
      <c r="H85" s="315">
        <v>5</v>
      </c>
      <c r="I85" s="316">
        <f t="shared" si="1"/>
        <v>54</v>
      </c>
    </row>
    <row r="86" spans="2:9" x14ac:dyDescent="0.9">
      <c r="B86" s="313" t="s">
        <v>172</v>
      </c>
      <c r="C86" s="315">
        <v>132</v>
      </c>
      <c r="D86" s="315">
        <v>164</v>
      </c>
      <c r="E86" s="315">
        <v>148</v>
      </c>
      <c r="F86" s="315">
        <v>156</v>
      </c>
      <c r="G86" s="315">
        <v>157</v>
      </c>
      <c r="H86" s="315">
        <v>185</v>
      </c>
      <c r="I86" s="316">
        <f t="shared" si="1"/>
        <v>942</v>
      </c>
    </row>
    <row r="87" spans="2:9" x14ac:dyDescent="0.9">
      <c r="B87" s="313" t="s">
        <v>173</v>
      </c>
      <c r="C87" s="315">
        <v>1</v>
      </c>
      <c r="D87" s="315">
        <v>1</v>
      </c>
      <c r="E87" s="315">
        <v>4</v>
      </c>
      <c r="F87" s="315">
        <v>8</v>
      </c>
      <c r="G87" s="315">
        <v>1</v>
      </c>
      <c r="H87" s="315">
        <v>6</v>
      </c>
      <c r="I87" s="316">
        <f t="shared" si="1"/>
        <v>21</v>
      </c>
    </row>
    <row r="88" spans="2:9" x14ac:dyDescent="0.9">
      <c r="B88" s="313" t="s">
        <v>510</v>
      </c>
      <c r="C88" s="315">
        <v>1</v>
      </c>
      <c r="D88" s="314"/>
      <c r="E88" s="314"/>
      <c r="F88" s="314"/>
      <c r="G88" s="314"/>
      <c r="H88" s="314"/>
      <c r="I88" s="316">
        <f t="shared" si="1"/>
        <v>1</v>
      </c>
    </row>
    <row r="89" spans="2:9" x14ac:dyDescent="0.9">
      <c r="B89" s="313" t="s">
        <v>36</v>
      </c>
      <c r="C89" s="315">
        <v>45</v>
      </c>
      <c r="D89" s="315">
        <v>71</v>
      </c>
      <c r="E89" s="315">
        <v>54</v>
      </c>
      <c r="F89" s="315">
        <v>72</v>
      </c>
      <c r="G89" s="315">
        <v>49</v>
      </c>
      <c r="H89" s="315">
        <v>60</v>
      </c>
      <c r="I89" s="316">
        <f t="shared" si="1"/>
        <v>351</v>
      </c>
    </row>
    <row r="90" spans="2:9" x14ac:dyDescent="0.9">
      <c r="B90" s="313" t="s">
        <v>511</v>
      </c>
      <c r="C90" s="315">
        <v>5</v>
      </c>
      <c r="D90" s="315">
        <v>5</v>
      </c>
      <c r="E90" s="315">
        <v>12</v>
      </c>
      <c r="F90" s="315">
        <v>14</v>
      </c>
      <c r="G90" s="315">
        <v>2</v>
      </c>
      <c r="H90" s="315">
        <v>6</v>
      </c>
      <c r="I90" s="316">
        <f t="shared" si="1"/>
        <v>44</v>
      </c>
    </row>
    <row r="91" spans="2:9" x14ac:dyDescent="0.9">
      <c r="B91" s="154" t="s">
        <v>70</v>
      </c>
      <c r="C91" s="318">
        <f>SUM(C5:C90)</f>
        <v>1451</v>
      </c>
      <c r="D91" s="318">
        <f t="shared" ref="D91:H91" si="2">SUM(D5:D90)</f>
        <v>2191</v>
      </c>
      <c r="E91" s="318">
        <f t="shared" si="2"/>
        <v>2155</v>
      </c>
      <c r="F91" s="318">
        <f t="shared" si="2"/>
        <v>2844</v>
      </c>
      <c r="G91" s="318">
        <f t="shared" si="2"/>
        <v>2341</v>
      </c>
      <c r="H91" s="318">
        <f t="shared" si="2"/>
        <v>2130</v>
      </c>
      <c r="I91" s="319">
        <f t="shared" si="1"/>
        <v>13112</v>
      </c>
    </row>
    <row r="92" spans="2:9" x14ac:dyDescent="0.9">
      <c r="B92" s="36"/>
    </row>
    <row r="93" spans="2:9" x14ac:dyDescent="0.9">
      <c r="B93" s="320"/>
      <c r="C93" s="320"/>
      <c r="D93" s="320"/>
      <c r="E93" s="320"/>
      <c r="F93" s="63"/>
    </row>
    <row r="94" spans="2:9" x14ac:dyDescent="0.9">
      <c r="B94" s="320"/>
      <c r="C94" s="320"/>
      <c r="D94" s="320"/>
      <c r="E94" s="320"/>
      <c r="F94" s="63"/>
    </row>
    <row r="95" spans="2:9" x14ac:dyDescent="0.9">
      <c r="B95" s="63"/>
      <c r="C95" s="63"/>
      <c r="D95" s="63"/>
      <c r="E95" s="63"/>
      <c r="F95" s="63"/>
    </row>
    <row r="96" spans="2:9" x14ac:dyDescent="0.9">
      <c r="B96" s="63"/>
      <c r="C96" s="63"/>
      <c r="D96" s="63"/>
      <c r="E96" s="63"/>
      <c r="F96" s="63"/>
    </row>
    <row r="100" spans="4:10" x14ac:dyDescent="0.9">
      <c r="D100" s="63"/>
      <c r="E100" s="63"/>
      <c r="F100" s="63"/>
      <c r="G100" s="63"/>
      <c r="H100" s="63"/>
      <c r="I100" s="63"/>
      <c r="J100" s="63"/>
    </row>
    <row r="101" spans="4:10" x14ac:dyDescent="0.9">
      <c r="D101" s="63"/>
      <c r="E101" s="63"/>
      <c r="F101" s="63"/>
      <c r="G101" s="63"/>
      <c r="H101" s="63"/>
      <c r="I101" s="63"/>
      <c r="J101" s="63"/>
    </row>
    <row r="102" spans="4:10" x14ac:dyDescent="0.9">
      <c r="D102" s="63"/>
      <c r="E102" s="63"/>
      <c r="F102" s="63"/>
      <c r="G102" s="63"/>
      <c r="H102" s="63"/>
      <c r="I102" s="63"/>
      <c r="J102" s="63"/>
    </row>
    <row r="103" spans="4:10" x14ac:dyDescent="0.9">
      <c r="D103" s="321"/>
      <c r="E103" s="63"/>
      <c r="F103" s="63"/>
      <c r="G103" s="63"/>
      <c r="H103" s="63"/>
      <c r="I103" s="63"/>
      <c r="J103" s="63"/>
    </row>
    <row r="104" spans="4:10" x14ac:dyDescent="0.9">
      <c r="D104" s="321"/>
      <c r="E104" s="63"/>
      <c r="F104" s="63"/>
      <c r="G104" s="63"/>
      <c r="H104" s="63"/>
      <c r="I104" s="63"/>
      <c r="J104" s="63"/>
    </row>
    <row r="105" spans="4:10" x14ac:dyDescent="0.9">
      <c r="D105" s="321"/>
      <c r="E105" s="63"/>
      <c r="F105" s="63"/>
      <c r="G105" s="63"/>
      <c r="H105" s="63"/>
      <c r="I105" s="63"/>
      <c r="J105" s="63"/>
    </row>
    <row r="106" spans="4:10" x14ac:dyDescent="0.9">
      <c r="D106" s="321"/>
      <c r="E106" s="63"/>
      <c r="F106" s="63"/>
      <c r="G106" s="63"/>
      <c r="H106" s="63"/>
      <c r="I106" s="63"/>
      <c r="J106" s="63"/>
    </row>
    <row r="107" spans="4:10" x14ac:dyDescent="0.9">
      <c r="D107" s="321"/>
      <c r="E107" s="63"/>
      <c r="F107" s="63"/>
      <c r="G107" s="63"/>
      <c r="H107" s="63"/>
      <c r="I107" s="63"/>
      <c r="J107" s="63"/>
    </row>
    <row r="108" spans="4:10" x14ac:dyDescent="0.9">
      <c r="D108" s="321"/>
      <c r="E108" s="63"/>
      <c r="F108" s="63"/>
      <c r="G108" s="63"/>
      <c r="H108" s="63"/>
      <c r="I108" s="63"/>
      <c r="J108" s="63"/>
    </row>
    <row r="109" spans="4:10" x14ac:dyDescent="0.9">
      <c r="D109" s="321"/>
      <c r="E109" s="63"/>
      <c r="F109" s="63"/>
      <c r="G109" s="63"/>
      <c r="H109" s="63"/>
      <c r="I109" s="63"/>
      <c r="J109" s="63"/>
    </row>
    <row r="110" spans="4:10" x14ac:dyDescent="0.9">
      <c r="D110" s="321"/>
      <c r="E110" s="63"/>
      <c r="F110" s="63"/>
      <c r="G110" s="63"/>
      <c r="H110" s="63"/>
      <c r="I110" s="63"/>
      <c r="J110" s="63"/>
    </row>
    <row r="111" spans="4:10" x14ac:dyDescent="0.9">
      <c r="D111" s="321"/>
      <c r="E111" s="63"/>
      <c r="F111" s="63"/>
      <c r="G111" s="63"/>
      <c r="H111" s="63"/>
      <c r="I111" s="63"/>
      <c r="J111" s="63"/>
    </row>
    <row r="112" spans="4:10" x14ac:dyDescent="0.9">
      <c r="D112" s="321"/>
      <c r="E112" s="63"/>
      <c r="F112" s="63"/>
      <c r="G112" s="63"/>
      <c r="H112" s="63"/>
      <c r="I112" s="63"/>
      <c r="J112" s="63"/>
    </row>
    <row r="113" spans="4:10" x14ac:dyDescent="0.9">
      <c r="D113" s="321"/>
      <c r="E113" s="63"/>
      <c r="F113" s="63"/>
      <c r="G113" s="63"/>
      <c r="H113" s="63"/>
      <c r="I113" s="63"/>
      <c r="J113" s="63"/>
    </row>
    <row r="114" spans="4:10" x14ac:dyDescent="0.9">
      <c r="D114" s="321"/>
      <c r="E114" s="63"/>
      <c r="F114" s="63"/>
      <c r="G114" s="63"/>
      <c r="H114" s="63"/>
      <c r="I114" s="63"/>
      <c r="J114" s="63"/>
    </row>
    <row r="115" spans="4:10" x14ac:dyDescent="0.9">
      <c r="D115" s="321"/>
      <c r="E115" s="63"/>
      <c r="F115" s="63"/>
      <c r="G115" s="63"/>
      <c r="H115" s="63"/>
      <c r="I115" s="63"/>
      <c r="J115" s="63"/>
    </row>
    <row r="116" spans="4:10" x14ac:dyDescent="0.9">
      <c r="D116" s="321"/>
      <c r="E116" s="63"/>
      <c r="F116" s="63"/>
      <c r="G116" s="63"/>
      <c r="H116" s="63"/>
      <c r="I116" s="63"/>
      <c r="J116" s="63"/>
    </row>
    <row r="117" spans="4:10" x14ac:dyDescent="0.9">
      <c r="D117" s="321"/>
      <c r="E117" s="63"/>
      <c r="F117" s="63"/>
      <c r="G117" s="63"/>
      <c r="H117" s="63"/>
      <c r="I117" s="63"/>
      <c r="J117" s="63"/>
    </row>
    <row r="118" spans="4:10" x14ac:dyDescent="0.9">
      <c r="D118" s="321"/>
      <c r="E118" s="63"/>
      <c r="F118" s="63"/>
      <c r="G118" s="63"/>
      <c r="H118" s="63"/>
      <c r="I118" s="63"/>
      <c r="J118" s="63"/>
    </row>
    <row r="119" spans="4:10" x14ac:dyDescent="0.9">
      <c r="D119" s="321"/>
      <c r="E119" s="63"/>
      <c r="F119" s="63"/>
      <c r="G119" s="63"/>
      <c r="H119" s="63"/>
      <c r="I119" s="63"/>
      <c r="J119" s="63"/>
    </row>
    <row r="120" spans="4:10" x14ac:dyDescent="0.9">
      <c r="D120" s="321"/>
      <c r="E120" s="63"/>
      <c r="F120" s="63"/>
      <c r="G120" s="63"/>
      <c r="H120" s="63"/>
      <c r="I120" s="63"/>
      <c r="J120" s="63"/>
    </row>
    <row r="121" spans="4:10" x14ac:dyDescent="0.9">
      <c r="D121" s="321"/>
      <c r="E121" s="63"/>
      <c r="F121" s="63"/>
      <c r="G121" s="63"/>
      <c r="H121" s="63"/>
      <c r="I121" s="63"/>
      <c r="J121" s="63"/>
    </row>
    <row r="122" spans="4:10" x14ac:dyDescent="0.9">
      <c r="D122" s="321"/>
      <c r="E122" s="63"/>
      <c r="F122" s="63"/>
      <c r="G122" s="63"/>
      <c r="H122" s="63"/>
      <c r="I122" s="63"/>
      <c r="J122" s="63"/>
    </row>
    <row r="123" spans="4:10" x14ac:dyDescent="0.9">
      <c r="D123" s="321"/>
      <c r="E123" s="63"/>
      <c r="F123" s="63"/>
      <c r="G123" s="63"/>
      <c r="H123" s="63"/>
      <c r="I123" s="63"/>
      <c r="J123" s="63"/>
    </row>
    <row r="124" spans="4:10" x14ac:dyDescent="0.9">
      <c r="D124" s="321"/>
      <c r="E124" s="63"/>
      <c r="F124" s="63"/>
      <c r="G124" s="63"/>
      <c r="H124" s="63"/>
      <c r="I124" s="63"/>
      <c r="J124" s="63"/>
    </row>
    <row r="125" spans="4:10" x14ac:dyDescent="0.9">
      <c r="D125" s="321"/>
      <c r="E125" s="63"/>
      <c r="F125" s="63"/>
      <c r="G125" s="63"/>
      <c r="H125" s="63"/>
      <c r="I125" s="63"/>
      <c r="J125" s="63"/>
    </row>
    <row r="126" spans="4:10" x14ac:dyDescent="0.9">
      <c r="D126" s="321"/>
      <c r="E126" s="63"/>
      <c r="F126" s="63"/>
      <c r="G126" s="63"/>
      <c r="H126" s="63"/>
      <c r="I126" s="63"/>
      <c r="J126" s="63"/>
    </row>
    <row r="127" spans="4:10" x14ac:dyDescent="0.9">
      <c r="D127" s="321"/>
      <c r="E127" s="63"/>
      <c r="F127" s="63"/>
      <c r="G127" s="63"/>
      <c r="H127" s="63"/>
      <c r="I127" s="63"/>
      <c r="J127" s="63"/>
    </row>
    <row r="128" spans="4:10" x14ac:dyDescent="0.9">
      <c r="D128" s="321"/>
      <c r="E128" s="63"/>
      <c r="F128" s="63"/>
      <c r="G128" s="63"/>
      <c r="H128" s="63"/>
      <c r="I128" s="63"/>
      <c r="J128" s="63"/>
    </row>
    <row r="129" spans="4:10" x14ac:dyDescent="0.9">
      <c r="D129" s="321"/>
      <c r="E129" s="63"/>
      <c r="F129" s="63"/>
      <c r="G129" s="63"/>
      <c r="H129" s="63"/>
      <c r="I129" s="63"/>
      <c r="J129" s="63"/>
    </row>
    <row r="130" spans="4:10" x14ac:dyDescent="0.9">
      <c r="D130" s="321"/>
      <c r="E130" s="63"/>
      <c r="F130" s="63"/>
      <c r="G130" s="63"/>
      <c r="H130" s="63"/>
      <c r="I130" s="63"/>
      <c r="J130" s="63"/>
    </row>
    <row r="131" spans="4:10" x14ac:dyDescent="0.9">
      <c r="D131" s="321"/>
      <c r="E131" s="63"/>
      <c r="F131" s="63"/>
      <c r="G131" s="63"/>
      <c r="H131" s="63"/>
      <c r="I131" s="63"/>
      <c r="J131" s="63"/>
    </row>
    <row r="132" spans="4:10" x14ac:dyDescent="0.9">
      <c r="D132" s="321"/>
      <c r="E132" s="63"/>
      <c r="F132" s="63"/>
      <c r="G132" s="63"/>
      <c r="H132" s="63"/>
      <c r="I132" s="63"/>
      <c r="J132" s="63"/>
    </row>
    <row r="133" spans="4:10" x14ac:dyDescent="0.9">
      <c r="D133" s="321"/>
      <c r="E133" s="63"/>
      <c r="F133" s="63"/>
      <c r="G133" s="63"/>
      <c r="H133" s="63"/>
      <c r="I133" s="63"/>
      <c r="J133" s="63"/>
    </row>
    <row r="134" spans="4:10" x14ac:dyDescent="0.9">
      <c r="D134" s="321"/>
      <c r="E134" s="63"/>
      <c r="F134" s="63"/>
      <c r="G134" s="63"/>
      <c r="H134" s="63"/>
      <c r="I134" s="63"/>
      <c r="J134" s="63"/>
    </row>
    <row r="135" spans="4:10" x14ac:dyDescent="0.9">
      <c r="D135" s="321"/>
      <c r="E135" s="63"/>
      <c r="F135" s="63"/>
      <c r="G135" s="63"/>
      <c r="H135" s="63"/>
      <c r="I135" s="63"/>
      <c r="J135" s="63"/>
    </row>
    <row r="136" spans="4:10" x14ac:dyDescent="0.9">
      <c r="D136" s="321"/>
      <c r="E136" s="63"/>
      <c r="F136" s="63"/>
      <c r="G136" s="63"/>
      <c r="H136" s="63"/>
      <c r="I136" s="63"/>
      <c r="J136" s="63"/>
    </row>
    <row r="137" spans="4:10" x14ac:dyDescent="0.9">
      <c r="D137" s="321"/>
      <c r="E137" s="63"/>
      <c r="F137" s="63"/>
      <c r="G137" s="63"/>
      <c r="H137" s="63"/>
      <c r="I137" s="63"/>
      <c r="J137" s="63"/>
    </row>
    <row r="138" spans="4:10" x14ac:dyDescent="0.9">
      <c r="D138" s="321"/>
      <c r="E138" s="63"/>
      <c r="F138" s="63"/>
      <c r="G138" s="63"/>
      <c r="H138" s="63"/>
      <c r="I138" s="63"/>
      <c r="J138" s="63"/>
    </row>
    <row r="139" spans="4:10" x14ac:dyDescent="0.9">
      <c r="D139" s="321"/>
      <c r="E139" s="63"/>
      <c r="F139" s="63"/>
      <c r="G139" s="63"/>
      <c r="H139" s="63"/>
      <c r="I139" s="63"/>
      <c r="J139" s="63"/>
    </row>
    <row r="140" spans="4:10" x14ac:dyDescent="0.9">
      <c r="D140" s="321"/>
      <c r="E140" s="63"/>
      <c r="F140" s="63"/>
      <c r="G140" s="63"/>
      <c r="H140" s="63"/>
      <c r="I140" s="63"/>
      <c r="J140" s="63"/>
    </row>
    <row r="141" spans="4:10" x14ac:dyDescent="0.9">
      <c r="D141" s="321"/>
      <c r="E141" s="63"/>
      <c r="F141" s="63"/>
      <c r="G141" s="63"/>
      <c r="H141" s="63"/>
      <c r="I141" s="63"/>
      <c r="J141" s="63"/>
    </row>
    <row r="142" spans="4:10" x14ac:dyDescent="0.9">
      <c r="D142" s="321"/>
      <c r="E142" s="63"/>
      <c r="F142" s="63"/>
      <c r="G142" s="63"/>
      <c r="H142" s="63"/>
      <c r="I142" s="63"/>
      <c r="J142" s="63"/>
    </row>
    <row r="143" spans="4:10" x14ac:dyDescent="0.9">
      <c r="D143" s="321"/>
      <c r="E143" s="63"/>
      <c r="F143" s="63"/>
      <c r="G143" s="63"/>
      <c r="H143" s="63"/>
      <c r="I143" s="63"/>
      <c r="J143" s="63"/>
    </row>
    <row r="144" spans="4:10" x14ac:dyDescent="0.9">
      <c r="D144" s="321"/>
      <c r="E144" s="63"/>
      <c r="F144" s="63"/>
      <c r="G144" s="63"/>
      <c r="H144" s="63"/>
      <c r="I144" s="63"/>
      <c r="J144" s="63"/>
    </row>
    <row r="145" spans="4:10" x14ac:dyDescent="0.9">
      <c r="D145" s="321"/>
      <c r="E145" s="63"/>
      <c r="F145" s="63"/>
      <c r="G145" s="63"/>
      <c r="H145" s="63"/>
      <c r="I145" s="63"/>
      <c r="J145" s="63"/>
    </row>
    <row r="146" spans="4:10" x14ac:dyDescent="0.9">
      <c r="D146" s="321"/>
      <c r="E146" s="63"/>
      <c r="F146" s="63"/>
      <c r="G146" s="63"/>
      <c r="H146" s="63"/>
      <c r="I146" s="63"/>
      <c r="J146" s="63"/>
    </row>
    <row r="147" spans="4:10" x14ac:dyDescent="0.9">
      <c r="D147" s="321"/>
      <c r="E147" s="63"/>
      <c r="F147" s="63"/>
      <c r="G147" s="63"/>
      <c r="H147" s="63"/>
      <c r="I147" s="63"/>
      <c r="J147" s="63"/>
    </row>
    <row r="148" spans="4:10" x14ac:dyDescent="0.9">
      <c r="D148" s="321"/>
      <c r="E148" s="63"/>
      <c r="F148" s="63"/>
      <c r="G148" s="63"/>
      <c r="H148" s="63"/>
      <c r="I148" s="63"/>
      <c r="J148" s="63"/>
    </row>
    <row r="149" spans="4:10" x14ac:dyDescent="0.9">
      <c r="D149" s="321"/>
      <c r="E149" s="63"/>
      <c r="F149" s="63"/>
      <c r="G149" s="63"/>
      <c r="H149" s="63"/>
      <c r="I149" s="63"/>
      <c r="J149" s="63"/>
    </row>
    <row r="150" spans="4:10" x14ac:dyDescent="0.9">
      <c r="D150" s="321"/>
      <c r="E150" s="63"/>
      <c r="F150" s="63"/>
      <c r="G150" s="63"/>
      <c r="H150" s="63"/>
      <c r="I150" s="63"/>
      <c r="J150" s="63"/>
    </row>
    <row r="151" spans="4:10" x14ac:dyDescent="0.9">
      <c r="D151" s="321"/>
      <c r="E151" s="63"/>
      <c r="F151" s="63"/>
      <c r="G151" s="63"/>
      <c r="H151" s="63"/>
      <c r="I151" s="63"/>
      <c r="J151" s="63"/>
    </row>
    <row r="152" spans="4:10" x14ac:dyDescent="0.9">
      <c r="D152" s="321"/>
      <c r="E152" s="63"/>
      <c r="F152" s="63"/>
      <c r="G152" s="63"/>
      <c r="H152" s="63"/>
      <c r="I152" s="63"/>
      <c r="J152" s="63"/>
    </row>
    <row r="153" spans="4:10" x14ac:dyDescent="0.9">
      <c r="D153" s="321"/>
      <c r="E153" s="63"/>
      <c r="F153" s="63"/>
      <c r="G153" s="63"/>
      <c r="H153" s="63"/>
      <c r="I153" s="63"/>
      <c r="J153" s="63"/>
    </row>
    <row r="154" spans="4:10" x14ac:dyDescent="0.9">
      <c r="D154" s="321"/>
      <c r="E154" s="63"/>
      <c r="F154" s="63"/>
      <c r="G154" s="63"/>
      <c r="H154" s="63"/>
      <c r="I154" s="63"/>
      <c r="J154" s="63"/>
    </row>
    <row r="155" spans="4:10" x14ac:dyDescent="0.9">
      <c r="D155" s="321"/>
      <c r="E155" s="63"/>
      <c r="F155" s="63"/>
      <c r="G155" s="63"/>
      <c r="H155" s="63"/>
      <c r="I155" s="63"/>
      <c r="J155" s="63"/>
    </row>
    <row r="156" spans="4:10" x14ac:dyDescent="0.9">
      <c r="D156" s="321"/>
      <c r="E156" s="63"/>
      <c r="F156" s="63"/>
      <c r="G156" s="63"/>
      <c r="H156" s="63"/>
      <c r="I156" s="63"/>
      <c r="J156" s="63"/>
    </row>
    <row r="157" spans="4:10" x14ac:dyDescent="0.9">
      <c r="D157" s="321"/>
      <c r="E157" s="63"/>
      <c r="F157" s="63"/>
      <c r="G157" s="63"/>
      <c r="H157" s="63"/>
      <c r="I157" s="63"/>
      <c r="J157" s="63"/>
    </row>
    <row r="158" spans="4:10" x14ac:dyDescent="0.9">
      <c r="D158" s="321"/>
      <c r="E158" s="63"/>
      <c r="F158" s="63"/>
      <c r="G158" s="63"/>
      <c r="H158" s="63"/>
      <c r="I158" s="63"/>
      <c r="J158" s="63"/>
    </row>
    <row r="159" spans="4:10" x14ac:dyDescent="0.9">
      <c r="D159" s="321"/>
      <c r="E159" s="63"/>
      <c r="F159" s="63"/>
      <c r="G159" s="63"/>
      <c r="H159" s="63"/>
      <c r="I159" s="63"/>
      <c r="J159" s="63"/>
    </row>
    <row r="160" spans="4:10" x14ac:dyDescent="0.9">
      <c r="D160" s="321"/>
      <c r="E160" s="63"/>
      <c r="F160" s="63"/>
      <c r="G160" s="63"/>
      <c r="H160" s="63"/>
      <c r="I160" s="63"/>
      <c r="J160" s="63"/>
    </row>
    <row r="161" spans="4:10" x14ac:dyDescent="0.9">
      <c r="D161" s="321"/>
      <c r="E161" s="63"/>
      <c r="F161" s="63"/>
      <c r="G161" s="63"/>
      <c r="H161" s="63"/>
      <c r="I161" s="63"/>
      <c r="J161" s="63"/>
    </row>
    <row r="162" spans="4:10" x14ac:dyDescent="0.9">
      <c r="D162" s="321"/>
      <c r="E162" s="63"/>
      <c r="F162" s="63"/>
      <c r="G162" s="63"/>
      <c r="H162" s="63"/>
      <c r="I162" s="63"/>
      <c r="J162" s="63"/>
    </row>
    <row r="163" spans="4:10" x14ac:dyDescent="0.9">
      <c r="D163" s="321"/>
      <c r="E163" s="63"/>
      <c r="F163" s="63"/>
      <c r="G163" s="63"/>
      <c r="H163" s="63"/>
      <c r="I163" s="63"/>
      <c r="J163" s="63"/>
    </row>
    <row r="164" spans="4:10" x14ac:dyDescent="0.9">
      <c r="D164" s="321"/>
      <c r="E164" s="63"/>
      <c r="F164" s="63"/>
      <c r="G164" s="63"/>
      <c r="H164" s="63"/>
      <c r="I164" s="63"/>
      <c r="J164" s="63"/>
    </row>
    <row r="165" spans="4:10" x14ac:dyDescent="0.9">
      <c r="D165" s="321"/>
      <c r="E165" s="63"/>
      <c r="F165" s="63"/>
      <c r="G165" s="63"/>
      <c r="H165" s="63"/>
      <c r="I165" s="63"/>
      <c r="J165" s="63"/>
    </row>
    <row r="166" spans="4:10" x14ac:dyDescent="0.9">
      <c r="D166" s="321"/>
      <c r="E166" s="63"/>
      <c r="F166" s="63"/>
      <c r="G166" s="63"/>
      <c r="H166" s="63"/>
      <c r="I166" s="63"/>
      <c r="J166" s="63"/>
    </row>
    <row r="167" spans="4:10" x14ac:dyDescent="0.9">
      <c r="D167" s="321"/>
      <c r="E167" s="63"/>
      <c r="F167" s="63"/>
      <c r="G167" s="63"/>
      <c r="H167" s="63"/>
      <c r="I167" s="63"/>
      <c r="J167" s="63"/>
    </row>
    <row r="168" spans="4:10" x14ac:dyDescent="0.9">
      <c r="D168" s="321"/>
      <c r="E168" s="63"/>
      <c r="F168" s="63"/>
      <c r="G168" s="63"/>
      <c r="H168" s="63"/>
      <c r="I168" s="63"/>
      <c r="J168" s="63"/>
    </row>
    <row r="169" spans="4:10" x14ac:dyDescent="0.9">
      <c r="D169" s="321"/>
      <c r="E169" s="63"/>
      <c r="F169" s="63"/>
      <c r="G169" s="63"/>
      <c r="H169" s="63"/>
      <c r="I169" s="63"/>
      <c r="J169" s="63"/>
    </row>
    <row r="170" spans="4:10" x14ac:dyDescent="0.9">
      <c r="D170" s="321"/>
      <c r="E170" s="63"/>
      <c r="F170" s="63"/>
      <c r="G170" s="63"/>
      <c r="H170" s="63"/>
      <c r="I170" s="63"/>
      <c r="J170" s="63"/>
    </row>
    <row r="171" spans="4:10" x14ac:dyDescent="0.9">
      <c r="D171" s="321"/>
      <c r="E171" s="63"/>
      <c r="F171" s="63"/>
      <c r="G171" s="63"/>
      <c r="H171" s="63"/>
      <c r="I171" s="63"/>
      <c r="J171" s="63"/>
    </row>
    <row r="172" spans="4:10" x14ac:dyDescent="0.9">
      <c r="D172" s="321"/>
      <c r="E172" s="63"/>
      <c r="F172" s="63"/>
      <c r="G172" s="63"/>
      <c r="H172" s="63"/>
      <c r="I172" s="63"/>
      <c r="J172" s="63"/>
    </row>
    <row r="173" spans="4:10" x14ac:dyDescent="0.9">
      <c r="D173" s="321"/>
      <c r="E173" s="63"/>
      <c r="F173" s="63"/>
      <c r="G173" s="63"/>
      <c r="H173" s="63"/>
      <c r="I173" s="63"/>
      <c r="J173" s="63"/>
    </row>
    <row r="174" spans="4:10" x14ac:dyDescent="0.9">
      <c r="D174" s="321"/>
      <c r="E174" s="63"/>
      <c r="F174" s="63"/>
      <c r="G174" s="63"/>
      <c r="H174" s="63"/>
      <c r="I174" s="63"/>
      <c r="J174" s="63"/>
    </row>
    <row r="175" spans="4:10" x14ac:dyDescent="0.9">
      <c r="D175" s="321"/>
      <c r="E175" s="63"/>
      <c r="F175" s="63"/>
      <c r="G175" s="63"/>
      <c r="H175" s="63"/>
      <c r="I175" s="63"/>
      <c r="J175" s="63"/>
    </row>
    <row r="176" spans="4:10" x14ac:dyDescent="0.9">
      <c r="D176" s="321"/>
      <c r="E176" s="63"/>
      <c r="F176" s="63"/>
      <c r="G176" s="63"/>
      <c r="H176" s="63"/>
      <c r="I176" s="63"/>
      <c r="J176" s="63"/>
    </row>
    <row r="177" spans="4:10" x14ac:dyDescent="0.9">
      <c r="D177" s="321"/>
      <c r="E177" s="63"/>
      <c r="F177" s="63"/>
      <c r="G177" s="63"/>
      <c r="H177" s="63"/>
      <c r="I177" s="63"/>
      <c r="J177" s="63"/>
    </row>
    <row r="178" spans="4:10" x14ac:dyDescent="0.9">
      <c r="D178" s="321"/>
      <c r="E178" s="63"/>
      <c r="F178" s="63"/>
      <c r="G178" s="63"/>
      <c r="H178" s="63"/>
      <c r="I178" s="63"/>
      <c r="J178" s="63"/>
    </row>
    <row r="179" spans="4:10" x14ac:dyDescent="0.9">
      <c r="D179" s="321"/>
      <c r="E179" s="63"/>
      <c r="F179" s="63"/>
      <c r="G179" s="63"/>
      <c r="H179" s="63"/>
      <c r="I179" s="63"/>
      <c r="J179" s="63"/>
    </row>
    <row r="180" spans="4:10" x14ac:dyDescent="0.9">
      <c r="D180" s="321"/>
      <c r="E180" s="63"/>
      <c r="F180" s="63"/>
      <c r="G180" s="63"/>
      <c r="H180" s="63"/>
      <c r="I180" s="63"/>
      <c r="J180" s="63"/>
    </row>
    <row r="181" spans="4:10" x14ac:dyDescent="0.9">
      <c r="D181" s="321"/>
      <c r="E181" s="63"/>
      <c r="F181" s="63"/>
      <c r="G181" s="63"/>
      <c r="H181" s="63"/>
      <c r="I181" s="63"/>
      <c r="J181" s="63"/>
    </row>
    <row r="182" spans="4:10" x14ac:dyDescent="0.9">
      <c r="D182" s="321"/>
      <c r="E182" s="63"/>
      <c r="F182" s="63"/>
      <c r="G182" s="63"/>
      <c r="H182" s="63"/>
      <c r="I182" s="63"/>
      <c r="J182" s="63"/>
    </row>
    <row r="183" spans="4:10" x14ac:dyDescent="0.9">
      <c r="D183" s="321"/>
      <c r="E183" s="63"/>
      <c r="F183" s="63"/>
      <c r="G183" s="63"/>
      <c r="H183" s="63"/>
      <c r="I183" s="63"/>
      <c r="J183" s="63"/>
    </row>
    <row r="184" spans="4:10" x14ac:dyDescent="0.9">
      <c r="D184" s="321"/>
      <c r="E184" s="63"/>
      <c r="F184" s="63"/>
      <c r="G184" s="63"/>
      <c r="H184" s="63"/>
      <c r="I184" s="63"/>
      <c r="J184" s="63"/>
    </row>
    <row r="185" spans="4:10" x14ac:dyDescent="0.9">
      <c r="D185" s="321"/>
      <c r="E185" s="63"/>
      <c r="F185" s="63"/>
      <c r="G185" s="63"/>
      <c r="H185" s="63"/>
      <c r="I185" s="63"/>
      <c r="J185" s="63"/>
    </row>
    <row r="186" spans="4:10" x14ac:dyDescent="0.9">
      <c r="D186" s="321"/>
      <c r="E186" s="63"/>
      <c r="F186" s="63"/>
      <c r="G186" s="63"/>
      <c r="H186" s="63"/>
      <c r="I186" s="63"/>
      <c r="J186" s="63"/>
    </row>
    <row r="187" spans="4:10" x14ac:dyDescent="0.9">
      <c r="D187" s="321"/>
      <c r="E187" s="63"/>
      <c r="F187" s="63"/>
      <c r="G187" s="63"/>
      <c r="H187" s="63"/>
      <c r="I187" s="63"/>
      <c r="J187" s="63"/>
    </row>
    <row r="188" spans="4:10" x14ac:dyDescent="0.9">
      <c r="D188" s="321"/>
      <c r="E188" s="63"/>
      <c r="F188" s="63"/>
      <c r="G188" s="63"/>
      <c r="H188" s="63"/>
      <c r="I188" s="63"/>
      <c r="J188" s="63"/>
    </row>
    <row r="189" spans="4:10" x14ac:dyDescent="0.9">
      <c r="D189" s="63"/>
      <c r="E189" s="63"/>
      <c r="F189" s="63"/>
      <c r="G189" s="63"/>
      <c r="H189" s="63"/>
      <c r="I189" s="63"/>
      <c r="J189" s="63"/>
    </row>
    <row r="190" spans="4:10" x14ac:dyDescent="0.9">
      <c r="D190" s="63"/>
      <c r="E190" s="63"/>
      <c r="F190" s="63"/>
      <c r="G190" s="63"/>
      <c r="H190" s="63"/>
      <c r="I190" s="63"/>
      <c r="J190" s="63"/>
    </row>
    <row r="191" spans="4:10" x14ac:dyDescent="0.9">
      <c r="D191" s="63"/>
      <c r="E191" s="63"/>
      <c r="F191" s="63"/>
      <c r="G191" s="63"/>
      <c r="H191" s="63"/>
      <c r="I191" s="63"/>
      <c r="J191" s="63"/>
    </row>
    <row r="192" spans="4:10" x14ac:dyDescent="0.9">
      <c r="D192" s="63"/>
      <c r="E192" s="63"/>
      <c r="F192" s="63"/>
      <c r="G192" s="63"/>
      <c r="H192" s="63"/>
      <c r="I192" s="63"/>
      <c r="J192" s="63"/>
    </row>
    <row r="193" spans="4:10" x14ac:dyDescent="0.9">
      <c r="D193" s="63"/>
      <c r="E193" s="63"/>
      <c r="F193" s="63"/>
      <c r="G193" s="63"/>
      <c r="H193" s="63"/>
      <c r="I193" s="63"/>
      <c r="J193" s="63"/>
    </row>
    <row r="194" spans="4:10" x14ac:dyDescent="0.9">
      <c r="D194" s="63"/>
      <c r="E194" s="63"/>
      <c r="F194" s="63"/>
      <c r="G194" s="63"/>
      <c r="H194" s="63"/>
      <c r="I194" s="63"/>
      <c r="J194" s="63"/>
    </row>
    <row r="195" spans="4:10" x14ac:dyDescent="0.9">
      <c r="D195" s="63"/>
      <c r="E195" s="63"/>
      <c r="F195" s="63"/>
      <c r="G195" s="63"/>
      <c r="H195" s="63"/>
      <c r="I195" s="63"/>
      <c r="J195" s="63"/>
    </row>
    <row r="196" spans="4:10" x14ac:dyDescent="0.9">
      <c r="D196" s="63"/>
      <c r="E196" s="63"/>
      <c r="F196" s="63"/>
      <c r="G196" s="63"/>
      <c r="H196" s="63"/>
      <c r="I196" s="63"/>
      <c r="J196" s="63"/>
    </row>
    <row r="197" spans="4:10" x14ac:dyDescent="0.9">
      <c r="D197" s="63"/>
      <c r="E197" s="63"/>
      <c r="F197" s="63"/>
      <c r="G197" s="63"/>
      <c r="H197" s="63"/>
      <c r="I197" s="63"/>
      <c r="J197" s="63"/>
    </row>
    <row r="198" spans="4:10" x14ac:dyDescent="0.9">
      <c r="D198" s="63"/>
      <c r="E198" s="63"/>
      <c r="F198" s="63"/>
      <c r="G198" s="63"/>
      <c r="H198" s="63"/>
      <c r="I198" s="63"/>
      <c r="J198" s="63"/>
    </row>
    <row r="199" spans="4:10" x14ac:dyDescent="0.9">
      <c r="D199" s="63"/>
      <c r="E199" s="63"/>
      <c r="F199" s="63"/>
      <c r="G199" s="63"/>
      <c r="H199" s="63"/>
      <c r="I199" s="63"/>
      <c r="J199" s="63"/>
    </row>
    <row r="200" spans="4:10" x14ac:dyDescent="0.9">
      <c r="D200" s="63"/>
      <c r="E200" s="63"/>
      <c r="F200" s="63"/>
      <c r="G200" s="63"/>
      <c r="H200" s="63"/>
      <c r="I200" s="63"/>
      <c r="J200" s="63"/>
    </row>
    <row r="201" spans="4:10" x14ac:dyDescent="0.9">
      <c r="D201" s="63"/>
      <c r="E201" s="63"/>
      <c r="F201" s="63"/>
      <c r="G201" s="63"/>
      <c r="H201" s="63"/>
      <c r="I201" s="63"/>
      <c r="J201" s="63"/>
    </row>
    <row r="202" spans="4:10" x14ac:dyDescent="0.9">
      <c r="D202" s="63"/>
      <c r="E202" s="63"/>
      <c r="F202" s="63"/>
      <c r="G202" s="63"/>
      <c r="H202" s="63"/>
      <c r="I202" s="63"/>
      <c r="J202" s="63"/>
    </row>
    <row r="203" spans="4:10" x14ac:dyDescent="0.9">
      <c r="D203" s="63"/>
      <c r="E203" s="63"/>
      <c r="F203" s="63"/>
      <c r="G203" s="63"/>
      <c r="H203" s="63"/>
      <c r="I203" s="63"/>
      <c r="J203" s="63"/>
    </row>
    <row r="204" spans="4:10" x14ac:dyDescent="0.9">
      <c r="D204" s="63"/>
      <c r="E204" s="63"/>
      <c r="F204" s="63"/>
      <c r="G204" s="63"/>
      <c r="H204" s="63"/>
      <c r="I204" s="63"/>
      <c r="J204" s="63"/>
    </row>
    <row r="205" spans="4:10" x14ac:dyDescent="0.9">
      <c r="D205" s="63"/>
      <c r="E205" s="63"/>
      <c r="F205" s="63"/>
      <c r="G205" s="63"/>
      <c r="H205" s="63"/>
      <c r="I205" s="63"/>
      <c r="J205" s="63"/>
    </row>
    <row r="206" spans="4:10" x14ac:dyDescent="0.9">
      <c r="D206" s="63"/>
      <c r="E206" s="63"/>
      <c r="F206" s="63"/>
      <c r="G206" s="63"/>
      <c r="H206" s="63"/>
      <c r="I206" s="63"/>
      <c r="J206" s="63"/>
    </row>
    <row r="207" spans="4:10" x14ac:dyDescent="0.9">
      <c r="D207" s="63"/>
      <c r="E207" s="63"/>
      <c r="F207" s="63"/>
      <c r="G207" s="63"/>
      <c r="H207" s="63"/>
      <c r="I207" s="63"/>
      <c r="J207" s="63"/>
    </row>
    <row r="208" spans="4:10" x14ac:dyDescent="0.9">
      <c r="D208" s="63"/>
      <c r="E208" s="63"/>
      <c r="F208" s="63"/>
      <c r="G208" s="63"/>
      <c r="H208" s="63"/>
      <c r="I208" s="63"/>
      <c r="J208" s="63"/>
    </row>
    <row r="209" spans="4:10" x14ac:dyDescent="0.9">
      <c r="D209" s="63"/>
      <c r="E209" s="63"/>
      <c r="F209" s="63"/>
      <c r="G209" s="63"/>
      <c r="H209" s="63"/>
      <c r="I209" s="63"/>
      <c r="J209" s="63"/>
    </row>
    <row r="210" spans="4:10" x14ac:dyDescent="0.9">
      <c r="D210" s="63"/>
      <c r="E210" s="63"/>
      <c r="F210" s="63"/>
      <c r="G210" s="63"/>
      <c r="H210" s="63"/>
      <c r="I210" s="63"/>
      <c r="J210" s="63"/>
    </row>
    <row r="211" spans="4:10" x14ac:dyDescent="0.9">
      <c r="D211" s="63"/>
      <c r="E211" s="63"/>
      <c r="F211" s="63"/>
      <c r="G211" s="63"/>
      <c r="H211" s="63"/>
      <c r="I211" s="63"/>
      <c r="J211" s="63"/>
    </row>
    <row r="212" spans="4:10" x14ac:dyDescent="0.9">
      <c r="D212" s="63"/>
      <c r="E212" s="63"/>
      <c r="F212" s="63"/>
      <c r="G212" s="63"/>
      <c r="H212" s="63"/>
      <c r="I212" s="63"/>
      <c r="J212" s="63"/>
    </row>
    <row r="213" spans="4:10" x14ac:dyDescent="0.9">
      <c r="D213" s="63"/>
      <c r="E213" s="63"/>
      <c r="F213" s="63"/>
      <c r="G213" s="63"/>
      <c r="H213" s="63"/>
      <c r="I213" s="63"/>
      <c r="J213" s="63"/>
    </row>
    <row r="214" spans="4:10" x14ac:dyDescent="0.9">
      <c r="D214" s="63"/>
      <c r="E214" s="63"/>
      <c r="F214" s="63"/>
      <c r="G214" s="63"/>
      <c r="H214" s="63"/>
      <c r="I214" s="63"/>
      <c r="J214" s="63"/>
    </row>
    <row r="215" spans="4:10" x14ac:dyDescent="0.9">
      <c r="D215" s="63"/>
      <c r="E215" s="63"/>
      <c r="F215" s="63"/>
      <c r="G215" s="63"/>
      <c r="H215" s="63"/>
      <c r="I215" s="63"/>
      <c r="J215" s="63"/>
    </row>
    <row r="216" spans="4:10" x14ac:dyDescent="0.9">
      <c r="D216" s="63"/>
      <c r="E216" s="63"/>
      <c r="F216" s="63"/>
      <c r="G216" s="63"/>
      <c r="H216" s="63"/>
      <c r="I216" s="63"/>
      <c r="J216" s="63"/>
    </row>
    <row r="217" spans="4:10" x14ac:dyDescent="0.9">
      <c r="D217" s="63"/>
      <c r="E217" s="63"/>
      <c r="F217" s="63"/>
      <c r="G217" s="63"/>
      <c r="H217" s="63"/>
      <c r="I217" s="63"/>
      <c r="J217" s="63"/>
    </row>
    <row r="218" spans="4:10" x14ac:dyDescent="0.9">
      <c r="D218" s="63"/>
      <c r="E218" s="63"/>
      <c r="F218" s="63"/>
      <c r="G218" s="63"/>
      <c r="H218" s="63"/>
      <c r="I218" s="63"/>
      <c r="J218" s="63"/>
    </row>
    <row r="219" spans="4:10" x14ac:dyDescent="0.9">
      <c r="D219" s="63"/>
      <c r="E219" s="63"/>
      <c r="F219" s="63"/>
      <c r="G219" s="63"/>
      <c r="H219" s="63"/>
      <c r="I219" s="63"/>
      <c r="J219" s="63"/>
    </row>
    <row r="220" spans="4:10" x14ac:dyDescent="0.9">
      <c r="D220" s="63"/>
      <c r="E220" s="63"/>
      <c r="F220" s="63"/>
      <c r="G220" s="63"/>
      <c r="H220" s="63"/>
      <c r="I220" s="63"/>
      <c r="J220" s="63"/>
    </row>
    <row r="221" spans="4:10" x14ac:dyDescent="0.9">
      <c r="D221" s="63"/>
      <c r="E221" s="63"/>
      <c r="F221" s="63"/>
      <c r="G221" s="63"/>
      <c r="H221" s="63"/>
      <c r="I221" s="63"/>
      <c r="J221" s="63"/>
    </row>
    <row r="222" spans="4:10" x14ac:dyDescent="0.9">
      <c r="D222" s="63"/>
      <c r="E222" s="63"/>
      <c r="F222" s="63"/>
      <c r="G222" s="63"/>
      <c r="H222" s="63"/>
      <c r="I222" s="63"/>
      <c r="J222" s="63"/>
    </row>
    <row r="223" spans="4:10" x14ac:dyDescent="0.9">
      <c r="D223" s="63"/>
      <c r="E223" s="63"/>
      <c r="F223" s="63"/>
      <c r="G223" s="63"/>
      <c r="H223" s="63"/>
      <c r="I223" s="63"/>
      <c r="J223" s="63"/>
    </row>
    <row r="224" spans="4:10" x14ac:dyDescent="0.9">
      <c r="D224" s="63"/>
      <c r="E224" s="63"/>
      <c r="F224" s="63"/>
      <c r="G224" s="63"/>
      <c r="H224" s="63"/>
      <c r="I224" s="63"/>
      <c r="J224" s="63"/>
    </row>
    <row r="225" spans="4:10" x14ac:dyDescent="0.9">
      <c r="D225" s="63"/>
      <c r="E225" s="63"/>
      <c r="F225" s="63"/>
      <c r="G225" s="63"/>
      <c r="H225" s="63"/>
      <c r="I225" s="63"/>
      <c r="J225" s="63"/>
    </row>
    <row r="226" spans="4:10" x14ac:dyDescent="0.9">
      <c r="D226" s="63"/>
      <c r="E226" s="63"/>
      <c r="F226" s="63"/>
      <c r="G226" s="63"/>
      <c r="H226" s="63"/>
      <c r="I226" s="63"/>
      <c r="J226" s="63"/>
    </row>
    <row r="227" spans="4:10" x14ac:dyDescent="0.9">
      <c r="D227" s="63"/>
      <c r="E227" s="63"/>
      <c r="F227" s="63"/>
      <c r="G227" s="63"/>
      <c r="H227" s="63"/>
      <c r="I227" s="63"/>
      <c r="J227" s="63"/>
    </row>
    <row r="228" spans="4:10" x14ac:dyDescent="0.9">
      <c r="D228" s="63"/>
      <c r="E228" s="63"/>
      <c r="F228" s="63"/>
      <c r="G228" s="63"/>
      <c r="H228" s="63"/>
      <c r="I228" s="63"/>
      <c r="J228" s="63"/>
    </row>
    <row r="229" spans="4:10" x14ac:dyDescent="0.9">
      <c r="D229" s="63"/>
      <c r="E229" s="63"/>
      <c r="F229" s="63"/>
      <c r="G229" s="63"/>
      <c r="H229" s="63"/>
      <c r="I229" s="63"/>
      <c r="J229" s="63"/>
    </row>
    <row r="230" spans="4:10" x14ac:dyDescent="0.9">
      <c r="D230" s="63"/>
      <c r="E230" s="63"/>
      <c r="F230" s="63"/>
      <c r="G230" s="63"/>
      <c r="H230" s="63"/>
      <c r="I230" s="63"/>
      <c r="J230" s="63"/>
    </row>
    <row r="231" spans="4:10" x14ac:dyDescent="0.9">
      <c r="D231" s="63"/>
      <c r="E231" s="63"/>
      <c r="F231" s="63"/>
      <c r="G231" s="63"/>
      <c r="H231" s="63"/>
      <c r="I231" s="63"/>
      <c r="J231" s="63"/>
    </row>
    <row r="232" spans="4:10" x14ac:dyDescent="0.9">
      <c r="D232" s="63"/>
      <c r="E232" s="63"/>
      <c r="F232" s="63"/>
      <c r="G232" s="63"/>
      <c r="H232" s="63"/>
      <c r="I232" s="63"/>
      <c r="J232" s="63"/>
    </row>
    <row r="233" spans="4:10" x14ac:dyDescent="0.9">
      <c r="D233" s="63"/>
      <c r="E233" s="63"/>
      <c r="F233" s="63"/>
      <c r="G233" s="63"/>
      <c r="H233" s="63"/>
      <c r="I233" s="63"/>
      <c r="J233" s="63"/>
    </row>
    <row r="234" spans="4:10" x14ac:dyDescent="0.9">
      <c r="D234" s="63"/>
      <c r="E234" s="63"/>
      <c r="F234" s="63"/>
      <c r="G234" s="63"/>
      <c r="H234" s="63"/>
      <c r="I234" s="63"/>
      <c r="J234" s="63"/>
    </row>
    <row r="235" spans="4:10" x14ac:dyDescent="0.9">
      <c r="D235" s="63"/>
      <c r="E235" s="63"/>
      <c r="F235" s="63"/>
      <c r="G235" s="63"/>
      <c r="H235" s="63"/>
      <c r="I235" s="63"/>
      <c r="J235" s="63"/>
    </row>
    <row r="236" spans="4:10" x14ac:dyDescent="0.9">
      <c r="D236" s="63"/>
      <c r="E236" s="63"/>
      <c r="F236" s="63"/>
      <c r="G236" s="63"/>
      <c r="H236" s="63"/>
      <c r="I236" s="63"/>
      <c r="J236" s="63"/>
    </row>
    <row r="237" spans="4:10" x14ac:dyDescent="0.9">
      <c r="D237" s="63"/>
      <c r="E237" s="63"/>
      <c r="F237" s="63"/>
      <c r="G237" s="63"/>
      <c r="H237" s="63"/>
      <c r="I237" s="63"/>
      <c r="J237" s="63"/>
    </row>
    <row r="238" spans="4:10" x14ac:dyDescent="0.9">
      <c r="D238" s="63"/>
      <c r="E238" s="63"/>
      <c r="F238" s="63"/>
      <c r="G238" s="63"/>
      <c r="H238" s="63"/>
      <c r="I238" s="63"/>
      <c r="J238" s="63"/>
    </row>
    <row r="239" spans="4:10" x14ac:dyDescent="0.9">
      <c r="D239" s="63"/>
      <c r="E239" s="63"/>
      <c r="F239" s="63"/>
      <c r="G239" s="63"/>
      <c r="H239" s="63"/>
      <c r="I239" s="63"/>
      <c r="J239" s="63"/>
    </row>
    <row r="240" spans="4:10" x14ac:dyDescent="0.9">
      <c r="D240" s="63"/>
      <c r="E240" s="63"/>
      <c r="F240" s="63"/>
      <c r="G240" s="63"/>
      <c r="H240" s="63"/>
      <c r="I240" s="63"/>
      <c r="J240" s="63"/>
    </row>
    <row r="241" spans="4:10" x14ac:dyDescent="0.9">
      <c r="D241" s="63"/>
      <c r="E241" s="63"/>
      <c r="F241" s="63"/>
      <c r="G241" s="63"/>
      <c r="H241" s="63"/>
      <c r="I241" s="63"/>
      <c r="J241" s="63"/>
    </row>
    <row r="242" spans="4:10" x14ac:dyDescent="0.9">
      <c r="D242" s="63"/>
      <c r="E242" s="63"/>
      <c r="F242" s="63"/>
      <c r="G242" s="63"/>
      <c r="H242" s="63"/>
      <c r="I242" s="63"/>
      <c r="J242" s="63"/>
    </row>
    <row r="243" spans="4:10" x14ac:dyDescent="0.9">
      <c r="D243" s="63"/>
      <c r="E243" s="63"/>
      <c r="F243" s="63"/>
      <c r="G243" s="63"/>
      <c r="H243" s="63"/>
      <c r="I243" s="63"/>
      <c r="J243" s="63"/>
    </row>
    <row r="244" spans="4:10" x14ac:dyDescent="0.9">
      <c r="D244" s="63"/>
      <c r="E244" s="63"/>
      <c r="F244" s="63"/>
      <c r="G244" s="63"/>
      <c r="H244" s="63"/>
      <c r="I244" s="63"/>
      <c r="J244" s="63"/>
    </row>
    <row r="245" spans="4:10" x14ac:dyDescent="0.9">
      <c r="D245" s="63"/>
      <c r="E245" s="63"/>
      <c r="F245" s="63"/>
      <c r="G245" s="63"/>
      <c r="H245" s="63"/>
      <c r="I245" s="63"/>
      <c r="J245" s="63"/>
    </row>
    <row r="246" spans="4:10" x14ac:dyDescent="0.9">
      <c r="D246" s="63"/>
      <c r="E246" s="63"/>
      <c r="F246" s="63"/>
      <c r="G246" s="63"/>
      <c r="H246" s="63"/>
      <c r="I246" s="63"/>
      <c r="J246" s="63"/>
    </row>
    <row r="247" spans="4:10" x14ac:dyDescent="0.9">
      <c r="D247" s="63"/>
      <c r="E247" s="63"/>
      <c r="F247" s="63"/>
      <c r="G247" s="63"/>
      <c r="H247" s="63"/>
      <c r="I247" s="63"/>
      <c r="J247" s="63"/>
    </row>
    <row r="248" spans="4:10" x14ac:dyDescent="0.9">
      <c r="D248" s="63"/>
      <c r="E248" s="63"/>
      <c r="F248" s="63"/>
      <c r="G248" s="63"/>
      <c r="H248" s="63"/>
      <c r="I248" s="63"/>
      <c r="J248" s="63"/>
    </row>
    <row r="249" spans="4:10" x14ac:dyDescent="0.9">
      <c r="D249" s="63"/>
      <c r="E249" s="63"/>
      <c r="F249" s="63"/>
      <c r="G249" s="63"/>
      <c r="H249" s="63"/>
      <c r="I249" s="63"/>
      <c r="J249" s="63"/>
    </row>
    <row r="250" spans="4:10" x14ac:dyDescent="0.9">
      <c r="D250" s="63"/>
      <c r="E250" s="63"/>
      <c r="F250" s="63"/>
      <c r="G250" s="63"/>
      <c r="H250" s="63"/>
      <c r="I250" s="63"/>
      <c r="J250" s="63"/>
    </row>
    <row r="251" spans="4:10" x14ac:dyDescent="0.9">
      <c r="D251" s="63"/>
      <c r="E251" s="63"/>
      <c r="F251" s="63"/>
      <c r="G251" s="63"/>
      <c r="H251" s="63"/>
      <c r="I251" s="63"/>
      <c r="J251" s="63"/>
    </row>
    <row r="252" spans="4:10" x14ac:dyDescent="0.9">
      <c r="D252" s="63"/>
      <c r="E252" s="63"/>
      <c r="F252" s="63"/>
      <c r="G252" s="63"/>
      <c r="H252" s="63"/>
      <c r="I252" s="63"/>
      <c r="J252" s="63"/>
    </row>
    <row r="253" spans="4:10" x14ac:dyDescent="0.9">
      <c r="D253" s="63"/>
      <c r="E253" s="63"/>
      <c r="F253" s="63"/>
      <c r="G253" s="63"/>
      <c r="H253" s="63"/>
      <c r="I253" s="63"/>
      <c r="J253" s="63"/>
    </row>
    <row r="254" spans="4:10" x14ac:dyDescent="0.9">
      <c r="D254" s="63"/>
      <c r="E254" s="63"/>
      <c r="F254" s="63"/>
      <c r="G254" s="63"/>
      <c r="H254" s="63"/>
      <c r="I254" s="63"/>
      <c r="J254" s="63"/>
    </row>
    <row r="255" spans="4:10" x14ac:dyDescent="0.9">
      <c r="D255" s="63"/>
      <c r="E255" s="63"/>
      <c r="F255" s="63"/>
      <c r="G255" s="63"/>
      <c r="H255" s="63"/>
      <c r="I255" s="63"/>
      <c r="J255" s="63"/>
    </row>
    <row r="256" spans="4:10" x14ac:dyDescent="0.9">
      <c r="D256" s="63"/>
      <c r="E256" s="63"/>
      <c r="F256" s="63"/>
      <c r="G256" s="63"/>
      <c r="H256" s="63"/>
      <c r="I256" s="63"/>
      <c r="J256" s="63"/>
    </row>
    <row r="257" spans="4:10" x14ac:dyDescent="0.9">
      <c r="D257" s="63"/>
      <c r="E257" s="63"/>
      <c r="F257" s="63"/>
      <c r="G257" s="63"/>
      <c r="H257" s="63"/>
      <c r="I257" s="63"/>
      <c r="J257" s="63"/>
    </row>
    <row r="258" spans="4:10" x14ac:dyDescent="0.9">
      <c r="D258" s="63"/>
      <c r="E258" s="63"/>
      <c r="F258" s="63"/>
      <c r="G258" s="63"/>
      <c r="H258" s="63"/>
      <c r="I258" s="63"/>
      <c r="J258" s="63"/>
    </row>
    <row r="259" spans="4:10" x14ac:dyDescent="0.9">
      <c r="D259" s="63"/>
      <c r="E259" s="63"/>
      <c r="F259" s="63"/>
      <c r="G259" s="63"/>
      <c r="H259" s="63"/>
      <c r="I259" s="63"/>
      <c r="J259" s="63"/>
    </row>
    <row r="260" spans="4:10" x14ac:dyDescent="0.9">
      <c r="D260" s="63"/>
      <c r="E260" s="63"/>
      <c r="F260" s="63"/>
      <c r="G260" s="63"/>
      <c r="H260" s="63"/>
      <c r="I260" s="63"/>
      <c r="J260" s="63"/>
    </row>
    <row r="261" spans="4:10" x14ac:dyDescent="0.9">
      <c r="D261" s="63"/>
      <c r="E261" s="63"/>
      <c r="F261" s="63"/>
      <c r="G261" s="63"/>
      <c r="H261" s="63"/>
      <c r="I261" s="63"/>
      <c r="J261" s="63"/>
    </row>
    <row r="262" spans="4:10" x14ac:dyDescent="0.9">
      <c r="D262" s="63"/>
      <c r="E262" s="63"/>
      <c r="F262" s="63"/>
      <c r="G262" s="63"/>
      <c r="H262" s="63"/>
      <c r="I262" s="63"/>
      <c r="J262" s="63"/>
    </row>
    <row r="263" spans="4:10" x14ac:dyDescent="0.9">
      <c r="D263" s="63"/>
      <c r="E263" s="63"/>
      <c r="F263" s="63"/>
      <c r="G263" s="63"/>
      <c r="H263" s="63"/>
      <c r="I263" s="63"/>
      <c r="J263" s="63"/>
    </row>
    <row r="264" spans="4:10" x14ac:dyDescent="0.9">
      <c r="D264" s="63"/>
      <c r="E264" s="63"/>
      <c r="F264" s="63"/>
      <c r="G264" s="63"/>
      <c r="H264" s="63"/>
      <c r="I264" s="63"/>
      <c r="J264" s="63"/>
    </row>
    <row r="265" spans="4:10" x14ac:dyDescent="0.9">
      <c r="D265" s="63"/>
      <c r="E265" s="63"/>
      <c r="F265" s="63"/>
      <c r="G265" s="63"/>
      <c r="H265" s="63"/>
      <c r="I265" s="63"/>
      <c r="J265" s="63"/>
    </row>
    <row r="266" spans="4:10" x14ac:dyDescent="0.9">
      <c r="D266" s="63"/>
      <c r="E266" s="63"/>
      <c r="F266" s="63"/>
      <c r="G266" s="63"/>
      <c r="H266" s="63"/>
      <c r="I266" s="63"/>
      <c r="J266" s="63"/>
    </row>
    <row r="267" spans="4:10" x14ac:dyDescent="0.9">
      <c r="D267" s="63"/>
      <c r="E267" s="63"/>
      <c r="F267" s="63"/>
      <c r="G267" s="63"/>
      <c r="H267" s="63"/>
      <c r="I267" s="63"/>
      <c r="J267" s="63"/>
    </row>
    <row r="268" spans="4:10" x14ac:dyDescent="0.9">
      <c r="D268" s="63"/>
      <c r="E268" s="63"/>
      <c r="F268" s="63"/>
      <c r="G268" s="63"/>
      <c r="H268" s="63"/>
      <c r="I268" s="63"/>
      <c r="J268" s="63"/>
    </row>
    <row r="269" spans="4:10" x14ac:dyDescent="0.9">
      <c r="D269" s="63"/>
      <c r="E269" s="63"/>
      <c r="F269" s="63"/>
      <c r="G269" s="63"/>
      <c r="H269" s="63"/>
      <c r="I269" s="63"/>
      <c r="J269" s="63"/>
    </row>
    <row r="270" spans="4:10" x14ac:dyDescent="0.9">
      <c r="D270" s="63"/>
      <c r="E270" s="63"/>
      <c r="F270" s="63"/>
      <c r="G270" s="63"/>
      <c r="H270" s="63"/>
      <c r="I270" s="63"/>
      <c r="J270" s="63"/>
    </row>
    <row r="271" spans="4:10" x14ac:dyDescent="0.9">
      <c r="D271" s="63"/>
      <c r="E271" s="63"/>
      <c r="F271" s="63"/>
      <c r="G271" s="63"/>
      <c r="H271" s="63"/>
      <c r="I271" s="63"/>
      <c r="J271" s="63"/>
    </row>
    <row r="272" spans="4:10" x14ac:dyDescent="0.9">
      <c r="D272" s="63"/>
      <c r="E272" s="63"/>
      <c r="F272" s="63"/>
      <c r="G272" s="63"/>
      <c r="H272" s="63"/>
      <c r="I272" s="63"/>
      <c r="J272" s="63"/>
    </row>
    <row r="273" spans="4:10" x14ac:dyDescent="0.9">
      <c r="D273" s="63"/>
      <c r="E273" s="63"/>
      <c r="F273" s="63"/>
      <c r="G273" s="63"/>
      <c r="H273" s="63"/>
      <c r="I273" s="63"/>
      <c r="J273" s="63"/>
    </row>
    <row r="274" spans="4:10" x14ac:dyDescent="0.9">
      <c r="D274" s="63"/>
      <c r="E274" s="63"/>
      <c r="F274" s="63"/>
      <c r="G274" s="63"/>
      <c r="H274" s="63"/>
      <c r="I274" s="63"/>
      <c r="J274" s="63"/>
    </row>
    <row r="275" spans="4:10" x14ac:dyDescent="0.9">
      <c r="D275" s="63"/>
      <c r="E275" s="63"/>
      <c r="F275" s="63"/>
      <c r="G275" s="63"/>
      <c r="H275" s="63"/>
      <c r="I275" s="63"/>
      <c r="J275" s="63"/>
    </row>
    <row r="276" spans="4:10" x14ac:dyDescent="0.9">
      <c r="D276" s="63"/>
      <c r="E276" s="63"/>
      <c r="F276" s="63"/>
      <c r="G276" s="63"/>
      <c r="H276" s="63"/>
      <c r="I276" s="63"/>
      <c r="J276" s="63"/>
    </row>
    <row r="277" spans="4:10" x14ac:dyDescent="0.9">
      <c r="D277" s="63"/>
      <c r="E277" s="63"/>
      <c r="F277" s="63"/>
      <c r="G277" s="63"/>
      <c r="H277" s="63"/>
      <c r="I277" s="63"/>
      <c r="J277" s="63"/>
    </row>
    <row r="278" spans="4:10" x14ac:dyDescent="0.9">
      <c r="D278" s="63"/>
      <c r="E278" s="63"/>
      <c r="F278" s="63"/>
      <c r="G278" s="63"/>
      <c r="H278" s="63"/>
      <c r="I278" s="63"/>
      <c r="J278" s="63"/>
    </row>
    <row r="279" spans="4:10" x14ac:dyDescent="0.9">
      <c r="D279" s="63"/>
      <c r="E279" s="63"/>
      <c r="F279" s="63"/>
      <c r="G279" s="63"/>
      <c r="H279" s="63"/>
      <c r="I279" s="63"/>
      <c r="J279" s="63"/>
    </row>
    <row r="280" spans="4:10" x14ac:dyDescent="0.9">
      <c r="D280" s="63"/>
      <c r="E280" s="63"/>
      <c r="F280" s="63"/>
      <c r="G280" s="63"/>
      <c r="H280" s="63"/>
      <c r="I280" s="63"/>
      <c r="J280" s="63"/>
    </row>
    <row r="281" spans="4:10" x14ac:dyDescent="0.9">
      <c r="D281" s="63"/>
      <c r="E281" s="63"/>
      <c r="F281" s="63"/>
      <c r="G281" s="63"/>
      <c r="H281" s="63"/>
      <c r="I281" s="63"/>
      <c r="J281" s="63"/>
    </row>
  </sheetData>
  <mergeCells count="2">
    <mergeCell ref="B2:I2"/>
    <mergeCell ref="C3:I3"/>
  </mergeCells>
  <phoneticPr fontId="11" type="noConversion"/>
  <hyperlinks>
    <hyperlink ref="B1" location="'Table of Contents'!A1" display="Table of Contents" xr:uid="{78DE04F5-AA18-4995-88BA-90BFD558CDB4}"/>
  </hyperlinks>
  <pageMargins left="0.7" right="0.7" top="0.75" bottom="0.75" header="0.3" footer="0.3"/>
  <pageSetup orientation="portrait" r:id="rId1"/>
  <ignoredErrors>
    <ignoredError sqref="C91:I91"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52602-05CF-4531-A6F0-F0D886502BA4}">
  <dimension ref="A1:BF717"/>
  <sheetViews>
    <sheetView zoomScaleNormal="100" workbookViewId="0"/>
  </sheetViews>
  <sheetFormatPr defaultColWidth="9" defaultRowHeight="20.25" x14ac:dyDescent="0.9"/>
  <cols>
    <col min="1" max="1" width="9" style="165"/>
    <col min="2" max="2" width="34.59765625" style="165" customWidth="1"/>
    <col min="3" max="3" width="16.73046875" style="343" customWidth="1"/>
    <col min="4" max="4" width="5" style="165" customWidth="1"/>
    <col min="5" max="5" width="31.265625" style="165" customWidth="1"/>
    <col min="6" max="6" width="16.59765625" style="165" customWidth="1"/>
    <col min="7" max="7" width="16.265625" style="165" customWidth="1"/>
    <col min="8" max="8" width="31.265625" style="165" customWidth="1"/>
    <col min="9" max="9" width="16.59765625" style="165" customWidth="1"/>
    <col min="10" max="10" width="6.59765625" style="165" customWidth="1"/>
    <col min="11" max="11" width="30.1328125" style="165" customWidth="1"/>
    <col min="12" max="12" width="16.59765625" style="165" customWidth="1"/>
    <col min="13" max="13" width="10.73046875" style="165" customWidth="1"/>
    <col min="14" max="14" width="20.265625" style="165" customWidth="1"/>
    <col min="15" max="15" width="13" style="165" customWidth="1"/>
    <col min="16" max="16" width="13.265625" style="165" customWidth="1"/>
    <col min="17" max="17" width="14.86328125" style="165" customWidth="1"/>
    <col min="18" max="27" width="9" style="165"/>
    <col min="28" max="58" width="9" style="22"/>
    <col min="59" max="16384" width="9" style="165"/>
  </cols>
  <sheetData>
    <row r="1" spans="1:31" s="165" customFormat="1" x14ac:dyDescent="0.9">
      <c r="A1" s="22"/>
      <c r="B1" s="220" t="s">
        <v>71</v>
      </c>
      <c r="C1" s="22"/>
      <c r="D1" s="22"/>
      <c r="E1" s="22"/>
      <c r="F1" s="22"/>
      <c r="G1" s="22"/>
      <c r="H1" s="22"/>
      <c r="I1" s="22"/>
      <c r="J1" s="22"/>
      <c r="K1" s="22"/>
      <c r="L1" s="22"/>
      <c r="M1" s="22"/>
      <c r="N1" s="22"/>
      <c r="O1" s="22"/>
      <c r="P1" s="22"/>
      <c r="Q1" s="22"/>
      <c r="R1" s="22"/>
      <c r="S1" s="22"/>
      <c r="T1" s="22"/>
      <c r="U1" s="22"/>
      <c r="V1" s="22"/>
      <c r="W1" s="22"/>
      <c r="X1" s="22"/>
      <c r="Y1" s="22"/>
      <c r="AA1" s="22"/>
      <c r="AB1" s="22"/>
      <c r="AC1" s="22"/>
      <c r="AD1" s="22"/>
      <c r="AE1" s="22"/>
    </row>
    <row r="2" spans="1:31" s="165" customFormat="1" x14ac:dyDescent="0.9">
      <c r="A2" s="22"/>
      <c r="B2" s="551" t="s">
        <v>271</v>
      </c>
      <c r="C2" s="551"/>
      <c r="D2" s="551"/>
      <c r="E2" s="551"/>
      <c r="F2" s="551"/>
      <c r="G2" s="22"/>
      <c r="H2" s="610" t="s">
        <v>272</v>
      </c>
      <c r="I2" s="610"/>
      <c r="J2" s="610"/>
      <c r="K2" s="610"/>
      <c r="L2" s="610"/>
      <c r="M2" s="22"/>
      <c r="N2" s="551" t="s">
        <v>256</v>
      </c>
      <c r="O2" s="551"/>
      <c r="P2" s="551"/>
      <c r="Q2" s="551"/>
      <c r="R2" s="22"/>
      <c r="S2" s="22"/>
      <c r="T2" s="22"/>
      <c r="U2" s="22"/>
      <c r="V2" s="22"/>
      <c r="W2" s="22"/>
      <c r="X2" s="22"/>
      <c r="Y2" s="22"/>
      <c r="Z2" s="22"/>
      <c r="AA2" s="22"/>
      <c r="AB2" s="22"/>
      <c r="AC2" s="22"/>
      <c r="AD2" s="22"/>
      <c r="AE2" s="22"/>
    </row>
    <row r="3" spans="1:31" s="165" customFormat="1" x14ac:dyDescent="0.9">
      <c r="A3" s="22"/>
      <c r="B3" s="611" t="s">
        <v>384</v>
      </c>
      <c r="C3" s="611"/>
      <c r="D3" s="611"/>
      <c r="E3" s="611"/>
      <c r="F3" s="611"/>
      <c r="G3" s="22"/>
      <c r="H3" s="612" t="s">
        <v>384</v>
      </c>
      <c r="I3" s="612"/>
      <c r="J3" s="612"/>
      <c r="K3" s="612"/>
      <c r="L3" s="612"/>
      <c r="M3" s="22"/>
      <c r="N3" s="23"/>
      <c r="O3" s="322" t="s">
        <v>78</v>
      </c>
      <c r="P3" s="323" t="s">
        <v>130</v>
      </c>
      <c r="Q3" s="197" t="s">
        <v>115</v>
      </c>
      <c r="R3" s="22"/>
      <c r="S3" s="22"/>
      <c r="T3" s="22"/>
      <c r="U3" s="22"/>
      <c r="V3" s="22"/>
      <c r="W3" s="22"/>
      <c r="X3" s="22"/>
      <c r="Y3" s="22"/>
      <c r="Z3" s="22"/>
      <c r="AA3" s="22"/>
      <c r="AB3" s="22"/>
      <c r="AC3" s="22"/>
      <c r="AD3" s="22"/>
      <c r="AE3" s="22"/>
    </row>
    <row r="4" spans="1:31" s="165" customFormat="1" ht="40.5" x14ac:dyDescent="0.9">
      <c r="A4" s="530"/>
      <c r="B4" s="324" t="s">
        <v>385</v>
      </c>
      <c r="C4" s="325" t="s">
        <v>94</v>
      </c>
      <c r="D4" s="22"/>
      <c r="E4" s="349" t="s">
        <v>386</v>
      </c>
      <c r="F4" s="326" t="s">
        <v>94</v>
      </c>
      <c r="G4" s="22"/>
      <c r="H4" s="327" t="s">
        <v>385</v>
      </c>
      <c r="I4" s="328" t="s">
        <v>94</v>
      </c>
      <c r="J4" s="22"/>
      <c r="K4" s="350" t="s">
        <v>386</v>
      </c>
      <c r="L4" s="329" t="s">
        <v>94</v>
      </c>
      <c r="M4" s="22"/>
      <c r="N4" s="330" t="s">
        <v>132</v>
      </c>
      <c r="O4" s="30">
        <v>16891</v>
      </c>
      <c r="P4" s="30">
        <v>118432</v>
      </c>
      <c r="Q4" s="331">
        <f>SUM(O4:P4)</f>
        <v>135323</v>
      </c>
      <c r="R4" s="22"/>
      <c r="S4" s="22"/>
      <c r="T4" s="22"/>
      <c r="U4" s="22"/>
      <c r="V4" s="22"/>
      <c r="W4" s="22"/>
      <c r="X4" s="22"/>
      <c r="Y4" s="22"/>
      <c r="Z4" s="22"/>
      <c r="AA4" s="22"/>
      <c r="AB4" s="22"/>
      <c r="AC4" s="22"/>
      <c r="AD4" s="22"/>
      <c r="AE4" s="22"/>
    </row>
    <row r="5" spans="1:31" s="165" customFormat="1" x14ac:dyDescent="0.9">
      <c r="A5" s="22"/>
      <c r="B5" s="143" t="s">
        <v>129</v>
      </c>
      <c r="C5" s="297">
        <v>41</v>
      </c>
      <c r="D5" s="22"/>
      <c r="E5" s="29" t="s">
        <v>129</v>
      </c>
      <c r="F5" s="30">
        <v>110</v>
      </c>
      <c r="G5" s="332"/>
      <c r="H5" s="30" t="s">
        <v>129</v>
      </c>
      <c r="I5" s="297">
        <v>209</v>
      </c>
      <c r="J5" s="22"/>
      <c r="K5" s="86" t="s">
        <v>129</v>
      </c>
      <c r="L5" s="297">
        <v>664</v>
      </c>
      <c r="M5" s="22"/>
      <c r="N5" s="36"/>
      <c r="O5" s="22"/>
      <c r="P5" s="22"/>
      <c r="Q5" s="22"/>
      <c r="R5" s="22"/>
      <c r="S5" s="22"/>
      <c r="T5" s="22"/>
      <c r="U5" s="22"/>
      <c r="V5" s="22"/>
      <c r="W5" s="22"/>
      <c r="X5" s="22"/>
      <c r="Y5" s="22"/>
      <c r="Z5" s="22"/>
      <c r="AA5" s="22"/>
      <c r="AB5" s="22"/>
      <c r="AC5" s="22"/>
      <c r="AD5" s="22"/>
      <c r="AE5" s="22"/>
    </row>
    <row r="6" spans="1:31" s="165" customFormat="1" ht="21.75" x14ac:dyDescent="0.9">
      <c r="A6" s="22"/>
      <c r="B6" s="29" t="s">
        <v>411</v>
      </c>
      <c r="C6" s="29"/>
      <c r="D6" s="22"/>
      <c r="E6" s="29" t="s">
        <v>411</v>
      </c>
      <c r="F6" s="30">
        <v>9</v>
      </c>
      <c r="G6" s="332"/>
      <c r="H6" s="30" t="s">
        <v>413</v>
      </c>
      <c r="I6" s="30"/>
      <c r="J6" s="22"/>
      <c r="K6" s="86" t="s">
        <v>387</v>
      </c>
      <c r="L6" s="297">
        <v>128</v>
      </c>
      <c r="M6" s="22"/>
      <c r="N6" s="22"/>
      <c r="O6" s="22"/>
      <c r="P6" s="22"/>
      <c r="Q6" s="22"/>
      <c r="R6" s="22"/>
      <c r="S6" s="22"/>
      <c r="T6" s="22"/>
      <c r="U6" s="22"/>
      <c r="V6" s="22"/>
      <c r="W6" s="22"/>
      <c r="X6" s="22"/>
      <c r="Y6" s="22"/>
      <c r="Z6" s="22"/>
      <c r="AA6" s="22"/>
      <c r="AB6" s="22"/>
      <c r="AC6" s="22"/>
      <c r="AD6" s="22"/>
      <c r="AE6" s="22"/>
    </row>
    <row r="7" spans="1:31" s="165" customFormat="1" x14ac:dyDescent="0.9">
      <c r="A7" s="22"/>
      <c r="B7" s="143" t="s">
        <v>128</v>
      </c>
      <c r="C7" s="297">
        <v>139</v>
      </c>
      <c r="D7" s="22"/>
      <c r="E7" s="29" t="s">
        <v>128</v>
      </c>
      <c r="F7" s="30">
        <v>150</v>
      </c>
      <c r="G7" s="332"/>
      <c r="H7" s="30" t="s">
        <v>128</v>
      </c>
      <c r="I7" s="297">
        <v>817</v>
      </c>
      <c r="J7" s="22"/>
      <c r="K7" s="86" t="s">
        <v>128</v>
      </c>
      <c r="L7" s="297">
        <v>853</v>
      </c>
      <c r="M7" s="22"/>
      <c r="N7" s="22"/>
      <c r="O7" s="22"/>
      <c r="P7" s="22"/>
      <c r="Q7" s="22"/>
      <c r="R7" s="22"/>
      <c r="S7" s="22"/>
      <c r="T7" s="22"/>
      <c r="U7" s="22"/>
      <c r="V7" s="22"/>
      <c r="W7" s="22"/>
      <c r="X7" s="22"/>
      <c r="Y7" s="22"/>
      <c r="Z7" s="22"/>
      <c r="AA7" s="22"/>
      <c r="AB7" s="22"/>
      <c r="AC7" s="22"/>
      <c r="AD7" s="22"/>
      <c r="AE7" s="22"/>
    </row>
    <row r="8" spans="1:31" s="165" customFormat="1" x14ac:dyDescent="0.9">
      <c r="A8" s="22"/>
      <c r="B8" s="333" t="s">
        <v>131</v>
      </c>
      <c r="C8" s="297">
        <v>144</v>
      </c>
      <c r="D8" s="22"/>
      <c r="E8" s="29" t="s">
        <v>131</v>
      </c>
      <c r="F8" s="30">
        <v>157</v>
      </c>
      <c r="G8" s="332"/>
      <c r="H8" s="30" t="s">
        <v>131</v>
      </c>
      <c r="I8" s="297">
        <v>1494</v>
      </c>
      <c r="J8" s="22"/>
      <c r="K8" s="86" t="s">
        <v>131</v>
      </c>
      <c r="L8" s="297">
        <v>1501</v>
      </c>
      <c r="M8" s="22"/>
      <c r="N8" s="22"/>
      <c r="O8" s="22"/>
      <c r="P8" s="22"/>
      <c r="Q8" s="22"/>
      <c r="R8" s="22"/>
      <c r="S8" s="22"/>
      <c r="T8" s="22"/>
      <c r="U8" s="22"/>
      <c r="V8" s="22"/>
      <c r="W8" s="22"/>
      <c r="X8" s="22"/>
      <c r="Y8" s="22"/>
      <c r="Z8" s="22"/>
      <c r="AA8" s="22"/>
      <c r="AB8" s="22"/>
      <c r="AC8" s="22"/>
      <c r="AD8" s="22"/>
      <c r="AE8" s="22"/>
    </row>
    <row r="9" spans="1:31" s="165" customFormat="1" x14ac:dyDescent="0.9">
      <c r="A9" s="22"/>
      <c r="B9" s="333" t="s">
        <v>133</v>
      </c>
      <c r="C9" s="297">
        <v>3</v>
      </c>
      <c r="D9" s="22"/>
      <c r="E9" s="29" t="s">
        <v>133</v>
      </c>
      <c r="F9" s="30">
        <v>6</v>
      </c>
      <c r="G9" s="332"/>
      <c r="H9" s="30" t="s">
        <v>133</v>
      </c>
      <c r="I9" s="297">
        <v>19</v>
      </c>
      <c r="J9" s="22"/>
      <c r="K9" s="86" t="s">
        <v>133</v>
      </c>
      <c r="L9" s="297">
        <v>20</v>
      </c>
      <c r="M9" s="22"/>
      <c r="N9" s="22"/>
      <c r="O9" s="22"/>
      <c r="P9" s="22"/>
      <c r="Q9" s="22"/>
      <c r="R9" s="22"/>
      <c r="S9" s="22"/>
      <c r="T9" s="22"/>
      <c r="U9" s="22"/>
      <c r="V9" s="22"/>
      <c r="W9" s="22"/>
      <c r="X9" s="22"/>
      <c r="Y9" s="22"/>
      <c r="Z9" s="22"/>
      <c r="AA9" s="22"/>
      <c r="AB9" s="22"/>
      <c r="AC9" s="22"/>
      <c r="AD9" s="22"/>
      <c r="AE9" s="22"/>
    </row>
    <row r="10" spans="1:31" s="165" customFormat="1" x14ac:dyDescent="0.9">
      <c r="A10" s="22"/>
      <c r="B10" s="333" t="s">
        <v>134</v>
      </c>
      <c r="C10" s="297">
        <v>9</v>
      </c>
      <c r="D10" s="22"/>
      <c r="E10" s="29" t="s">
        <v>134</v>
      </c>
      <c r="F10" s="30">
        <v>12</v>
      </c>
      <c r="G10" s="22"/>
      <c r="H10" s="30" t="s">
        <v>134</v>
      </c>
      <c r="I10" s="297">
        <v>16</v>
      </c>
      <c r="J10" s="22"/>
      <c r="K10" s="86" t="s">
        <v>134</v>
      </c>
      <c r="L10" s="297">
        <v>24</v>
      </c>
      <c r="M10" s="22"/>
      <c r="N10" s="22"/>
      <c r="O10" s="22"/>
      <c r="P10" s="22"/>
      <c r="Q10" s="22"/>
      <c r="R10" s="22"/>
      <c r="S10" s="22"/>
      <c r="T10" s="22"/>
      <c r="U10" s="22"/>
      <c r="V10" s="22"/>
      <c r="W10" s="22"/>
      <c r="X10" s="22"/>
      <c r="Y10" s="22"/>
      <c r="Z10" s="22"/>
      <c r="AA10" s="22"/>
      <c r="AB10" s="22"/>
      <c r="AC10" s="22"/>
      <c r="AD10" s="22"/>
      <c r="AE10" s="22"/>
    </row>
    <row r="11" spans="1:31" s="165" customFormat="1" x14ac:dyDescent="0.9">
      <c r="A11" s="22"/>
      <c r="B11" s="333" t="s">
        <v>135</v>
      </c>
      <c r="C11" s="297">
        <v>5</v>
      </c>
      <c r="D11" s="22"/>
      <c r="E11" s="29" t="s">
        <v>135</v>
      </c>
      <c r="F11" s="30">
        <v>9</v>
      </c>
      <c r="G11" s="22"/>
      <c r="H11" s="30" t="s">
        <v>352</v>
      </c>
      <c r="I11" s="297">
        <v>1</v>
      </c>
      <c r="J11" s="22"/>
      <c r="K11" s="86" t="s">
        <v>352</v>
      </c>
      <c r="L11" s="297"/>
      <c r="M11" s="22"/>
      <c r="N11" s="22"/>
      <c r="O11" s="22"/>
      <c r="P11" s="22"/>
      <c r="Q11" s="22"/>
      <c r="R11" s="22"/>
      <c r="S11" s="22"/>
      <c r="T11" s="22"/>
      <c r="U11" s="22"/>
      <c r="V11" s="22"/>
      <c r="W11" s="22"/>
      <c r="X11" s="22"/>
      <c r="Y11" s="22"/>
      <c r="Z11" s="22"/>
      <c r="AA11" s="22"/>
      <c r="AB11" s="25"/>
      <c r="AC11" s="25"/>
      <c r="AD11" s="25"/>
      <c r="AE11" s="25"/>
    </row>
    <row r="12" spans="1:31" s="165" customFormat="1" x14ac:dyDescent="0.9">
      <c r="A12" s="22"/>
      <c r="B12" s="333" t="s">
        <v>136</v>
      </c>
      <c r="C12" s="297">
        <v>46</v>
      </c>
      <c r="D12" s="22"/>
      <c r="E12" s="29" t="s">
        <v>136</v>
      </c>
      <c r="F12" s="30">
        <v>47</v>
      </c>
      <c r="G12" s="22"/>
      <c r="H12" s="30" t="s">
        <v>135</v>
      </c>
      <c r="I12" s="297">
        <v>7</v>
      </c>
      <c r="J12" s="22"/>
      <c r="K12" s="86" t="s">
        <v>135</v>
      </c>
      <c r="L12" s="297">
        <v>10</v>
      </c>
      <c r="M12" s="22"/>
      <c r="N12" s="22"/>
      <c r="O12" s="22"/>
      <c r="P12" s="22"/>
      <c r="Q12" s="22"/>
      <c r="R12" s="22"/>
      <c r="S12" s="22"/>
      <c r="T12" s="22"/>
      <c r="U12" s="22"/>
      <c r="V12" s="22"/>
      <c r="W12" s="22"/>
      <c r="X12" s="22"/>
      <c r="Y12" s="22"/>
      <c r="Z12" s="22"/>
      <c r="AA12" s="22"/>
      <c r="AB12" s="25"/>
      <c r="AC12" s="25"/>
      <c r="AD12" s="25"/>
      <c r="AE12" s="25"/>
    </row>
    <row r="13" spans="1:31" s="165" customFormat="1" x14ac:dyDescent="0.9">
      <c r="A13" s="22"/>
      <c r="B13" s="333" t="s">
        <v>137</v>
      </c>
      <c r="C13" s="297">
        <v>78</v>
      </c>
      <c r="D13" s="22"/>
      <c r="E13" s="86" t="s">
        <v>137</v>
      </c>
      <c r="F13" s="297">
        <v>102</v>
      </c>
      <c r="G13" s="22"/>
      <c r="H13" s="30" t="s">
        <v>136</v>
      </c>
      <c r="I13" s="297">
        <v>309</v>
      </c>
      <c r="J13" s="22"/>
      <c r="K13" s="86" t="s">
        <v>136</v>
      </c>
      <c r="L13" s="297">
        <v>319</v>
      </c>
      <c r="M13" s="22"/>
      <c r="N13" s="22"/>
      <c r="O13" s="22"/>
      <c r="P13" s="22"/>
      <c r="Q13" s="22"/>
      <c r="R13" s="22"/>
      <c r="S13" s="22"/>
      <c r="T13" s="22"/>
      <c r="U13" s="22"/>
      <c r="V13" s="22"/>
      <c r="W13" s="22"/>
      <c r="X13" s="22"/>
      <c r="Y13" s="22"/>
      <c r="Z13" s="22"/>
      <c r="AA13" s="22"/>
      <c r="AB13" s="22"/>
      <c r="AC13" s="22"/>
      <c r="AD13" s="22"/>
      <c r="AE13" s="22"/>
    </row>
    <row r="14" spans="1:31" s="165" customFormat="1" x14ac:dyDescent="0.9">
      <c r="A14" s="22"/>
      <c r="B14" s="333" t="s">
        <v>221</v>
      </c>
      <c r="C14" s="297">
        <v>1</v>
      </c>
      <c r="D14" s="22"/>
      <c r="E14" s="86" t="s">
        <v>221</v>
      </c>
      <c r="F14" s="297">
        <v>3</v>
      </c>
      <c r="G14" s="22"/>
      <c r="H14" s="30" t="s">
        <v>137</v>
      </c>
      <c r="I14" s="297">
        <v>316</v>
      </c>
      <c r="J14" s="22"/>
      <c r="K14" s="86" t="s">
        <v>137</v>
      </c>
      <c r="L14" s="297">
        <v>376</v>
      </c>
      <c r="M14" s="22"/>
      <c r="N14" s="22"/>
      <c r="O14" s="22"/>
      <c r="P14" s="22"/>
      <c r="Q14" s="22"/>
      <c r="R14" s="22"/>
      <c r="S14" s="22"/>
      <c r="T14" s="22"/>
      <c r="U14" s="22"/>
      <c r="V14" s="22"/>
      <c r="W14" s="22"/>
      <c r="X14" s="22"/>
      <c r="Y14" s="22"/>
      <c r="Z14" s="22"/>
      <c r="AA14" s="22"/>
      <c r="AB14" s="22"/>
      <c r="AC14" s="22"/>
      <c r="AD14" s="22"/>
      <c r="AE14" s="22"/>
    </row>
    <row r="15" spans="1:31" s="165" customFormat="1" x14ac:dyDescent="0.9">
      <c r="A15" s="22"/>
      <c r="B15" s="333" t="s">
        <v>140</v>
      </c>
      <c r="C15" s="297"/>
      <c r="D15" s="22"/>
      <c r="E15" s="86" t="s">
        <v>140</v>
      </c>
      <c r="F15" s="297">
        <v>1</v>
      </c>
      <c r="G15" s="22"/>
      <c r="H15" s="30" t="s">
        <v>221</v>
      </c>
      <c r="I15" s="297">
        <v>2</v>
      </c>
      <c r="J15" s="22"/>
      <c r="K15" s="86" t="s">
        <v>221</v>
      </c>
      <c r="L15" s="297">
        <v>3</v>
      </c>
      <c r="M15" s="22"/>
      <c r="N15" s="22"/>
      <c r="O15" s="22"/>
      <c r="P15" s="110"/>
      <c r="Q15" s="109"/>
      <c r="R15" s="22"/>
      <c r="S15" s="22"/>
      <c r="T15" s="22"/>
      <c r="U15" s="22"/>
      <c r="V15" s="22"/>
      <c r="W15" s="22"/>
      <c r="X15" s="22"/>
      <c r="Y15" s="22"/>
      <c r="Z15" s="22"/>
      <c r="AA15" s="22"/>
      <c r="AB15" s="22"/>
      <c r="AC15" s="22"/>
      <c r="AD15" s="22"/>
      <c r="AE15" s="22"/>
    </row>
    <row r="16" spans="1:31" s="165" customFormat="1" x14ac:dyDescent="0.9">
      <c r="A16" s="22"/>
      <c r="B16" s="82" t="s">
        <v>222</v>
      </c>
      <c r="C16" s="297"/>
      <c r="D16" s="22"/>
      <c r="E16" s="86" t="s">
        <v>222</v>
      </c>
      <c r="F16" s="297">
        <v>1</v>
      </c>
      <c r="G16" s="22"/>
      <c r="H16" s="30" t="s">
        <v>140</v>
      </c>
      <c r="I16" s="297"/>
      <c r="J16" s="22"/>
      <c r="K16" s="86" t="s">
        <v>140</v>
      </c>
      <c r="L16" s="297">
        <v>2</v>
      </c>
      <c r="M16" s="22"/>
      <c r="N16" s="22"/>
      <c r="O16" s="22"/>
      <c r="P16" s="110"/>
      <c r="Q16" s="109"/>
      <c r="R16" s="22"/>
      <c r="S16" s="22"/>
      <c r="T16" s="22"/>
      <c r="U16" s="22"/>
      <c r="V16" s="22"/>
      <c r="W16" s="22"/>
      <c r="X16" s="22"/>
      <c r="Y16" s="22"/>
      <c r="Z16" s="22"/>
      <c r="AA16" s="22"/>
      <c r="AB16" s="22"/>
      <c r="AC16" s="22"/>
      <c r="AD16" s="22"/>
      <c r="AE16" s="22"/>
    </row>
    <row r="17" spans="1:27" s="165" customFormat="1" ht="21.75" x14ac:dyDescent="0.9">
      <c r="A17" s="22"/>
      <c r="B17" s="333" t="s">
        <v>412</v>
      </c>
      <c r="C17" s="297">
        <v>3807</v>
      </c>
      <c r="D17" s="22"/>
      <c r="E17" s="86" t="s">
        <v>410</v>
      </c>
      <c r="F17" s="297">
        <v>4019</v>
      </c>
      <c r="G17" s="22"/>
      <c r="H17" s="30" t="s">
        <v>222</v>
      </c>
      <c r="I17" s="297">
        <v>3</v>
      </c>
      <c r="J17" s="22"/>
      <c r="K17" s="86" t="s">
        <v>222</v>
      </c>
      <c r="L17" s="297">
        <v>3</v>
      </c>
      <c r="M17" s="22"/>
      <c r="N17" s="22"/>
      <c r="O17" s="110"/>
      <c r="P17" s="109"/>
      <c r="Q17" s="109"/>
      <c r="R17" s="22"/>
      <c r="S17" s="22"/>
      <c r="T17" s="22"/>
      <c r="U17" s="22"/>
      <c r="V17" s="22"/>
      <c r="W17" s="22"/>
      <c r="X17" s="22"/>
      <c r="Y17" s="22"/>
      <c r="Z17" s="22"/>
      <c r="AA17" s="22"/>
    </row>
    <row r="18" spans="1:27" s="165" customFormat="1" ht="21.75" x14ac:dyDescent="0.9">
      <c r="A18" s="22"/>
      <c r="B18" s="333" t="s">
        <v>138</v>
      </c>
      <c r="C18" s="297">
        <v>1</v>
      </c>
      <c r="D18" s="22"/>
      <c r="E18" s="86" t="s">
        <v>138</v>
      </c>
      <c r="F18" s="297">
        <v>1</v>
      </c>
      <c r="G18" s="22"/>
      <c r="H18" s="30" t="s">
        <v>414</v>
      </c>
      <c r="I18" s="297">
        <v>3573</v>
      </c>
      <c r="J18" s="22"/>
      <c r="K18" s="86" t="s">
        <v>415</v>
      </c>
      <c r="L18" s="297">
        <v>3771</v>
      </c>
      <c r="M18" s="22"/>
      <c r="N18" s="22"/>
      <c r="O18" s="110"/>
      <c r="P18" s="109"/>
      <c r="Q18" s="22"/>
      <c r="R18" s="22"/>
      <c r="S18" s="22"/>
      <c r="T18" s="22"/>
      <c r="U18" s="22"/>
      <c r="V18" s="22"/>
      <c r="W18" s="22"/>
      <c r="X18" s="22"/>
      <c r="Y18" s="22"/>
      <c r="Z18" s="22"/>
      <c r="AA18" s="22"/>
    </row>
    <row r="19" spans="1:27" s="165" customFormat="1" x14ac:dyDescent="0.9">
      <c r="A19" s="22"/>
      <c r="B19" s="333" t="s">
        <v>225</v>
      </c>
      <c r="C19" s="297">
        <v>1</v>
      </c>
      <c r="D19" s="22"/>
      <c r="E19" s="86" t="s">
        <v>225</v>
      </c>
      <c r="F19" s="297"/>
      <c r="G19" s="22"/>
      <c r="H19" s="30" t="s">
        <v>138</v>
      </c>
      <c r="I19" s="297">
        <v>1</v>
      </c>
      <c r="J19" s="22"/>
      <c r="K19" s="86" t="s">
        <v>138</v>
      </c>
      <c r="L19" s="297">
        <v>1</v>
      </c>
      <c r="M19" s="22"/>
      <c r="N19" s="22"/>
      <c r="O19" s="22"/>
      <c r="P19" s="22"/>
      <c r="Q19" s="22"/>
      <c r="R19" s="22"/>
      <c r="S19" s="22"/>
      <c r="T19" s="22"/>
      <c r="U19" s="22"/>
      <c r="V19" s="22"/>
      <c r="W19" s="22"/>
      <c r="X19" s="22"/>
      <c r="Y19" s="22"/>
      <c r="Z19" s="22"/>
      <c r="AA19" s="22"/>
    </row>
    <row r="20" spans="1:27" s="165" customFormat="1" x14ac:dyDescent="0.9">
      <c r="A20" s="22"/>
      <c r="B20" s="333" t="s">
        <v>139</v>
      </c>
      <c r="C20" s="297">
        <v>82</v>
      </c>
      <c r="D20" s="22"/>
      <c r="E20" s="86" t="s">
        <v>139</v>
      </c>
      <c r="F20" s="297">
        <v>80</v>
      </c>
      <c r="G20" s="22"/>
      <c r="H20" s="30" t="s">
        <v>223</v>
      </c>
      <c r="I20" s="297">
        <v>1</v>
      </c>
      <c r="J20" s="22"/>
      <c r="K20" s="86" t="s">
        <v>223</v>
      </c>
      <c r="L20" s="297">
        <v>1</v>
      </c>
      <c r="M20" s="22"/>
      <c r="N20" s="22"/>
      <c r="O20" s="22"/>
      <c r="P20" s="22"/>
      <c r="Q20" s="22"/>
      <c r="R20" s="22"/>
      <c r="S20" s="22"/>
      <c r="T20" s="22"/>
      <c r="U20" s="22"/>
      <c r="V20" s="22"/>
      <c r="W20" s="22"/>
      <c r="X20" s="22"/>
      <c r="Y20" s="22"/>
      <c r="Z20" s="22"/>
      <c r="AA20" s="22"/>
    </row>
    <row r="21" spans="1:27" s="165" customFormat="1" x14ac:dyDescent="0.9">
      <c r="A21" s="22"/>
      <c r="B21" s="333" t="s">
        <v>224</v>
      </c>
      <c r="C21" s="297">
        <v>1</v>
      </c>
      <c r="D21" s="22"/>
      <c r="E21" s="86" t="s">
        <v>224</v>
      </c>
      <c r="F21" s="297">
        <v>1</v>
      </c>
      <c r="G21" s="22"/>
      <c r="H21" s="30" t="s">
        <v>225</v>
      </c>
      <c r="I21" s="297">
        <v>1</v>
      </c>
      <c r="J21" s="22"/>
      <c r="K21" s="86" t="s">
        <v>225</v>
      </c>
      <c r="L21" s="297"/>
      <c r="M21" s="22"/>
      <c r="N21" s="22"/>
      <c r="O21" s="22"/>
      <c r="P21" s="22"/>
      <c r="Q21" s="22"/>
      <c r="R21" s="22"/>
      <c r="S21" s="22"/>
      <c r="T21" s="22"/>
      <c r="U21" s="22"/>
      <c r="V21" s="22"/>
      <c r="W21" s="22"/>
      <c r="X21" s="22"/>
      <c r="Y21" s="22"/>
      <c r="Z21" s="22"/>
      <c r="AA21" s="22"/>
    </row>
    <row r="22" spans="1:27" s="165" customFormat="1" x14ac:dyDescent="0.9">
      <c r="A22" s="22"/>
      <c r="B22" s="333" t="s">
        <v>193</v>
      </c>
      <c r="C22" s="297">
        <v>168529</v>
      </c>
      <c r="D22" s="22"/>
      <c r="E22" s="86" t="s">
        <v>193</v>
      </c>
      <c r="F22" s="297">
        <v>167363</v>
      </c>
      <c r="G22" s="22"/>
      <c r="H22" s="30" t="s">
        <v>139</v>
      </c>
      <c r="I22" s="297">
        <v>2193</v>
      </c>
      <c r="J22" s="22"/>
      <c r="K22" s="86" t="s">
        <v>139</v>
      </c>
      <c r="L22" s="297">
        <v>2213</v>
      </c>
      <c r="M22" s="22"/>
      <c r="N22" s="22"/>
      <c r="O22" s="22"/>
      <c r="P22" s="22"/>
      <c r="Q22" s="22"/>
      <c r="R22" s="22"/>
      <c r="S22" s="22"/>
      <c r="T22" s="22"/>
      <c r="U22" s="22"/>
      <c r="V22" s="22"/>
      <c r="W22" s="22"/>
      <c r="X22" s="22"/>
      <c r="Y22" s="22"/>
      <c r="Z22" s="22"/>
      <c r="AA22" s="22"/>
    </row>
    <row r="23" spans="1:27" s="165" customFormat="1" x14ac:dyDescent="0.9">
      <c r="A23" s="22"/>
      <c r="B23" s="333" t="s">
        <v>395</v>
      </c>
      <c r="C23" s="297">
        <v>123</v>
      </c>
      <c r="D23" s="22"/>
      <c r="E23" s="333" t="s">
        <v>395</v>
      </c>
      <c r="F23" s="297">
        <v>136</v>
      </c>
      <c r="G23" s="22"/>
      <c r="H23" s="30" t="s">
        <v>224</v>
      </c>
      <c r="I23" s="297">
        <v>2</v>
      </c>
      <c r="J23" s="22"/>
      <c r="K23" s="86" t="s">
        <v>224</v>
      </c>
      <c r="L23" s="297">
        <v>3</v>
      </c>
      <c r="M23" s="22"/>
      <c r="N23" s="22"/>
      <c r="O23" s="22"/>
      <c r="P23" s="22"/>
      <c r="Q23" s="22"/>
      <c r="R23" s="22"/>
      <c r="S23" s="22"/>
      <c r="T23" s="22"/>
      <c r="U23" s="22"/>
      <c r="V23" s="22"/>
      <c r="W23" s="22"/>
      <c r="X23" s="22"/>
      <c r="Y23" s="22"/>
      <c r="Z23" s="22"/>
      <c r="AA23" s="22"/>
    </row>
    <row r="24" spans="1:27" s="165" customFormat="1" x14ac:dyDescent="0.9">
      <c r="A24" s="22"/>
      <c r="B24" s="333" t="s">
        <v>142</v>
      </c>
      <c r="C24" s="297">
        <v>86</v>
      </c>
      <c r="D24" s="22"/>
      <c r="E24" s="86" t="s">
        <v>142</v>
      </c>
      <c r="F24" s="297">
        <v>92</v>
      </c>
      <c r="G24" s="22"/>
      <c r="H24" s="30" t="s">
        <v>193</v>
      </c>
      <c r="I24" s="297">
        <v>829574</v>
      </c>
      <c r="J24" s="22"/>
      <c r="K24" s="86" t="s">
        <v>193</v>
      </c>
      <c r="L24" s="297">
        <v>828048</v>
      </c>
      <c r="M24" s="22"/>
      <c r="N24" s="22"/>
      <c r="O24" s="22"/>
      <c r="P24" s="22"/>
      <c r="Q24" s="22"/>
      <c r="R24" s="22"/>
      <c r="S24" s="22"/>
      <c r="T24" s="22"/>
      <c r="U24" s="22"/>
      <c r="V24" s="22"/>
      <c r="W24" s="22"/>
      <c r="X24" s="22"/>
      <c r="Y24" s="22"/>
      <c r="Z24" s="22"/>
      <c r="AA24" s="22"/>
    </row>
    <row r="25" spans="1:27" s="165" customFormat="1" x14ac:dyDescent="0.9">
      <c r="A25" s="22"/>
      <c r="B25" s="333" t="s">
        <v>143</v>
      </c>
      <c r="C25" s="297">
        <v>9</v>
      </c>
      <c r="D25" s="22"/>
      <c r="E25" s="86" t="s">
        <v>143</v>
      </c>
      <c r="F25" s="297">
        <v>8</v>
      </c>
      <c r="G25" s="22"/>
      <c r="H25" s="333" t="s">
        <v>395</v>
      </c>
      <c r="I25" s="297">
        <v>554</v>
      </c>
      <c r="J25" s="22"/>
      <c r="K25" s="333" t="s">
        <v>395</v>
      </c>
      <c r="L25" s="297">
        <v>604</v>
      </c>
      <c r="M25" s="22"/>
      <c r="N25" s="22"/>
      <c r="O25" s="22"/>
      <c r="P25" s="22"/>
      <c r="Q25" s="22"/>
      <c r="R25" s="22"/>
      <c r="S25" s="22"/>
      <c r="T25" s="22"/>
      <c r="U25" s="22"/>
      <c r="V25" s="22"/>
      <c r="W25" s="22"/>
      <c r="X25" s="22"/>
      <c r="Y25" s="22"/>
      <c r="Z25" s="22"/>
      <c r="AA25" s="22"/>
    </row>
    <row r="26" spans="1:27" s="165" customFormat="1" x14ac:dyDescent="0.9">
      <c r="A26" s="22"/>
      <c r="B26" s="333" t="s">
        <v>144</v>
      </c>
      <c r="C26" s="297">
        <v>6</v>
      </c>
      <c r="D26" s="22"/>
      <c r="E26" s="86" t="s">
        <v>144</v>
      </c>
      <c r="F26" s="297">
        <v>7</v>
      </c>
      <c r="G26" s="22"/>
      <c r="H26" s="30" t="s">
        <v>141</v>
      </c>
      <c r="I26" s="297">
        <v>2</v>
      </c>
      <c r="J26" s="22"/>
      <c r="K26" s="30" t="s">
        <v>141</v>
      </c>
      <c r="L26" s="297"/>
      <c r="M26" s="22"/>
      <c r="N26" s="22"/>
      <c r="O26" s="22"/>
      <c r="P26" s="22"/>
      <c r="Q26" s="22"/>
      <c r="R26" s="22"/>
      <c r="S26" s="22"/>
      <c r="T26" s="22"/>
      <c r="U26" s="22"/>
      <c r="V26" s="22"/>
      <c r="W26" s="22"/>
      <c r="X26" s="22"/>
      <c r="Y26" s="22"/>
      <c r="Z26" s="22"/>
      <c r="AA26" s="22"/>
    </row>
    <row r="27" spans="1:27" s="165" customFormat="1" x14ac:dyDescent="0.9">
      <c r="A27" s="22"/>
      <c r="B27" s="333" t="s">
        <v>194</v>
      </c>
      <c r="C27" s="297">
        <v>2</v>
      </c>
      <c r="D27" s="22"/>
      <c r="E27" s="86" t="s">
        <v>194</v>
      </c>
      <c r="F27" s="297">
        <v>1</v>
      </c>
      <c r="G27" s="22"/>
      <c r="H27" s="30" t="s">
        <v>226</v>
      </c>
      <c r="I27" s="297">
        <v>4</v>
      </c>
      <c r="J27" s="22"/>
      <c r="K27" s="30" t="s">
        <v>226</v>
      </c>
      <c r="L27" s="297"/>
      <c r="M27" s="22"/>
      <c r="N27" s="22"/>
      <c r="O27" s="22"/>
      <c r="P27" s="22"/>
      <c r="Q27" s="22"/>
      <c r="R27" s="22"/>
      <c r="S27" s="22"/>
      <c r="T27" s="22"/>
      <c r="U27" s="22"/>
      <c r="V27" s="22"/>
      <c r="W27" s="22"/>
      <c r="X27" s="22"/>
      <c r="Y27" s="22"/>
      <c r="Z27" s="22"/>
      <c r="AA27" s="22"/>
    </row>
    <row r="28" spans="1:27" s="165" customFormat="1" x14ac:dyDescent="0.9">
      <c r="A28" s="22"/>
      <c r="B28" s="333" t="s">
        <v>145</v>
      </c>
      <c r="C28" s="297">
        <v>14</v>
      </c>
      <c r="D28" s="22"/>
      <c r="E28" s="86" t="s">
        <v>145</v>
      </c>
      <c r="F28" s="297">
        <v>23</v>
      </c>
      <c r="G28" s="22"/>
      <c r="H28" s="30" t="s">
        <v>142</v>
      </c>
      <c r="I28" s="297">
        <v>674</v>
      </c>
      <c r="J28" s="22"/>
      <c r="K28" s="86" t="s">
        <v>142</v>
      </c>
      <c r="L28" s="297">
        <v>657</v>
      </c>
      <c r="M28" s="22"/>
      <c r="N28" s="22"/>
      <c r="O28" s="22"/>
      <c r="P28" s="22"/>
      <c r="Q28" s="22"/>
      <c r="R28" s="22"/>
      <c r="S28" s="22"/>
      <c r="T28" s="22"/>
      <c r="U28" s="22"/>
      <c r="V28" s="22"/>
      <c r="W28" s="22"/>
      <c r="X28" s="22"/>
      <c r="Y28" s="22"/>
      <c r="Z28" s="22"/>
      <c r="AA28" s="22"/>
    </row>
    <row r="29" spans="1:27" s="165" customFormat="1" x14ac:dyDescent="0.9">
      <c r="A29" s="22"/>
      <c r="B29" s="333" t="s">
        <v>146</v>
      </c>
      <c r="C29" s="297">
        <v>14</v>
      </c>
      <c r="D29" s="22"/>
      <c r="E29" s="86" t="s">
        <v>146</v>
      </c>
      <c r="F29" s="297">
        <v>17</v>
      </c>
      <c r="G29" s="22"/>
      <c r="H29" s="30" t="s">
        <v>143</v>
      </c>
      <c r="I29" s="297">
        <v>40</v>
      </c>
      <c r="J29" s="22"/>
      <c r="K29" s="86" t="s">
        <v>143</v>
      </c>
      <c r="L29" s="297">
        <v>43</v>
      </c>
      <c r="M29" s="22"/>
      <c r="N29" s="22"/>
      <c r="O29" s="22"/>
      <c r="P29" s="22"/>
      <c r="Q29" s="22"/>
      <c r="R29" s="22"/>
      <c r="S29" s="22"/>
      <c r="T29" s="22"/>
      <c r="U29" s="22"/>
      <c r="V29" s="22"/>
      <c r="W29" s="22"/>
      <c r="X29" s="22"/>
      <c r="Y29" s="22"/>
      <c r="Z29" s="22"/>
      <c r="AA29" s="22"/>
    </row>
    <row r="30" spans="1:27" s="165" customFormat="1" x14ac:dyDescent="0.9">
      <c r="A30" s="22"/>
      <c r="B30" s="333" t="s">
        <v>209</v>
      </c>
      <c r="C30" s="297">
        <v>2</v>
      </c>
      <c r="D30" s="22"/>
      <c r="E30" s="86" t="s">
        <v>209</v>
      </c>
      <c r="F30" s="297">
        <v>3</v>
      </c>
      <c r="G30" s="22"/>
      <c r="H30" s="30" t="s">
        <v>144</v>
      </c>
      <c r="I30" s="297">
        <v>9</v>
      </c>
      <c r="J30" s="22"/>
      <c r="K30" s="86" t="s">
        <v>144</v>
      </c>
      <c r="L30" s="297">
        <v>9</v>
      </c>
      <c r="M30" s="22"/>
      <c r="N30" s="22"/>
      <c r="O30" s="22"/>
      <c r="P30" s="22"/>
      <c r="Q30" s="22"/>
      <c r="R30" s="22"/>
      <c r="S30" s="22"/>
      <c r="T30" s="22"/>
      <c r="U30" s="22"/>
      <c r="V30" s="22"/>
      <c r="W30" s="22"/>
      <c r="X30" s="22"/>
      <c r="Y30" s="22"/>
      <c r="Z30" s="22"/>
      <c r="AA30" s="22"/>
    </row>
    <row r="31" spans="1:27" s="165" customFormat="1" x14ac:dyDescent="0.9">
      <c r="A31" s="22"/>
      <c r="B31" s="333" t="s">
        <v>147</v>
      </c>
      <c r="C31" s="297">
        <v>61</v>
      </c>
      <c r="D31" s="22"/>
      <c r="E31" s="86" t="s">
        <v>147</v>
      </c>
      <c r="F31" s="297">
        <v>105</v>
      </c>
      <c r="G31" s="22"/>
      <c r="H31" s="30" t="s">
        <v>194</v>
      </c>
      <c r="I31" s="297">
        <v>2</v>
      </c>
      <c r="J31" s="22"/>
      <c r="K31" s="86" t="s">
        <v>194</v>
      </c>
      <c r="L31" s="297">
        <v>2</v>
      </c>
      <c r="M31" s="22"/>
      <c r="N31" s="22"/>
      <c r="O31" s="22"/>
      <c r="P31" s="22"/>
      <c r="Q31" s="22"/>
      <c r="R31" s="22"/>
      <c r="S31" s="22"/>
      <c r="T31" s="22"/>
      <c r="U31" s="22"/>
      <c r="V31" s="22"/>
      <c r="W31" s="22"/>
      <c r="X31" s="22"/>
      <c r="Y31" s="22"/>
      <c r="Z31" s="22"/>
      <c r="AA31" s="22"/>
    </row>
    <row r="32" spans="1:27" s="165" customFormat="1" x14ac:dyDescent="0.9">
      <c r="A32" s="22"/>
      <c r="B32" s="333" t="s">
        <v>151</v>
      </c>
      <c r="C32" s="297"/>
      <c r="D32" s="22"/>
      <c r="E32" s="86" t="s">
        <v>151</v>
      </c>
      <c r="F32" s="297">
        <v>1</v>
      </c>
      <c r="G32" s="22"/>
      <c r="H32" s="30" t="s">
        <v>145</v>
      </c>
      <c r="I32" s="297">
        <v>14</v>
      </c>
      <c r="J32" s="22"/>
      <c r="K32" s="86" t="s">
        <v>145</v>
      </c>
      <c r="L32" s="297">
        <v>23</v>
      </c>
      <c r="M32" s="22"/>
      <c r="N32" s="22"/>
      <c r="O32" s="22"/>
      <c r="P32" s="22"/>
      <c r="Q32" s="22"/>
      <c r="R32" s="22"/>
      <c r="S32" s="22"/>
      <c r="T32" s="22"/>
      <c r="U32" s="22"/>
      <c r="V32" s="22"/>
      <c r="W32" s="22"/>
      <c r="X32" s="22"/>
      <c r="Y32" s="22"/>
      <c r="Z32" s="22"/>
      <c r="AA32" s="22"/>
    </row>
    <row r="33" spans="1:27" s="165" customFormat="1" x14ac:dyDescent="0.9">
      <c r="A33" s="22"/>
      <c r="B33" s="333" t="s">
        <v>195</v>
      </c>
      <c r="C33" s="297">
        <v>1</v>
      </c>
      <c r="D33" s="22"/>
      <c r="E33" s="86" t="s">
        <v>195</v>
      </c>
      <c r="F33" s="297">
        <v>1</v>
      </c>
      <c r="G33" s="22"/>
      <c r="H33" s="30" t="s">
        <v>146</v>
      </c>
      <c r="I33" s="297">
        <v>170</v>
      </c>
      <c r="J33" s="22"/>
      <c r="K33" s="86" t="s">
        <v>146</v>
      </c>
      <c r="L33" s="297">
        <v>173</v>
      </c>
      <c r="M33" s="22"/>
      <c r="N33" s="22"/>
      <c r="O33" s="22"/>
      <c r="P33" s="22"/>
      <c r="Q33" s="22"/>
      <c r="R33" s="22"/>
      <c r="S33" s="22"/>
      <c r="T33" s="22"/>
      <c r="U33" s="22"/>
      <c r="V33" s="22"/>
      <c r="W33" s="22"/>
      <c r="X33" s="22"/>
      <c r="Y33" s="22"/>
      <c r="Z33" s="22"/>
      <c r="AA33" s="22"/>
    </row>
    <row r="34" spans="1:27" s="165" customFormat="1" x14ac:dyDescent="0.9">
      <c r="A34" s="22"/>
      <c r="B34" s="333" t="s">
        <v>148</v>
      </c>
      <c r="C34" s="297">
        <v>4</v>
      </c>
      <c r="D34" s="22"/>
      <c r="E34" s="86" t="s">
        <v>148</v>
      </c>
      <c r="F34" s="297">
        <v>4</v>
      </c>
      <c r="G34" s="22"/>
      <c r="H34" s="30" t="s">
        <v>307</v>
      </c>
      <c r="I34" s="297">
        <v>1</v>
      </c>
      <c r="J34" s="22"/>
      <c r="K34" s="86" t="s">
        <v>307</v>
      </c>
      <c r="L34" s="297">
        <v>1</v>
      </c>
      <c r="M34" s="22"/>
      <c r="N34" s="22"/>
      <c r="O34" s="22"/>
      <c r="P34" s="22"/>
      <c r="Q34" s="22"/>
      <c r="R34" s="22"/>
      <c r="S34" s="22"/>
      <c r="T34" s="22"/>
      <c r="U34" s="22"/>
      <c r="V34" s="22"/>
      <c r="W34" s="22"/>
      <c r="X34" s="22"/>
      <c r="Y34" s="22"/>
      <c r="Z34" s="22"/>
      <c r="AA34" s="22"/>
    </row>
    <row r="35" spans="1:27" s="165" customFormat="1" x14ac:dyDescent="0.9">
      <c r="A35" s="22"/>
      <c r="B35" s="333" t="s">
        <v>149</v>
      </c>
      <c r="C35" s="297">
        <v>7</v>
      </c>
      <c r="D35" s="22"/>
      <c r="E35" s="86" t="s">
        <v>149</v>
      </c>
      <c r="F35" s="297">
        <v>9</v>
      </c>
      <c r="G35" s="22"/>
      <c r="H35" s="30" t="s">
        <v>209</v>
      </c>
      <c r="I35" s="297">
        <v>2</v>
      </c>
      <c r="J35" s="22"/>
      <c r="K35" s="86" t="s">
        <v>209</v>
      </c>
      <c r="L35" s="297">
        <v>4</v>
      </c>
      <c r="M35" s="22"/>
      <c r="N35" s="22"/>
      <c r="O35" s="22"/>
      <c r="P35" s="22"/>
      <c r="Q35" s="22"/>
      <c r="R35" s="22"/>
      <c r="S35" s="22"/>
      <c r="T35" s="22"/>
      <c r="U35" s="22"/>
      <c r="V35" s="22"/>
      <c r="W35" s="22"/>
      <c r="X35" s="22"/>
      <c r="Y35" s="22"/>
      <c r="Z35" s="22"/>
      <c r="AA35" s="22"/>
    </row>
    <row r="36" spans="1:27" s="165" customFormat="1" x14ac:dyDescent="0.9">
      <c r="A36" s="22"/>
      <c r="B36" s="333" t="s">
        <v>228</v>
      </c>
      <c r="C36" s="297">
        <v>1</v>
      </c>
      <c r="D36" s="22"/>
      <c r="E36" s="86" t="s">
        <v>228</v>
      </c>
      <c r="F36" s="297">
        <v>1</v>
      </c>
      <c r="G36" s="22"/>
      <c r="H36" s="30" t="s">
        <v>147</v>
      </c>
      <c r="I36" s="297">
        <v>75</v>
      </c>
      <c r="J36" s="22"/>
      <c r="K36" s="86" t="s">
        <v>147</v>
      </c>
      <c r="L36" s="297">
        <v>102</v>
      </c>
      <c r="M36" s="22"/>
      <c r="N36" s="22"/>
      <c r="O36" s="22"/>
      <c r="P36" s="22"/>
      <c r="Q36" s="22"/>
      <c r="R36" s="22"/>
      <c r="S36" s="22"/>
      <c r="T36" s="22"/>
      <c r="U36" s="22"/>
      <c r="V36" s="22"/>
      <c r="W36" s="22"/>
      <c r="X36" s="22"/>
      <c r="Y36" s="22"/>
      <c r="Z36" s="22"/>
      <c r="AA36" s="22"/>
    </row>
    <row r="37" spans="1:27" s="165" customFormat="1" x14ac:dyDescent="0.9">
      <c r="A37" s="22"/>
      <c r="B37" s="333" t="s">
        <v>150</v>
      </c>
      <c r="C37" s="297">
        <v>53</v>
      </c>
      <c r="D37" s="22"/>
      <c r="E37" s="86" t="s">
        <v>150</v>
      </c>
      <c r="F37" s="297">
        <v>51</v>
      </c>
      <c r="G37" s="22"/>
      <c r="H37" s="30" t="s">
        <v>151</v>
      </c>
      <c r="I37" s="297">
        <v>22</v>
      </c>
      <c r="J37" s="22"/>
      <c r="K37" s="86" t="s">
        <v>151</v>
      </c>
      <c r="L37" s="297">
        <v>34</v>
      </c>
      <c r="M37" s="22"/>
      <c r="N37" s="22"/>
      <c r="O37" s="22"/>
      <c r="P37" s="22"/>
      <c r="Q37" s="22"/>
      <c r="R37" s="22"/>
      <c r="S37" s="22"/>
      <c r="T37" s="22"/>
      <c r="U37" s="22"/>
      <c r="V37" s="22"/>
      <c r="W37" s="22"/>
      <c r="X37" s="22"/>
      <c r="Y37" s="22"/>
      <c r="Z37" s="22"/>
      <c r="AA37" s="22"/>
    </row>
    <row r="38" spans="1:27" s="165" customFormat="1" x14ac:dyDescent="0.9">
      <c r="A38" s="22"/>
      <c r="B38" s="333" t="s">
        <v>155</v>
      </c>
      <c r="C38" s="297">
        <v>1</v>
      </c>
      <c r="D38" s="22"/>
      <c r="E38" s="86" t="s">
        <v>155</v>
      </c>
      <c r="F38" s="297">
        <v>6</v>
      </c>
      <c r="G38" s="22"/>
      <c r="H38" s="86" t="s">
        <v>227</v>
      </c>
      <c r="I38" s="297">
        <v>3</v>
      </c>
      <c r="J38" s="22"/>
      <c r="K38" s="86" t="s">
        <v>227</v>
      </c>
      <c r="L38" s="297">
        <v>3</v>
      </c>
      <c r="M38" s="22"/>
      <c r="N38" s="22"/>
      <c r="O38" s="22"/>
      <c r="P38" s="22"/>
      <c r="Q38" s="22"/>
      <c r="R38" s="22"/>
      <c r="S38" s="22"/>
      <c r="T38" s="22"/>
      <c r="U38" s="22"/>
      <c r="V38" s="22"/>
      <c r="W38" s="22"/>
      <c r="X38" s="22"/>
      <c r="Y38" s="22"/>
      <c r="Z38" s="22"/>
      <c r="AA38" s="22"/>
    </row>
    <row r="39" spans="1:27" s="165" customFormat="1" x14ac:dyDescent="0.9">
      <c r="A39" s="22"/>
      <c r="B39" s="333" t="s">
        <v>33</v>
      </c>
      <c r="C39" s="297">
        <v>608</v>
      </c>
      <c r="D39" s="22"/>
      <c r="E39" s="86" t="s">
        <v>33</v>
      </c>
      <c r="F39" s="297">
        <v>660</v>
      </c>
      <c r="G39" s="22"/>
      <c r="H39" s="86" t="s">
        <v>195</v>
      </c>
      <c r="I39" s="297">
        <v>1</v>
      </c>
      <c r="J39" s="22"/>
      <c r="K39" s="86" t="s">
        <v>195</v>
      </c>
      <c r="L39" s="297">
        <v>1</v>
      </c>
      <c r="M39" s="22"/>
      <c r="N39" s="22"/>
      <c r="O39" s="22"/>
      <c r="P39" s="22"/>
      <c r="Q39" s="22"/>
      <c r="R39" s="22"/>
      <c r="S39" s="22"/>
      <c r="T39" s="22"/>
      <c r="U39" s="22"/>
      <c r="V39" s="22"/>
      <c r="W39" s="22"/>
      <c r="X39" s="22"/>
      <c r="Y39" s="22"/>
      <c r="Z39" s="22"/>
      <c r="AA39" s="22"/>
    </row>
    <row r="40" spans="1:27" s="165" customFormat="1" x14ac:dyDescent="0.9">
      <c r="A40" s="22"/>
      <c r="B40" s="333" t="s">
        <v>152</v>
      </c>
      <c r="C40" s="297">
        <v>10</v>
      </c>
      <c r="D40" s="22"/>
      <c r="E40" s="86" t="s">
        <v>152</v>
      </c>
      <c r="F40" s="297">
        <v>8</v>
      </c>
      <c r="G40" s="22"/>
      <c r="H40" s="86" t="s">
        <v>148</v>
      </c>
      <c r="I40" s="297">
        <v>14</v>
      </c>
      <c r="J40" s="22"/>
      <c r="K40" s="86" t="s">
        <v>148</v>
      </c>
      <c r="L40" s="297">
        <v>18</v>
      </c>
      <c r="M40" s="22"/>
      <c r="N40" s="22"/>
      <c r="O40" s="22"/>
      <c r="P40" s="22"/>
      <c r="Q40" s="22"/>
      <c r="R40" s="22"/>
      <c r="S40" s="22"/>
      <c r="T40" s="22"/>
      <c r="U40" s="22"/>
      <c r="V40" s="22"/>
      <c r="W40" s="22"/>
      <c r="X40" s="22"/>
      <c r="Y40" s="22"/>
      <c r="Z40" s="22"/>
      <c r="AA40" s="22"/>
    </row>
    <row r="41" spans="1:27" s="165" customFormat="1" x14ac:dyDescent="0.9">
      <c r="A41" s="22"/>
      <c r="B41" s="333" t="s">
        <v>153</v>
      </c>
      <c r="C41" s="297">
        <v>1</v>
      </c>
      <c r="D41" s="22"/>
      <c r="E41" s="86" t="s">
        <v>153</v>
      </c>
      <c r="F41" s="297"/>
      <c r="G41" s="22"/>
      <c r="H41" s="86" t="s">
        <v>149</v>
      </c>
      <c r="I41" s="297">
        <v>18</v>
      </c>
      <c r="J41" s="22"/>
      <c r="K41" s="86" t="s">
        <v>149</v>
      </c>
      <c r="L41" s="297">
        <v>22</v>
      </c>
      <c r="M41" s="22"/>
      <c r="N41" s="22"/>
      <c r="O41" s="22"/>
      <c r="P41" s="22"/>
      <c r="Q41" s="22"/>
      <c r="R41" s="22"/>
      <c r="S41" s="22"/>
      <c r="T41" s="22"/>
      <c r="U41" s="22"/>
      <c r="V41" s="22"/>
      <c r="W41" s="22"/>
      <c r="X41" s="22"/>
      <c r="Y41" s="22"/>
      <c r="Z41" s="22"/>
      <c r="AA41" s="22"/>
    </row>
    <row r="42" spans="1:27" s="165" customFormat="1" x14ac:dyDescent="0.9">
      <c r="A42" s="22"/>
      <c r="B42" s="333" t="s">
        <v>159</v>
      </c>
      <c r="C42" s="297">
        <v>1</v>
      </c>
      <c r="D42" s="22"/>
      <c r="E42" s="86" t="s">
        <v>159</v>
      </c>
      <c r="F42" s="297">
        <v>2</v>
      </c>
      <c r="G42" s="22"/>
      <c r="H42" s="86" t="s">
        <v>228</v>
      </c>
      <c r="I42" s="297">
        <v>1</v>
      </c>
      <c r="J42" s="22"/>
      <c r="K42" s="86" t="s">
        <v>228</v>
      </c>
      <c r="L42" s="297">
        <v>1</v>
      </c>
      <c r="M42" s="22"/>
      <c r="N42" s="22"/>
      <c r="O42" s="22"/>
      <c r="P42" s="22"/>
      <c r="Q42" s="22"/>
      <c r="R42" s="22"/>
      <c r="S42" s="22"/>
      <c r="T42" s="22"/>
      <c r="U42" s="22"/>
      <c r="V42" s="22"/>
      <c r="W42" s="22"/>
      <c r="X42" s="22"/>
      <c r="Y42" s="22"/>
      <c r="Z42" s="22"/>
      <c r="AA42" s="22"/>
    </row>
    <row r="43" spans="1:27" s="165" customFormat="1" x14ac:dyDescent="0.9">
      <c r="A43" s="22"/>
      <c r="B43" s="333" t="s">
        <v>154</v>
      </c>
      <c r="C43" s="297">
        <v>3</v>
      </c>
      <c r="D43" s="22"/>
      <c r="E43" s="86" t="s">
        <v>154</v>
      </c>
      <c r="F43" s="297">
        <v>3</v>
      </c>
      <c r="G43" s="22"/>
      <c r="H43" s="86" t="s">
        <v>150</v>
      </c>
      <c r="I43" s="297">
        <v>88</v>
      </c>
      <c r="J43" s="22"/>
      <c r="K43" s="86" t="s">
        <v>150</v>
      </c>
      <c r="L43" s="297">
        <v>91</v>
      </c>
      <c r="M43" s="22"/>
      <c r="N43" s="22"/>
      <c r="O43" s="22"/>
      <c r="P43" s="22"/>
      <c r="Q43" s="22"/>
      <c r="R43" s="22"/>
      <c r="S43" s="22"/>
      <c r="T43" s="22"/>
      <c r="U43" s="22"/>
      <c r="V43" s="22"/>
      <c r="W43" s="22"/>
      <c r="X43" s="22"/>
      <c r="Y43" s="22"/>
      <c r="Z43" s="22"/>
      <c r="AA43" s="22"/>
    </row>
    <row r="44" spans="1:27" s="165" customFormat="1" x14ac:dyDescent="0.9">
      <c r="A44" s="22"/>
      <c r="B44" s="333" t="s">
        <v>156</v>
      </c>
      <c r="C44" s="297"/>
      <c r="D44" s="22"/>
      <c r="E44" s="86" t="s">
        <v>156</v>
      </c>
      <c r="F44" s="297">
        <v>1</v>
      </c>
      <c r="G44" s="22"/>
      <c r="H44" s="86" t="s">
        <v>229</v>
      </c>
      <c r="I44" s="297">
        <v>1</v>
      </c>
      <c r="J44" s="22"/>
      <c r="K44" s="86" t="s">
        <v>229</v>
      </c>
      <c r="L44" s="297"/>
      <c r="M44" s="22"/>
      <c r="N44" s="22"/>
      <c r="O44" s="22"/>
      <c r="P44" s="22"/>
      <c r="Q44" s="22"/>
      <c r="R44" s="22"/>
      <c r="S44" s="22"/>
      <c r="T44" s="22"/>
      <c r="U44" s="22"/>
      <c r="V44" s="22"/>
      <c r="W44" s="22"/>
      <c r="X44" s="22"/>
      <c r="Y44" s="22"/>
      <c r="Z44" s="22"/>
      <c r="AA44" s="22"/>
    </row>
    <row r="45" spans="1:27" s="165" customFormat="1" x14ac:dyDescent="0.9">
      <c r="A45" s="22"/>
      <c r="B45" s="333" t="s">
        <v>157</v>
      </c>
      <c r="C45" s="297">
        <v>13</v>
      </c>
      <c r="D45" s="22"/>
      <c r="E45" s="86" t="s">
        <v>157</v>
      </c>
      <c r="F45" s="297">
        <v>14</v>
      </c>
      <c r="G45" s="22"/>
      <c r="H45" s="86" t="s">
        <v>155</v>
      </c>
      <c r="I45" s="297">
        <v>1</v>
      </c>
      <c r="J45" s="22"/>
      <c r="K45" s="86" t="s">
        <v>155</v>
      </c>
      <c r="L45" s="297">
        <v>2</v>
      </c>
      <c r="M45" s="22"/>
      <c r="N45" s="22"/>
      <c r="O45" s="22"/>
      <c r="P45" s="22"/>
      <c r="Q45" s="22"/>
      <c r="R45" s="22"/>
      <c r="S45" s="22"/>
      <c r="T45" s="22"/>
      <c r="U45" s="22"/>
      <c r="V45" s="22"/>
      <c r="W45" s="22"/>
      <c r="X45" s="22"/>
      <c r="Y45" s="22"/>
      <c r="Z45" s="22"/>
      <c r="AA45" s="22"/>
    </row>
    <row r="46" spans="1:27" s="165" customFormat="1" x14ac:dyDescent="0.9">
      <c r="A46" s="22"/>
      <c r="B46" s="333" t="s">
        <v>28</v>
      </c>
      <c r="C46" s="297">
        <v>55</v>
      </c>
      <c r="D46" s="22"/>
      <c r="E46" s="86" t="s">
        <v>28</v>
      </c>
      <c r="F46" s="297">
        <v>83</v>
      </c>
      <c r="G46" s="22"/>
      <c r="H46" s="86" t="s">
        <v>33</v>
      </c>
      <c r="I46" s="297">
        <v>945</v>
      </c>
      <c r="J46" s="22"/>
      <c r="K46" s="86" t="s">
        <v>33</v>
      </c>
      <c r="L46" s="297">
        <v>1023</v>
      </c>
      <c r="M46" s="22"/>
      <c r="N46" s="22"/>
      <c r="O46" s="22"/>
      <c r="P46" s="22"/>
      <c r="Q46" s="22"/>
      <c r="R46" s="22"/>
      <c r="S46" s="22"/>
      <c r="T46" s="22"/>
      <c r="U46" s="22"/>
      <c r="V46" s="22"/>
      <c r="W46" s="22"/>
      <c r="X46" s="22"/>
      <c r="Y46" s="22"/>
      <c r="Z46" s="22"/>
      <c r="AA46" s="22"/>
    </row>
    <row r="47" spans="1:27" s="165" customFormat="1" x14ac:dyDescent="0.9">
      <c r="A47" s="22"/>
      <c r="B47" s="333" t="s">
        <v>158</v>
      </c>
      <c r="C47" s="297">
        <v>22</v>
      </c>
      <c r="D47" s="22"/>
      <c r="E47" s="86" t="s">
        <v>158</v>
      </c>
      <c r="F47" s="297">
        <v>23</v>
      </c>
      <c r="G47" s="22"/>
      <c r="H47" s="86" t="s">
        <v>152</v>
      </c>
      <c r="I47" s="297">
        <v>66</v>
      </c>
      <c r="J47" s="22"/>
      <c r="K47" s="86" t="s">
        <v>152</v>
      </c>
      <c r="L47" s="297">
        <v>75</v>
      </c>
      <c r="M47" s="22"/>
      <c r="N47" s="22"/>
      <c r="O47" s="22"/>
      <c r="P47" s="22"/>
      <c r="Q47" s="22"/>
      <c r="R47" s="22"/>
      <c r="S47" s="22"/>
      <c r="T47" s="22"/>
      <c r="U47" s="22"/>
      <c r="V47" s="22"/>
      <c r="W47" s="22"/>
      <c r="X47" s="22"/>
      <c r="Y47" s="22"/>
      <c r="Z47" s="22"/>
      <c r="AA47" s="22"/>
    </row>
    <row r="48" spans="1:27" s="165" customFormat="1" x14ac:dyDescent="0.9">
      <c r="A48" s="22"/>
      <c r="B48" s="333" t="s">
        <v>160</v>
      </c>
      <c r="C48" s="297">
        <v>9</v>
      </c>
      <c r="D48" s="22"/>
      <c r="E48" s="86" t="s">
        <v>160</v>
      </c>
      <c r="F48" s="297">
        <v>10</v>
      </c>
      <c r="G48" s="22"/>
      <c r="H48" s="86" t="s">
        <v>153</v>
      </c>
      <c r="I48" s="297">
        <v>2</v>
      </c>
      <c r="J48" s="22"/>
      <c r="K48" s="86" t="s">
        <v>153</v>
      </c>
      <c r="L48" s="297">
        <v>2</v>
      </c>
      <c r="M48" s="22"/>
      <c r="N48" s="22"/>
      <c r="O48" s="22"/>
      <c r="P48" s="22"/>
      <c r="Q48" s="22"/>
      <c r="R48" s="22"/>
      <c r="S48" s="22"/>
      <c r="T48" s="22"/>
      <c r="U48" s="22"/>
      <c r="V48" s="22"/>
      <c r="W48" s="22"/>
      <c r="X48" s="22"/>
      <c r="Y48" s="22"/>
      <c r="Z48" s="22"/>
      <c r="AA48" s="22"/>
    </row>
    <row r="49" spans="1:58" x14ac:dyDescent="0.9">
      <c r="A49" s="22"/>
      <c r="B49" s="333" t="s">
        <v>161</v>
      </c>
      <c r="C49" s="297">
        <v>160</v>
      </c>
      <c r="D49" s="22"/>
      <c r="E49" s="86" t="s">
        <v>161</v>
      </c>
      <c r="F49" s="297">
        <v>168</v>
      </c>
      <c r="G49" s="22"/>
      <c r="H49" s="86" t="s">
        <v>159</v>
      </c>
      <c r="I49" s="297">
        <v>2</v>
      </c>
      <c r="J49" s="22"/>
      <c r="K49" s="86" t="s">
        <v>159</v>
      </c>
      <c r="L49" s="297">
        <v>4</v>
      </c>
      <c r="M49" s="22"/>
      <c r="N49" s="22"/>
      <c r="O49" s="22"/>
      <c r="P49" s="22"/>
      <c r="Q49" s="22"/>
      <c r="R49" s="22"/>
      <c r="S49" s="22"/>
      <c r="T49" s="22"/>
      <c r="U49" s="22"/>
      <c r="V49" s="22"/>
      <c r="W49" s="22"/>
      <c r="X49" s="22"/>
      <c r="Y49" s="22"/>
      <c r="Z49" s="22"/>
      <c r="AA49" s="22"/>
    </row>
    <row r="50" spans="1:58" x14ac:dyDescent="0.9">
      <c r="A50" s="22"/>
      <c r="B50" s="333" t="s">
        <v>162</v>
      </c>
      <c r="C50" s="297">
        <v>416</v>
      </c>
      <c r="D50" s="22"/>
      <c r="E50" s="86" t="s">
        <v>162</v>
      </c>
      <c r="F50" s="297">
        <v>479</v>
      </c>
      <c r="G50" s="22"/>
      <c r="H50" s="86" t="s">
        <v>196</v>
      </c>
      <c r="I50" s="297">
        <v>2</v>
      </c>
      <c r="J50" s="22"/>
      <c r="K50" s="86" t="s">
        <v>196</v>
      </c>
      <c r="L50" s="297">
        <v>3</v>
      </c>
      <c r="M50" s="22"/>
      <c r="N50" s="22"/>
      <c r="O50" s="22"/>
      <c r="P50" s="22"/>
      <c r="Q50" s="22"/>
      <c r="R50" s="22"/>
      <c r="S50" s="22"/>
      <c r="T50" s="22"/>
      <c r="U50" s="22"/>
      <c r="V50" s="22"/>
      <c r="W50" s="22"/>
      <c r="X50" s="22"/>
      <c r="Y50" s="22"/>
      <c r="Z50" s="22"/>
      <c r="AA50" s="22"/>
    </row>
    <row r="51" spans="1:58" x14ac:dyDescent="0.9">
      <c r="A51" s="22"/>
      <c r="B51" s="333" t="s">
        <v>163</v>
      </c>
      <c r="C51" s="297">
        <v>57</v>
      </c>
      <c r="D51" s="22"/>
      <c r="E51" s="86" t="s">
        <v>163</v>
      </c>
      <c r="F51" s="297">
        <v>64</v>
      </c>
      <c r="G51" s="22"/>
      <c r="H51" s="86" t="s">
        <v>154</v>
      </c>
      <c r="I51" s="297">
        <v>3</v>
      </c>
      <c r="J51" s="22"/>
      <c r="K51" s="86" t="s">
        <v>154</v>
      </c>
      <c r="L51" s="297">
        <v>4</v>
      </c>
      <c r="M51" s="22"/>
      <c r="N51" s="22"/>
      <c r="O51" s="22"/>
      <c r="P51" s="22"/>
      <c r="Q51" s="22"/>
      <c r="R51" s="22"/>
      <c r="S51" s="22"/>
      <c r="T51" s="22"/>
      <c r="U51" s="22"/>
      <c r="V51" s="22"/>
      <c r="W51" s="22"/>
      <c r="X51" s="22"/>
      <c r="Y51" s="22"/>
      <c r="Z51" s="22"/>
      <c r="AA51" s="22"/>
    </row>
    <row r="52" spans="1:58" x14ac:dyDescent="0.9">
      <c r="A52" s="22"/>
      <c r="B52" s="333" t="s">
        <v>34</v>
      </c>
      <c r="C52" s="297">
        <v>1606</v>
      </c>
      <c r="D52" s="22"/>
      <c r="E52" s="86" t="s">
        <v>34</v>
      </c>
      <c r="F52" s="297">
        <v>1751</v>
      </c>
      <c r="G52" s="22"/>
      <c r="H52" s="86" t="s">
        <v>156</v>
      </c>
      <c r="I52" s="297">
        <v>5</v>
      </c>
      <c r="J52" s="22"/>
      <c r="K52" s="86" t="s">
        <v>156</v>
      </c>
      <c r="L52" s="297">
        <v>9</v>
      </c>
      <c r="M52" s="22"/>
      <c r="N52" s="22"/>
      <c r="O52" s="22"/>
      <c r="P52" s="22"/>
      <c r="Q52" s="22"/>
      <c r="R52" s="22"/>
      <c r="S52" s="22"/>
      <c r="T52" s="22"/>
      <c r="U52" s="22"/>
      <c r="V52" s="22"/>
      <c r="W52" s="22"/>
      <c r="X52" s="22"/>
      <c r="Y52" s="22"/>
      <c r="Z52" s="22"/>
      <c r="AA52" s="22"/>
    </row>
    <row r="53" spans="1:58" x14ac:dyDescent="0.9">
      <c r="A53" s="22"/>
      <c r="B53" s="333" t="s">
        <v>164</v>
      </c>
      <c r="C53" s="297">
        <v>1</v>
      </c>
      <c r="D53" s="22"/>
      <c r="E53" s="86" t="s">
        <v>164</v>
      </c>
      <c r="F53" s="297">
        <v>1</v>
      </c>
      <c r="G53" s="22"/>
      <c r="H53" s="86" t="s">
        <v>353</v>
      </c>
      <c r="I53" s="297">
        <v>2</v>
      </c>
      <c r="J53" s="22"/>
      <c r="K53" s="86" t="s">
        <v>353</v>
      </c>
      <c r="L53" s="297"/>
      <c r="M53" s="22"/>
      <c r="N53" s="22"/>
      <c r="O53" s="22"/>
      <c r="P53" s="22"/>
      <c r="Q53" s="22"/>
      <c r="R53" s="22"/>
      <c r="S53" s="22"/>
      <c r="T53" s="22"/>
      <c r="U53" s="22"/>
      <c r="V53" s="22"/>
      <c r="W53" s="22"/>
      <c r="X53" s="22"/>
      <c r="Y53" s="22"/>
      <c r="Z53" s="22"/>
      <c r="AA53" s="22"/>
    </row>
    <row r="54" spans="1:58" s="334" customFormat="1" x14ac:dyDescent="0.9">
      <c r="A54" s="22"/>
      <c r="B54" s="333" t="s">
        <v>197</v>
      </c>
      <c r="C54" s="297"/>
      <c r="D54" s="22"/>
      <c r="E54" s="86" t="s">
        <v>197</v>
      </c>
      <c r="F54" s="297">
        <v>1</v>
      </c>
      <c r="G54" s="22"/>
      <c r="H54" s="86" t="s">
        <v>157</v>
      </c>
      <c r="I54" s="297">
        <v>158</v>
      </c>
      <c r="J54" s="22"/>
      <c r="K54" s="86" t="s">
        <v>157</v>
      </c>
      <c r="L54" s="297">
        <v>171</v>
      </c>
      <c r="M54" s="22"/>
      <c r="N54" s="22"/>
      <c r="O54" s="22"/>
      <c r="P54" s="22"/>
      <c r="Q54" s="22"/>
      <c r="R54" s="22"/>
      <c r="S54" s="22"/>
      <c r="T54" s="22"/>
      <c r="U54" s="22"/>
      <c r="V54" s="22"/>
      <c r="W54" s="22"/>
      <c r="X54" s="22"/>
      <c r="Y54" s="22"/>
      <c r="Z54" s="22"/>
      <c r="AA54" s="22"/>
      <c r="AB54" s="22"/>
      <c r="AC54" s="22"/>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row>
    <row r="55" spans="1:58" x14ac:dyDescent="0.9">
      <c r="A55" s="22"/>
      <c r="B55" s="333" t="s">
        <v>165</v>
      </c>
      <c r="C55" s="297">
        <v>44</v>
      </c>
      <c r="D55" s="22"/>
      <c r="E55" s="86" t="s">
        <v>165</v>
      </c>
      <c r="F55" s="297">
        <v>45</v>
      </c>
      <c r="G55" s="22"/>
      <c r="H55" s="86" t="s">
        <v>28</v>
      </c>
      <c r="I55" s="297">
        <v>761</v>
      </c>
      <c r="J55" s="22"/>
      <c r="K55" s="86" t="s">
        <v>28</v>
      </c>
      <c r="L55" s="297">
        <v>927</v>
      </c>
      <c r="M55" s="22"/>
      <c r="N55" s="22"/>
      <c r="O55" s="22"/>
      <c r="P55" s="22"/>
      <c r="Q55" s="22"/>
      <c r="R55" s="22"/>
      <c r="S55" s="22"/>
      <c r="T55" s="22"/>
      <c r="U55" s="22"/>
      <c r="V55" s="22"/>
      <c r="W55" s="22"/>
      <c r="X55" s="22"/>
      <c r="Y55" s="22"/>
      <c r="Z55" s="22"/>
      <c r="AA55" s="22"/>
    </row>
    <row r="56" spans="1:58" x14ac:dyDescent="0.9">
      <c r="A56" s="22"/>
      <c r="B56" s="333" t="s">
        <v>35</v>
      </c>
      <c r="C56" s="297">
        <v>5117</v>
      </c>
      <c r="D56" s="22"/>
      <c r="E56" s="86" t="s">
        <v>35</v>
      </c>
      <c r="F56" s="297">
        <v>5154</v>
      </c>
      <c r="G56" s="22"/>
      <c r="H56" s="86" t="s">
        <v>158</v>
      </c>
      <c r="I56" s="297">
        <v>522</v>
      </c>
      <c r="J56" s="22"/>
      <c r="K56" s="86" t="s">
        <v>158</v>
      </c>
      <c r="L56" s="297">
        <v>540</v>
      </c>
      <c r="M56" s="22"/>
      <c r="N56" s="22"/>
      <c r="O56" s="22"/>
      <c r="P56" s="22"/>
      <c r="Q56" s="22"/>
      <c r="R56" s="22"/>
      <c r="S56" s="22"/>
      <c r="T56" s="22"/>
      <c r="U56" s="22"/>
      <c r="V56" s="22"/>
      <c r="W56" s="22"/>
      <c r="X56" s="22"/>
      <c r="Y56" s="22"/>
      <c r="Z56" s="22"/>
      <c r="AA56" s="22"/>
    </row>
    <row r="57" spans="1:58" x14ac:dyDescent="0.9">
      <c r="A57" s="22"/>
      <c r="B57" s="333" t="s">
        <v>166</v>
      </c>
      <c r="C57" s="297">
        <v>35</v>
      </c>
      <c r="D57" s="22"/>
      <c r="E57" s="86" t="s">
        <v>166</v>
      </c>
      <c r="F57" s="297">
        <v>50</v>
      </c>
      <c r="G57" s="22"/>
      <c r="H57" s="86" t="s">
        <v>160</v>
      </c>
      <c r="I57" s="297">
        <v>7</v>
      </c>
      <c r="J57" s="22"/>
      <c r="K57" s="86" t="s">
        <v>160</v>
      </c>
      <c r="L57" s="297">
        <v>8</v>
      </c>
      <c r="M57" s="22"/>
      <c r="N57" s="22"/>
      <c r="O57" s="22"/>
      <c r="P57" s="22"/>
      <c r="Q57" s="22"/>
      <c r="R57" s="22"/>
      <c r="S57" s="22"/>
      <c r="T57" s="22"/>
      <c r="U57" s="22"/>
      <c r="V57" s="22"/>
      <c r="W57" s="22"/>
      <c r="X57" s="22"/>
      <c r="Y57" s="22"/>
      <c r="Z57" s="22"/>
      <c r="AA57" s="22"/>
    </row>
    <row r="58" spans="1:58" x14ac:dyDescent="0.9">
      <c r="A58" s="22"/>
      <c r="B58" s="333" t="s">
        <v>167</v>
      </c>
      <c r="C58" s="297">
        <v>41</v>
      </c>
      <c r="D58" s="22"/>
      <c r="E58" s="86" t="s">
        <v>167</v>
      </c>
      <c r="F58" s="297">
        <v>74</v>
      </c>
      <c r="G58" s="22"/>
      <c r="H58" s="86" t="s">
        <v>161</v>
      </c>
      <c r="I58" s="297">
        <v>1123</v>
      </c>
      <c r="J58" s="22"/>
      <c r="K58" s="86" t="s">
        <v>161</v>
      </c>
      <c r="L58" s="297">
        <v>1091</v>
      </c>
      <c r="M58" s="22"/>
      <c r="N58" s="22"/>
      <c r="O58" s="22"/>
      <c r="P58" s="22"/>
      <c r="Q58" s="22"/>
      <c r="R58" s="22"/>
      <c r="S58" s="22"/>
      <c r="T58" s="22"/>
      <c r="U58" s="22"/>
      <c r="V58" s="22"/>
      <c r="W58" s="22"/>
      <c r="X58" s="22"/>
      <c r="Y58" s="22"/>
      <c r="Z58" s="22"/>
      <c r="AA58" s="22"/>
    </row>
    <row r="59" spans="1:58" x14ac:dyDescent="0.9">
      <c r="A59" s="22"/>
      <c r="B59" s="333" t="s">
        <v>168</v>
      </c>
      <c r="C59" s="297">
        <v>7</v>
      </c>
      <c r="D59" s="22"/>
      <c r="E59" s="86" t="s">
        <v>168</v>
      </c>
      <c r="F59" s="297">
        <v>19</v>
      </c>
      <c r="G59" s="22"/>
      <c r="H59" s="86" t="s">
        <v>162</v>
      </c>
      <c r="I59" s="297">
        <v>625</v>
      </c>
      <c r="J59" s="22"/>
      <c r="K59" s="86" t="s">
        <v>162</v>
      </c>
      <c r="L59" s="297">
        <v>712</v>
      </c>
      <c r="M59" s="22"/>
      <c r="N59" s="22"/>
      <c r="O59" s="22"/>
      <c r="P59" s="22"/>
      <c r="Q59" s="22"/>
      <c r="R59" s="22"/>
      <c r="S59" s="22"/>
      <c r="T59" s="22"/>
      <c r="U59" s="22"/>
      <c r="V59" s="22"/>
      <c r="W59" s="22"/>
      <c r="X59" s="22"/>
      <c r="Y59" s="22"/>
      <c r="Z59" s="22"/>
      <c r="AA59" s="22"/>
    </row>
    <row r="60" spans="1:58" x14ac:dyDescent="0.9">
      <c r="A60" s="22"/>
      <c r="B60" s="333" t="s">
        <v>169</v>
      </c>
      <c r="C60" s="297">
        <v>90</v>
      </c>
      <c r="D60" s="22"/>
      <c r="E60" s="86" t="s">
        <v>169</v>
      </c>
      <c r="F60" s="297">
        <v>101</v>
      </c>
      <c r="G60" s="22"/>
      <c r="H60" s="86" t="s">
        <v>230</v>
      </c>
      <c r="I60" s="297"/>
      <c r="J60" s="22"/>
      <c r="K60" s="86" t="s">
        <v>230</v>
      </c>
      <c r="L60" s="297">
        <v>1</v>
      </c>
      <c r="M60" s="22"/>
      <c r="N60" s="22"/>
      <c r="O60" s="22"/>
      <c r="P60" s="22"/>
      <c r="Q60" s="22"/>
      <c r="R60" s="22"/>
      <c r="S60" s="22"/>
      <c r="T60" s="22"/>
      <c r="U60" s="22"/>
      <c r="V60" s="22"/>
      <c r="W60" s="22"/>
      <c r="X60" s="22"/>
      <c r="Y60" s="22"/>
      <c r="Z60" s="22"/>
      <c r="AA60" s="22"/>
    </row>
    <row r="61" spans="1:58" x14ac:dyDescent="0.9">
      <c r="A61" s="22"/>
      <c r="B61" s="333" t="s">
        <v>233</v>
      </c>
      <c r="C61" s="297"/>
      <c r="D61" s="22"/>
      <c r="E61" s="86" t="s">
        <v>233</v>
      </c>
      <c r="F61" s="297">
        <v>2</v>
      </c>
      <c r="G61" s="22"/>
      <c r="H61" s="86" t="s">
        <v>163</v>
      </c>
      <c r="I61" s="297">
        <v>232</v>
      </c>
      <c r="J61" s="22"/>
      <c r="K61" s="86" t="s">
        <v>163</v>
      </c>
      <c r="L61" s="297">
        <v>236</v>
      </c>
      <c r="M61" s="22"/>
      <c r="N61" s="22"/>
      <c r="O61" s="22"/>
      <c r="P61" s="22"/>
      <c r="Q61" s="22"/>
      <c r="R61" s="22"/>
      <c r="S61" s="22"/>
      <c r="T61" s="22"/>
      <c r="U61" s="22"/>
      <c r="V61" s="22"/>
      <c r="W61" s="22"/>
      <c r="X61" s="22"/>
      <c r="Y61" s="22"/>
      <c r="Z61" s="22"/>
      <c r="AA61" s="22"/>
    </row>
    <row r="62" spans="1:58" x14ac:dyDescent="0.9">
      <c r="A62" s="22"/>
      <c r="B62" s="335" t="s">
        <v>383</v>
      </c>
      <c r="C62" s="297">
        <v>61</v>
      </c>
      <c r="D62" s="22"/>
      <c r="E62" s="336" t="s">
        <v>383</v>
      </c>
      <c r="F62" s="297">
        <v>68</v>
      </c>
      <c r="G62" s="22"/>
      <c r="H62" s="86" t="s">
        <v>34</v>
      </c>
      <c r="I62" s="297">
        <v>7535</v>
      </c>
      <c r="J62" s="22"/>
      <c r="K62" s="86" t="s">
        <v>34</v>
      </c>
      <c r="L62" s="297">
        <v>7929</v>
      </c>
      <c r="M62" s="22"/>
      <c r="N62" s="22"/>
      <c r="O62" s="22"/>
      <c r="P62" s="22"/>
      <c r="Q62" s="22"/>
      <c r="R62" s="22"/>
      <c r="S62" s="22"/>
      <c r="T62" s="22"/>
      <c r="U62" s="22"/>
      <c r="V62" s="22"/>
      <c r="W62" s="22"/>
      <c r="X62" s="22"/>
      <c r="Y62" s="22"/>
      <c r="Z62" s="22"/>
      <c r="AA62" s="22"/>
    </row>
    <row r="63" spans="1:58" x14ac:dyDescent="0.9">
      <c r="A63" s="22"/>
      <c r="B63" s="333" t="s">
        <v>170</v>
      </c>
      <c r="C63" s="297">
        <v>3</v>
      </c>
      <c r="D63" s="22"/>
      <c r="E63" s="86" t="s">
        <v>170</v>
      </c>
      <c r="F63" s="297">
        <v>3</v>
      </c>
      <c r="G63" s="22"/>
      <c r="H63" s="86" t="s">
        <v>164</v>
      </c>
      <c r="I63" s="297">
        <v>83</v>
      </c>
      <c r="J63" s="22"/>
      <c r="K63" s="86" t="s">
        <v>164</v>
      </c>
      <c r="L63" s="297">
        <v>105</v>
      </c>
      <c r="M63" s="22"/>
      <c r="N63" s="22"/>
      <c r="O63" s="22"/>
      <c r="P63" s="22"/>
      <c r="Q63" s="22"/>
      <c r="R63" s="22"/>
      <c r="S63" s="22"/>
      <c r="T63" s="22"/>
      <c r="U63" s="22"/>
      <c r="V63" s="22"/>
      <c r="W63" s="22"/>
      <c r="X63" s="22"/>
      <c r="Y63" s="22"/>
      <c r="Z63" s="22"/>
      <c r="AA63" s="22"/>
    </row>
    <row r="64" spans="1:58" x14ac:dyDescent="0.9">
      <c r="A64" s="22"/>
      <c r="B64" s="333" t="s">
        <v>171</v>
      </c>
      <c r="C64" s="297">
        <v>31</v>
      </c>
      <c r="D64" s="22"/>
      <c r="E64" s="86" t="s">
        <v>171</v>
      </c>
      <c r="F64" s="297">
        <v>35</v>
      </c>
      <c r="G64" s="22"/>
      <c r="H64" s="86" t="s">
        <v>231</v>
      </c>
      <c r="I64" s="297"/>
      <c r="J64" s="22"/>
      <c r="K64" s="86" t="s">
        <v>231</v>
      </c>
      <c r="L64" s="297">
        <v>1</v>
      </c>
      <c r="M64" s="22"/>
      <c r="N64" s="22"/>
      <c r="O64" s="22"/>
      <c r="P64" s="22"/>
      <c r="Q64" s="22"/>
      <c r="R64" s="22"/>
      <c r="S64" s="22"/>
      <c r="T64" s="22"/>
      <c r="U64" s="22"/>
      <c r="V64" s="22"/>
      <c r="W64" s="22"/>
      <c r="X64" s="22"/>
      <c r="Y64" s="22"/>
      <c r="Z64" s="22"/>
      <c r="AA64" s="22"/>
    </row>
    <row r="65" spans="1:57" s="165" customFormat="1" x14ac:dyDescent="0.9">
      <c r="A65" s="22"/>
      <c r="B65" s="333" t="s">
        <v>172</v>
      </c>
      <c r="C65" s="297">
        <v>476</v>
      </c>
      <c r="D65" s="22"/>
      <c r="E65" s="86" t="s">
        <v>172</v>
      </c>
      <c r="F65" s="297">
        <v>483</v>
      </c>
      <c r="G65" s="22"/>
      <c r="H65" s="86" t="s">
        <v>165</v>
      </c>
      <c r="I65" s="297">
        <v>871</v>
      </c>
      <c r="J65" s="22"/>
      <c r="K65" s="86" t="s">
        <v>165</v>
      </c>
      <c r="L65" s="297">
        <v>950</v>
      </c>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row>
    <row r="66" spans="1:57" s="165" customFormat="1" x14ac:dyDescent="0.9">
      <c r="A66" s="22"/>
      <c r="B66" s="333" t="s">
        <v>173</v>
      </c>
      <c r="C66" s="297">
        <v>11</v>
      </c>
      <c r="D66" s="22"/>
      <c r="E66" s="86" t="s">
        <v>173</v>
      </c>
      <c r="F66" s="297">
        <v>26</v>
      </c>
      <c r="G66" s="22"/>
      <c r="H66" s="86" t="s">
        <v>35</v>
      </c>
      <c r="I66" s="297">
        <v>82899</v>
      </c>
      <c r="J66" s="22"/>
      <c r="K66" s="86" t="s">
        <v>35</v>
      </c>
      <c r="L66" s="297">
        <v>82096</v>
      </c>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row>
    <row r="67" spans="1:57" s="165" customFormat="1" x14ac:dyDescent="0.9">
      <c r="A67" s="22"/>
      <c r="B67" s="333" t="s">
        <v>36</v>
      </c>
      <c r="C67" s="297">
        <v>2105</v>
      </c>
      <c r="D67" s="22"/>
      <c r="E67" s="86" t="s">
        <v>36</v>
      </c>
      <c r="F67" s="297">
        <v>2388</v>
      </c>
      <c r="G67" s="22"/>
      <c r="H67" s="86" t="s">
        <v>166</v>
      </c>
      <c r="I67" s="297">
        <v>185</v>
      </c>
      <c r="J67" s="22"/>
      <c r="K67" s="86" t="s">
        <v>166</v>
      </c>
      <c r="L67" s="297">
        <v>210</v>
      </c>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row>
    <row r="68" spans="1:57" s="165" customFormat="1" x14ac:dyDescent="0.9">
      <c r="A68" s="22"/>
      <c r="B68" s="82" t="s">
        <v>174</v>
      </c>
      <c r="C68" s="297"/>
      <c r="D68" s="22"/>
      <c r="E68" s="86" t="s">
        <v>174</v>
      </c>
      <c r="F68" s="297">
        <v>1</v>
      </c>
      <c r="G68" s="22"/>
      <c r="H68" s="86" t="s">
        <v>232</v>
      </c>
      <c r="I68" s="297">
        <v>1</v>
      </c>
      <c r="J68" s="22"/>
      <c r="K68" s="86" t="s">
        <v>232</v>
      </c>
      <c r="L68" s="297">
        <v>3</v>
      </c>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row>
    <row r="69" spans="1:57" s="165" customFormat="1" x14ac:dyDescent="0.9">
      <c r="A69" s="22"/>
      <c r="B69" s="82" t="s">
        <v>235</v>
      </c>
      <c r="C69" s="297"/>
      <c r="D69" s="332"/>
      <c r="E69" s="86" t="s">
        <v>235</v>
      </c>
      <c r="F69" s="297">
        <v>1</v>
      </c>
      <c r="G69" s="22"/>
      <c r="H69" s="86" t="s">
        <v>167</v>
      </c>
      <c r="I69" s="297">
        <v>159</v>
      </c>
      <c r="J69" s="22"/>
      <c r="K69" s="86" t="s">
        <v>167</v>
      </c>
      <c r="L69" s="297">
        <v>215</v>
      </c>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row>
    <row r="70" spans="1:57" s="165" customFormat="1" x14ac:dyDescent="0.9">
      <c r="A70" s="22"/>
      <c r="B70" s="609"/>
      <c r="C70" s="609"/>
      <c r="D70" s="187"/>
      <c r="E70" s="609"/>
      <c r="F70" s="609"/>
      <c r="G70" s="332"/>
      <c r="H70" s="86" t="s">
        <v>168</v>
      </c>
      <c r="I70" s="297">
        <v>4</v>
      </c>
      <c r="J70" s="332"/>
      <c r="K70" s="86" t="s">
        <v>168</v>
      </c>
      <c r="L70" s="297">
        <v>3</v>
      </c>
      <c r="M70" s="211"/>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row>
    <row r="71" spans="1:57" s="165" customFormat="1" x14ac:dyDescent="0.9">
      <c r="A71" s="22"/>
      <c r="B71" s="22"/>
      <c r="C71" s="22"/>
      <c r="D71" s="63"/>
      <c r="E71" s="63"/>
      <c r="F71" s="63"/>
      <c r="G71" s="337"/>
      <c r="H71" s="86" t="s">
        <v>169</v>
      </c>
      <c r="I71" s="297">
        <v>128</v>
      </c>
      <c r="J71" s="338"/>
      <c r="K71" s="86" t="s">
        <v>169</v>
      </c>
      <c r="L71" s="297">
        <v>135</v>
      </c>
      <c r="M71" s="339"/>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63"/>
      <c r="AK71" s="63"/>
      <c r="AL71" s="63"/>
      <c r="AM71" s="63"/>
      <c r="AN71" s="63"/>
      <c r="AO71" s="63"/>
      <c r="AP71" s="63"/>
      <c r="AQ71" s="63"/>
      <c r="AR71" s="63"/>
      <c r="AS71" s="63"/>
      <c r="AT71" s="63"/>
      <c r="AU71" s="63"/>
      <c r="AV71" s="63"/>
      <c r="AW71" s="63"/>
      <c r="AX71" s="63"/>
      <c r="AY71" s="63"/>
      <c r="AZ71" s="63"/>
      <c r="BA71" s="63"/>
      <c r="BB71" s="63"/>
      <c r="BC71" s="63"/>
      <c r="BD71" s="63"/>
      <c r="BE71" s="63"/>
    </row>
    <row r="72" spans="1:57" s="165" customFormat="1" x14ac:dyDescent="0.9">
      <c r="A72" s="63"/>
      <c r="B72" s="187"/>
      <c r="C72" s="187"/>
      <c r="D72" s="63"/>
      <c r="E72" s="63"/>
      <c r="F72" s="63"/>
      <c r="G72" s="340"/>
      <c r="H72" s="86" t="s">
        <v>233</v>
      </c>
      <c r="I72" s="297">
        <v>1</v>
      </c>
      <c r="J72" s="332"/>
      <c r="K72" s="86" t="s">
        <v>233</v>
      </c>
      <c r="L72" s="297">
        <v>2</v>
      </c>
      <c r="M72" s="211"/>
      <c r="N72" s="63"/>
      <c r="O72" s="63"/>
      <c r="P72" s="63"/>
      <c r="Q72" s="63"/>
      <c r="R72" s="63"/>
      <c r="S72" s="63"/>
      <c r="T72" s="63"/>
      <c r="U72" s="63"/>
      <c r="V72" s="63"/>
      <c r="W72" s="63"/>
      <c r="X72" s="63"/>
      <c r="Y72" s="63"/>
      <c r="Z72" s="63"/>
      <c r="AA72" s="63"/>
      <c r="AB72" s="63"/>
      <c r="AC72" s="63"/>
      <c r="AD72" s="63"/>
      <c r="AE72" s="63"/>
      <c r="AF72" s="63"/>
      <c r="AG72" s="63"/>
      <c r="AH72" s="63"/>
      <c r="AI72" s="63"/>
      <c r="AJ72" s="211"/>
      <c r="AK72" s="63"/>
      <c r="AL72" s="63"/>
      <c r="AM72" s="63"/>
      <c r="AN72" s="63"/>
      <c r="AO72" s="63"/>
      <c r="AP72" s="63"/>
      <c r="AQ72" s="63"/>
      <c r="AR72" s="63"/>
      <c r="AS72" s="63"/>
      <c r="AT72" s="63"/>
      <c r="AU72" s="63"/>
      <c r="AV72" s="63"/>
      <c r="AW72" s="63"/>
      <c r="AX72" s="63"/>
      <c r="AY72" s="63"/>
      <c r="AZ72" s="63"/>
      <c r="BA72" s="63"/>
      <c r="BB72" s="63"/>
      <c r="BC72" s="63"/>
      <c r="BD72" s="63"/>
      <c r="BE72" s="63"/>
    </row>
    <row r="73" spans="1:57" s="165" customFormat="1" x14ac:dyDescent="0.9">
      <c r="A73" s="63"/>
      <c r="B73" s="341"/>
      <c r="C73" s="342"/>
      <c r="D73" s="342"/>
      <c r="E73" s="342"/>
      <c r="F73" s="63"/>
      <c r="G73" s="340"/>
      <c r="H73" s="336" t="s">
        <v>383</v>
      </c>
      <c r="I73" s="297">
        <v>603</v>
      </c>
      <c r="J73" s="332"/>
      <c r="K73" s="336" t="s">
        <v>383</v>
      </c>
      <c r="L73" s="297">
        <v>611</v>
      </c>
      <c r="M73" s="211"/>
      <c r="N73" s="63"/>
      <c r="O73" s="63"/>
      <c r="P73" s="63"/>
      <c r="Q73" s="63"/>
      <c r="R73" s="63"/>
      <c r="S73" s="63"/>
      <c r="T73" s="63"/>
      <c r="U73" s="63"/>
      <c r="V73" s="63"/>
      <c r="W73" s="63"/>
      <c r="X73" s="63"/>
      <c r="Y73" s="63"/>
      <c r="Z73" s="63"/>
      <c r="AA73" s="63"/>
      <c r="AB73" s="63"/>
      <c r="AC73" s="63"/>
      <c r="AD73" s="63"/>
      <c r="AE73" s="63"/>
      <c r="AF73" s="63"/>
      <c r="AG73" s="63"/>
      <c r="AH73" s="63"/>
      <c r="AI73" s="63"/>
      <c r="AJ73" s="211"/>
      <c r="AK73" s="63"/>
      <c r="AL73" s="63"/>
      <c r="AM73" s="63"/>
      <c r="AN73" s="63"/>
      <c r="AO73" s="63"/>
      <c r="AP73" s="63"/>
      <c r="AQ73" s="63"/>
      <c r="AR73" s="63"/>
      <c r="AS73" s="63"/>
      <c r="AT73" s="63"/>
      <c r="AU73" s="63"/>
      <c r="AV73" s="63"/>
      <c r="AW73" s="63"/>
      <c r="AX73" s="63"/>
      <c r="AY73" s="63"/>
      <c r="AZ73" s="63"/>
      <c r="BA73" s="63"/>
      <c r="BB73" s="63"/>
      <c r="BC73" s="63"/>
      <c r="BD73" s="63"/>
      <c r="BE73" s="63"/>
    </row>
    <row r="74" spans="1:57" s="165" customFormat="1" x14ac:dyDescent="0.9">
      <c r="A74" s="63"/>
      <c r="B74" s="341"/>
      <c r="C74" s="342"/>
      <c r="D74" s="342"/>
      <c r="E74" s="342"/>
      <c r="F74" s="63"/>
      <c r="G74" s="340"/>
      <c r="H74" s="86" t="s">
        <v>234</v>
      </c>
      <c r="I74" s="297">
        <v>11</v>
      </c>
      <c r="J74" s="332"/>
      <c r="K74" s="86" t="s">
        <v>234</v>
      </c>
      <c r="L74" s="297">
        <v>10</v>
      </c>
      <c r="M74" s="211"/>
      <c r="N74" s="63"/>
      <c r="O74" s="63"/>
      <c r="P74" s="63"/>
      <c r="Q74" s="63"/>
      <c r="R74" s="63"/>
      <c r="S74" s="63"/>
      <c r="T74" s="63"/>
      <c r="U74" s="63"/>
      <c r="V74" s="63"/>
      <c r="W74" s="63"/>
      <c r="X74" s="63"/>
      <c r="Y74" s="63"/>
      <c r="Z74" s="63"/>
      <c r="AA74" s="63"/>
      <c r="AB74" s="63"/>
      <c r="AC74" s="63"/>
      <c r="AD74" s="63"/>
      <c r="AE74" s="63"/>
      <c r="AF74" s="63"/>
      <c r="AG74" s="63"/>
      <c r="AH74" s="63"/>
      <c r="AI74" s="63"/>
      <c r="AJ74" s="211"/>
      <c r="AK74" s="63"/>
      <c r="AL74" s="63"/>
      <c r="AM74" s="63"/>
      <c r="AN74" s="63"/>
      <c r="AO74" s="63"/>
      <c r="AP74" s="63"/>
      <c r="AQ74" s="63"/>
      <c r="AR74" s="63"/>
      <c r="AS74" s="63"/>
      <c r="AT74" s="63"/>
      <c r="AU74" s="63"/>
      <c r="AV74" s="63"/>
      <c r="AW74" s="63"/>
      <c r="AX74" s="63"/>
      <c r="AY74" s="63"/>
      <c r="AZ74" s="63"/>
      <c r="BA74" s="63"/>
      <c r="BB74" s="63"/>
      <c r="BC74" s="63"/>
      <c r="BD74" s="63"/>
      <c r="BE74" s="63"/>
    </row>
    <row r="75" spans="1:57" s="165" customFormat="1" x14ac:dyDescent="0.9">
      <c r="A75" s="63"/>
      <c r="B75" s="341"/>
      <c r="C75" s="342"/>
      <c r="D75" s="342"/>
      <c r="E75" s="342"/>
      <c r="F75" s="63"/>
      <c r="G75" s="296"/>
      <c r="H75" s="86" t="s">
        <v>170</v>
      </c>
      <c r="I75" s="297">
        <v>214</v>
      </c>
      <c r="J75" s="332"/>
      <c r="K75" s="86" t="s">
        <v>170</v>
      </c>
      <c r="L75" s="297">
        <v>213</v>
      </c>
      <c r="M75" s="211"/>
      <c r="N75" s="63"/>
      <c r="O75" s="63"/>
      <c r="P75" s="63"/>
      <c r="Q75" s="63"/>
      <c r="R75" s="63"/>
      <c r="S75" s="63"/>
      <c r="T75" s="63"/>
      <c r="U75" s="63"/>
      <c r="V75" s="63"/>
      <c r="W75" s="63"/>
      <c r="X75" s="63"/>
      <c r="Y75" s="63"/>
      <c r="Z75" s="63"/>
      <c r="AA75" s="63"/>
      <c r="AB75" s="63"/>
      <c r="AC75" s="63"/>
      <c r="AD75" s="63"/>
      <c r="AE75" s="63"/>
      <c r="AF75" s="63"/>
      <c r="AG75" s="63"/>
      <c r="AH75" s="63"/>
      <c r="AI75" s="63"/>
      <c r="AJ75" s="211"/>
      <c r="AK75" s="63"/>
      <c r="AL75" s="63"/>
      <c r="AM75" s="63"/>
      <c r="AN75" s="63"/>
      <c r="AO75" s="63"/>
      <c r="AP75" s="63"/>
      <c r="AQ75" s="63"/>
      <c r="AR75" s="63"/>
      <c r="AS75" s="63"/>
      <c r="AT75" s="63"/>
      <c r="AU75" s="63"/>
      <c r="AV75" s="63"/>
      <c r="AW75" s="63"/>
      <c r="AX75" s="63"/>
      <c r="AY75" s="63"/>
      <c r="AZ75" s="63"/>
      <c r="BA75" s="63"/>
      <c r="BB75" s="63"/>
      <c r="BC75" s="63"/>
      <c r="BD75" s="63"/>
      <c r="BE75" s="63"/>
    </row>
    <row r="76" spans="1:57" s="165" customFormat="1" x14ac:dyDescent="0.9">
      <c r="A76" s="63"/>
      <c r="B76" s="60"/>
      <c r="C76" s="63"/>
      <c r="D76" s="63"/>
      <c r="E76" s="63"/>
      <c r="F76" s="63"/>
      <c r="G76" s="296"/>
      <c r="H76" s="86" t="s">
        <v>171</v>
      </c>
      <c r="I76" s="297">
        <v>74</v>
      </c>
      <c r="J76" s="332"/>
      <c r="K76" s="86" t="s">
        <v>171</v>
      </c>
      <c r="L76" s="297">
        <v>87</v>
      </c>
      <c r="M76" s="211"/>
      <c r="N76" s="63"/>
      <c r="O76" s="63"/>
      <c r="P76" s="63"/>
      <c r="Q76" s="63"/>
      <c r="R76" s="63"/>
      <c r="S76" s="63"/>
      <c r="T76" s="63"/>
      <c r="U76" s="63"/>
      <c r="V76" s="63"/>
      <c r="W76" s="63"/>
      <c r="X76" s="63"/>
      <c r="Y76" s="63"/>
      <c r="Z76" s="63"/>
      <c r="AA76" s="60"/>
      <c r="AB76" s="63"/>
      <c r="AC76" s="63"/>
      <c r="AD76" s="63"/>
      <c r="AE76" s="63"/>
      <c r="AF76" s="63"/>
      <c r="AG76" s="63"/>
      <c r="AH76" s="63"/>
      <c r="AI76" s="63"/>
      <c r="AJ76" s="211"/>
      <c r="AK76" s="63"/>
      <c r="AL76" s="63"/>
      <c r="AM76" s="63"/>
      <c r="AN76" s="63"/>
      <c r="AO76" s="63"/>
      <c r="AP76" s="63"/>
      <c r="AQ76" s="63"/>
      <c r="AR76" s="63"/>
      <c r="AS76" s="63"/>
      <c r="AT76" s="63"/>
      <c r="AU76" s="63"/>
      <c r="AV76" s="63"/>
      <c r="AW76" s="63"/>
      <c r="AX76" s="63"/>
      <c r="AY76" s="63"/>
      <c r="AZ76" s="63"/>
      <c r="BA76" s="63"/>
      <c r="BB76" s="63"/>
      <c r="BC76" s="63"/>
      <c r="BD76" s="63"/>
      <c r="BE76" s="63"/>
    </row>
    <row r="77" spans="1:57" s="165" customFormat="1" x14ac:dyDescent="0.9">
      <c r="A77" s="63"/>
      <c r="B77" s="22"/>
      <c r="C77" s="343"/>
      <c r="D77" s="60"/>
      <c r="E77" s="63"/>
      <c r="F77" s="63"/>
      <c r="G77" s="296"/>
      <c r="H77" s="86" t="s">
        <v>172</v>
      </c>
      <c r="I77" s="297">
        <v>5118</v>
      </c>
      <c r="J77" s="332"/>
      <c r="K77" s="86" t="s">
        <v>172</v>
      </c>
      <c r="L77" s="297">
        <v>5112</v>
      </c>
      <c r="M77" s="211"/>
      <c r="N77" s="60"/>
      <c r="O77" s="60"/>
      <c r="P77" s="60"/>
      <c r="Q77" s="60"/>
      <c r="R77" s="63"/>
      <c r="S77" s="63"/>
      <c r="T77" s="63"/>
      <c r="U77" s="63"/>
      <c r="V77" s="63"/>
      <c r="W77" s="63"/>
      <c r="X77" s="63"/>
      <c r="Y77" s="63"/>
      <c r="Z77" s="63"/>
      <c r="AA77" s="63"/>
      <c r="AB77" s="63"/>
      <c r="AC77" s="63"/>
      <c r="AD77" s="63"/>
      <c r="AE77" s="63"/>
      <c r="AF77" s="63"/>
      <c r="AG77" s="63"/>
      <c r="AH77" s="63"/>
      <c r="AI77" s="63"/>
      <c r="AJ77" s="211"/>
      <c r="AK77" s="63"/>
      <c r="AL77" s="63"/>
      <c r="AM77" s="63"/>
      <c r="AN77" s="63"/>
      <c r="AO77" s="63"/>
      <c r="AP77" s="63"/>
      <c r="AQ77" s="63"/>
      <c r="AR77" s="63"/>
      <c r="AS77" s="63"/>
      <c r="AT77" s="63"/>
      <c r="AU77" s="63"/>
      <c r="AV77" s="63"/>
      <c r="AW77" s="63"/>
      <c r="AX77" s="63"/>
      <c r="AY77" s="63"/>
      <c r="AZ77" s="63"/>
      <c r="BA77" s="63"/>
      <c r="BB77" s="63"/>
      <c r="BC77" s="63"/>
      <c r="BD77" s="63"/>
      <c r="BE77" s="63"/>
    </row>
    <row r="78" spans="1:57" s="165" customFormat="1" x14ac:dyDescent="0.9">
      <c r="A78" s="63"/>
      <c r="B78" s="22"/>
      <c r="C78" s="344"/>
      <c r="D78" s="60"/>
      <c r="E78" s="63"/>
      <c r="F78" s="63"/>
      <c r="G78" s="296"/>
      <c r="H78" s="86" t="s">
        <v>173</v>
      </c>
      <c r="I78" s="297">
        <v>39</v>
      </c>
      <c r="J78" s="332"/>
      <c r="K78" s="86" t="s">
        <v>173</v>
      </c>
      <c r="L78" s="297">
        <v>57</v>
      </c>
      <c r="M78" s="211"/>
      <c r="N78" s="60"/>
      <c r="O78" s="60"/>
      <c r="P78" s="60"/>
      <c r="Q78" s="60"/>
      <c r="R78" s="63"/>
      <c r="S78" s="63"/>
      <c r="T78" s="63"/>
      <c r="U78" s="63"/>
      <c r="V78" s="63"/>
      <c r="W78" s="63"/>
      <c r="X78" s="63"/>
      <c r="Y78" s="63"/>
      <c r="Z78" s="63"/>
      <c r="AA78" s="63"/>
      <c r="AB78" s="63"/>
      <c r="AC78" s="63"/>
      <c r="AD78" s="63"/>
      <c r="AE78" s="63"/>
      <c r="AF78" s="63"/>
      <c r="AG78" s="63"/>
      <c r="AH78" s="63"/>
      <c r="AI78" s="63"/>
      <c r="AJ78" s="211"/>
      <c r="AK78" s="63"/>
      <c r="AL78" s="63"/>
      <c r="AM78" s="63"/>
      <c r="AN78" s="63"/>
      <c r="AO78" s="63"/>
      <c r="AP78" s="63"/>
      <c r="AQ78" s="63"/>
      <c r="AR78" s="63"/>
      <c r="AS78" s="63"/>
      <c r="AT78" s="63"/>
      <c r="AU78" s="63"/>
      <c r="AV78" s="63"/>
      <c r="AW78" s="63"/>
      <c r="AX78" s="63"/>
      <c r="AY78" s="63"/>
      <c r="AZ78" s="63"/>
      <c r="BA78" s="63"/>
      <c r="BB78" s="63"/>
      <c r="BC78" s="63"/>
      <c r="BD78" s="63"/>
      <c r="BE78" s="63"/>
    </row>
    <row r="79" spans="1:57" s="165" customFormat="1" x14ac:dyDescent="0.9">
      <c r="A79" s="60"/>
      <c r="B79" s="60"/>
      <c r="C79" s="344"/>
      <c r="D79" s="60"/>
      <c r="E79" s="63"/>
      <c r="F79" s="63"/>
      <c r="G79" s="296"/>
      <c r="H79" s="86" t="s">
        <v>36</v>
      </c>
      <c r="I79" s="297">
        <v>3862</v>
      </c>
      <c r="J79" s="345"/>
      <c r="K79" s="86" t="s">
        <v>36</v>
      </c>
      <c r="L79" s="297">
        <v>4200</v>
      </c>
      <c r="M79" s="346"/>
      <c r="N79" s="60"/>
      <c r="O79" s="60"/>
      <c r="P79" s="60"/>
      <c r="Q79" s="60"/>
      <c r="R79" s="60"/>
      <c r="S79" s="60"/>
      <c r="T79" s="60"/>
      <c r="U79" s="60"/>
      <c r="V79" s="60"/>
      <c r="W79" s="60"/>
      <c r="X79" s="60"/>
      <c r="Y79" s="60"/>
      <c r="Z79" s="60"/>
      <c r="AA79" s="60"/>
      <c r="AB79" s="63"/>
      <c r="AC79" s="63"/>
      <c r="AD79" s="63"/>
      <c r="AE79" s="63"/>
      <c r="AF79" s="63"/>
      <c r="AG79" s="63"/>
      <c r="AH79" s="63"/>
      <c r="AI79" s="63"/>
      <c r="AJ79" s="211"/>
      <c r="AK79" s="63"/>
      <c r="AL79" s="63"/>
      <c r="AM79" s="63"/>
      <c r="AN79" s="63"/>
      <c r="AO79" s="63"/>
      <c r="AP79" s="63"/>
      <c r="AQ79" s="63"/>
      <c r="AR79" s="63"/>
      <c r="AS79" s="63"/>
      <c r="AT79" s="63"/>
      <c r="AU79" s="63"/>
      <c r="AV79" s="63"/>
      <c r="AW79" s="63"/>
      <c r="AX79" s="63"/>
      <c r="AY79" s="63"/>
      <c r="AZ79" s="63"/>
      <c r="BA79" s="63"/>
      <c r="BB79" s="63"/>
      <c r="BC79" s="63"/>
      <c r="BD79" s="63"/>
      <c r="BE79" s="63"/>
    </row>
    <row r="80" spans="1:57" s="165" customFormat="1" x14ac:dyDescent="0.9">
      <c r="A80" s="60"/>
      <c r="C80" s="344"/>
      <c r="D80" s="60"/>
      <c r="E80" s="63"/>
      <c r="F80" s="63"/>
      <c r="G80" s="296"/>
      <c r="H80" s="86" t="s">
        <v>174</v>
      </c>
      <c r="I80" s="297">
        <v>1</v>
      </c>
      <c r="J80" s="345"/>
      <c r="K80" s="86" t="s">
        <v>174</v>
      </c>
      <c r="L80" s="297">
        <v>2</v>
      </c>
      <c r="M80" s="346"/>
      <c r="N80" s="60"/>
      <c r="O80" s="60"/>
      <c r="P80" s="60"/>
      <c r="Q80" s="60"/>
      <c r="R80" s="60"/>
      <c r="S80" s="60"/>
      <c r="T80" s="60"/>
      <c r="U80" s="60"/>
      <c r="V80" s="60"/>
      <c r="W80" s="60"/>
      <c r="X80" s="60"/>
      <c r="Y80" s="60"/>
      <c r="Z80" s="60"/>
      <c r="AA80" s="60"/>
      <c r="AB80" s="63"/>
      <c r="AC80" s="63"/>
      <c r="AD80" s="63"/>
      <c r="AE80" s="63"/>
      <c r="AF80" s="63"/>
      <c r="AG80" s="63"/>
      <c r="AH80" s="63"/>
      <c r="AI80" s="63"/>
      <c r="AJ80" s="211"/>
      <c r="AK80" s="63"/>
      <c r="AL80" s="63"/>
      <c r="AM80" s="63"/>
      <c r="AN80" s="63"/>
      <c r="AO80" s="63"/>
      <c r="AP80" s="63"/>
      <c r="AQ80" s="63"/>
      <c r="AR80" s="63"/>
      <c r="AS80" s="63"/>
      <c r="AT80" s="63"/>
      <c r="AU80" s="63"/>
      <c r="AV80" s="63"/>
      <c r="AW80" s="63"/>
      <c r="AX80" s="63"/>
      <c r="AY80" s="63"/>
      <c r="AZ80" s="63"/>
      <c r="BA80" s="63"/>
      <c r="BB80" s="63"/>
      <c r="BC80" s="63"/>
      <c r="BD80" s="63"/>
      <c r="BE80" s="63"/>
    </row>
    <row r="81" spans="1:57" s="165" customFormat="1" x14ac:dyDescent="0.9">
      <c r="A81" s="60"/>
      <c r="B81" s="60"/>
      <c r="C81" s="344"/>
      <c r="D81" s="60"/>
      <c r="E81" s="63"/>
      <c r="F81" s="63"/>
      <c r="G81" s="296"/>
      <c r="H81" s="86" t="s">
        <v>235</v>
      </c>
      <c r="I81" s="297">
        <v>2</v>
      </c>
      <c r="J81" s="345"/>
      <c r="K81" s="86" t="s">
        <v>235</v>
      </c>
      <c r="L81" s="297">
        <v>2</v>
      </c>
      <c r="M81" s="346"/>
      <c r="N81" s="60"/>
      <c r="O81" s="60"/>
      <c r="P81" s="60"/>
      <c r="Q81" s="60"/>
      <c r="R81" s="60"/>
      <c r="S81" s="60"/>
      <c r="T81" s="60"/>
      <c r="U81" s="60"/>
      <c r="V81" s="60"/>
      <c r="W81" s="60"/>
      <c r="X81" s="60"/>
      <c r="Y81" s="60"/>
      <c r="Z81" s="60"/>
      <c r="AA81" s="60"/>
      <c r="AB81" s="63"/>
      <c r="AC81" s="63"/>
      <c r="AD81" s="63"/>
      <c r="AE81" s="63"/>
      <c r="AF81" s="63"/>
      <c r="AG81" s="63"/>
      <c r="AH81" s="63"/>
      <c r="AI81" s="63"/>
      <c r="AJ81" s="211"/>
      <c r="AK81" s="63"/>
      <c r="AL81" s="63"/>
      <c r="AM81" s="63"/>
      <c r="AN81" s="63"/>
      <c r="AO81" s="63"/>
      <c r="AP81" s="63"/>
      <c r="AQ81" s="63"/>
      <c r="AR81" s="63"/>
      <c r="AS81" s="63"/>
      <c r="AT81" s="63"/>
      <c r="AU81" s="63"/>
      <c r="AV81" s="63"/>
      <c r="AW81" s="63"/>
      <c r="AX81" s="63"/>
      <c r="AY81" s="63"/>
      <c r="AZ81" s="63"/>
      <c r="BA81" s="63"/>
      <c r="BB81" s="63"/>
      <c r="BC81" s="63"/>
      <c r="BD81" s="63"/>
      <c r="BE81" s="63"/>
    </row>
    <row r="82" spans="1:57" s="165" customFormat="1" x14ac:dyDescent="0.9">
      <c r="A82" s="60"/>
      <c r="B82" s="60"/>
      <c r="C82" s="344"/>
      <c r="D82" s="60"/>
      <c r="E82" s="60"/>
      <c r="F82" s="60"/>
      <c r="G82" s="296"/>
      <c r="H82" s="86" t="s">
        <v>354</v>
      </c>
      <c r="I82" s="30"/>
      <c r="J82" s="345"/>
      <c r="K82" s="86" t="s">
        <v>354</v>
      </c>
      <c r="L82" s="297">
        <v>1</v>
      </c>
      <c r="M82" s="346"/>
      <c r="N82" s="60"/>
      <c r="O82" s="60"/>
      <c r="P82" s="60"/>
      <c r="Q82" s="60"/>
      <c r="R82" s="60"/>
      <c r="S82" s="60"/>
      <c r="T82" s="60"/>
      <c r="U82" s="60"/>
      <c r="V82" s="60"/>
      <c r="W82" s="60"/>
      <c r="X82" s="60"/>
      <c r="Y82" s="60"/>
      <c r="Z82" s="60"/>
      <c r="AA82" s="60"/>
      <c r="AB82" s="63"/>
      <c r="AC82" s="63"/>
      <c r="AD82" s="63"/>
      <c r="AE82" s="63"/>
      <c r="AF82" s="63"/>
      <c r="AG82" s="63"/>
      <c r="AH82" s="63"/>
      <c r="AI82" s="63"/>
      <c r="AJ82" s="211"/>
      <c r="AK82" s="63"/>
      <c r="AL82" s="63"/>
      <c r="AM82" s="63"/>
      <c r="AN82" s="63"/>
      <c r="AO82" s="63"/>
      <c r="AP82" s="63"/>
      <c r="AQ82" s="63"/>
      <c r="AR82" s="63"/>
      <c r="AS82" s="63"/>
      <c r="AT82" s="63"/>
      <c r="AU82" s="63"/>
      <c r="AV82" s="63"/>
      <c r="AW82" s="63"/>
      <c r="AX82" s="63"/>
      <c r="AY82" s="63"/>
      <c r="AZ82" s="63"/>
      <c r="BA82" s="63"/>
      <c r="BB82" s="63"/>
      <c r="BC82" s="63"/>
      <c r="BD82" s="63"/>
      <c r="BE82" s="63"/>
    </row>
    <row r="83" spans="1:57" s="165" customFormat="1" x14ac:dyDescent="0.9">
      <c r="A83" s="60"/>
      <c r="B83" s="60"/>
      <c r="C83" s="344"/>
      <c r="D83" s="60"/>
      <c r="E83" s="60"/>
      <c r="F83" s="60"/>
      <c r="G83" s="296"/>
      <c r="H83" s="347"/>
      <c r="I83" s="99"/>
      <c r="J83" s="345"/>
      <c r="K83" s="347"/>
      <c r="L83" s="348"/>
      <c r="M83" s="346"/>
      <c r="N83" s="60"/>
      <c r="O83" s="60"/>
      <c r="P83" s="60"/>
      <c r="Q83" s="60"/>
      <c r="R83" s="60"/>
      <c r="S83" s="60"/>
      <c r="T83" s="60"/>
      <c r="U83" s="60"/>
      <c r="V83" s="60"/>
      <c r="W83" s="60"/>
      <c r="X83" s="60"/>
      <c r="Y83" s="60"/>
      <c r="Z83" s="60"/>
      <c r="AA83" s="60"/>
      <c r="AB83" s="63"/>
      <c r="AC83" s="63"/>
      <c r="AD83" s="63"/>
      <c r="AE83" s="63"/>
      <c r="AF83" s="63"/>
      <c r="AG83" s="63"/>
      <c r="AH83" s="63"/>
      <c r="AI83" s="63"/>
      <c r="AJ83" s="211"/>
      <c r="AK83" s="63"/>
      <c r="AL83" s="63"/>
      <c r="AM83" s="63"/>
      <c r="AN83" s="63"/>
      <c r="AO83" s="63"/>
      <c r="AP83" s="63"/>
      <c r="AQ83" s="63"/>
      <c r="AR83" s="63"/>
      <c r="AS83" s="63"/>
      <c r="AT83" s="63"/>
      <c r="AU83" s="63"/>
      <c r="AV83" s="63"/>
      <c r="AW83" s="63"/>
      <c r="AX83" s="63"/>
      <c r="AY83" s="63"/>
      <c r="AZ83" s="63"/>
      <c r="BA83" s="63"/>
      <c r="BB83" s="63"/>
      <c r="BC83" s="63"/>
      <c r="BD83" s="63"/>
      <c r="BE83" s="63"/>
    </row>
    <row r="84" spans="1:57" s="165" customFormat="1" x14ac:dyDescent="0.9">
      <c r="A84" s="60"/>
      <c r="B84" s="60"/>
      <c r="C84" s="344"/>
      <c r="D84" s="60"/>
      <c r="E84" s="60"/>
      <c r="F84" s="60"/>
      <c r="G84" s="60"/>
      <c r="H84" s="63"/>
      <c r="I84" s="100"/>
      <c r="J84" s="60"/>
      <c r="K84" s="60"/>
      <c r="L84" s="60"/>
      <c r="M84" s="60"/>
      <c r="N84" s="60"/>
      <c r="O84" s="60"/>
      <c r="P84" s="60"/>
      <c r="Q84" s="60"/>
      <c r="R84" s="60"/>
      <c r="S84" s="60"/>
      <c r="T84" s="60"/>
      <c r="U84" s="60"/>
      <c r="V84" s="60"/>
      <c r="W84" s="60"/>
      <c r="X84" s="60"/>
      <c r="Y84" s="60"/>
      <c r="Z84" s="60"/>
      <c r="AA84" s="60"/>
      <c r="AB84" s="63"/>
      <c r="AC84" s="63"/>
      <c r="AD84" s="63"/>
      <c r="AE84" s="63"/>
      <c r="AF84" s="63"/>
      <c r="AG84" s="63"/>
      <c r="AH84" s="63"/>
      <c r="AI84" s="63"/>
      <c r="AJ84" s="211"/>
      <c r="AK84" s="63"/>
      <c r="AL84" s="63"/>
      <c r="AM84" s="63"/>
      <c r="AN84" s="63"/>
      <c r="AO84" s="63"/>
      <c r="AP84" s="63"/>
      <c r="AQ84" s="63"/>
      <c r="AR84" s="63"/>
      <c r="AS84" s="63"/>
      <c r="AT84" s="63"/>
      <c r="AU84" s="63"/>
      <c r="AV84" s="63"/>
      <c r="AW84" s="63"/>
      <c r="AX84" s="63"/>
      <c r="AY84" s="63"/>
      <c r="AZ84" s="63"/>
      <c r="BA84" s="63"/>
      <c r="BB84" s="63"/>
      <c r="BC84" s="63"/>
      <c r="BD84" s="63"/>
      <c r="BE84" s="63"/>
    </row>
    <row r="85" spans="1:57" s="165" customFormat="1" ht="21.75" x14ac:dyDescent="0.9">
      <c r="A85" s="60"/>
      <c r="B85" s="60"/>
      <c r="C85" s="60"/>
      <c r="D85" s="60"/>
      <c r="E85" s="60"/>
      <c r="F85" s="60"/>
      <c r="G85" s="60"/>
      <c r="H85" s="351"/>
      <c r="I85" s="100"/>
      <c r="J85" s="60"/>
      <c r="K85" s="60"/>
      <c r="L85" s="60"/>
      <c r="M85" s="60"/>
      <c r="N85" s="60"/>
      <c r="O85" s="60"/>
      <c r="P85" s="60"/>
      <c r="Q85" s="60"/>
      <c r="R85" s="60"/>
      <c r="S85" s="60"/>
      <c r="T85" s="60"/>
      <c r="U85" s="60"/>
      <c r="V85" s="60"/>
      <c r="W85" s="60"/>
      <c r="X85" s="60"/>
      <c r="Y85" s="60"/>
      <c r="Z85" s="60"/>
      <c r="AA85" s="60"/>
      <c r="AB85" s="63"/>
      <c r="AC85" s="63"/>
      <c r="AD85" s="63"/>
      <c r="AE85" s="63"/>
      <c r="AF85" s="63"/>
      <c r="AG85" s="63"/>
      <c r="AH85" s="63"/>
      <c r="AI85" s="63"/>
      <c r="AJ85" s="211"/>
      <c r="AK85" s="63"/>
      <c r="AL85" s="63"/>
      <c r="AM85" s="63"/>
      <c r="AN85" s="63"/>
      <c r="AO85" s="63"/>
      <c r="AP85" s="63"/>
      <c r="AQ85" s="63"/>
      <c r="AR85" s="63"/>
      <c r="AS85" s="63"/>
      <c r="AT85" s="63"/>
      <c r="AU85" s="63"/>
      <c r="AV85" s="63"/>
      <c r="AW85" s="63"/>
      <c r="AX85" s="63"/>
      <c r="AY85" s="63"/>
      <c r="AZ85" s="63"/>
      <c r="BA85" s="63"/>
      <c r="BB85" s="63"/>
      <c r="BC85" s="63"/>
      <c r="BD85" s="63"/>
      <c r="BE85" s="63"/>
    </row>
    <row r="86" spans="1:57" s="165" customFormat="1" ht="21.75" x14ac:dyDescent="0.9">
      <c r="A86" s="60"/>
      <c r="B86" s="60"/>
      <c r="C86" s="344"/>
      <c r="D86" s="60"/>
      <c r="E86" s="60"/>
      <c r="F86" s="60"/>
      <c r="G86" s="60"/>
      <c r="H86" s="351"/>
      <c r="I86" s="100"/>
      <c r="J86" s="60"/>
      <c r="K86" s="95"/>
      <c r="L86" s="60"/>
      <c r="M86" s="60"/>
      <c r="N86" s="60"/>
      <c r="O86" s="60"/>
      <c r="P86" s="60"/>
      <c r="Q86" s="60"/>
      <c r="R86" s="60"/>
      <c r="S86" s="60"/>
      <c r="T86" s="60"/>
      <c r="U86" s="60"/>
      <c r="V86" s="60"/>
      <c r="W86" s="60"/>
      <c r="X86" s="60"/>
      <c r="Y86" s="60"/>
      <c r="Z86" s="60"/>
      <c r="AA86" s="60"/>
      <c r="AB86" s="63"/>
      <c r="AC86" s="63"/>
      <c r="AD86" s="63"/>
      <c r="AE86" s="63"/>
      <c r="AF86" s="63"/>
      <c r="AG86" s="63"/>
      <c r="AH86" s="63"/>
      <c r="AI86" s="63"/>
      <c r="AJ86" s="211"/>
      <c r="AK86" s="63"/>
      <c r="AL86" s="63"/>
      <c r="AM86" s="63"/>
      <c r="AN86" s="63"/>
      <c r="AO86" s="63"/>
      <c r="AP86" s="63"/>
      <c r="AQ86" s="63"/>
      <c r="AR86" s="63"/>
      <c r="AS86" s="63"/>
      <c r="AT86" s="63"/>
      <c r="AU86" s="63"/>
      <c r="AV86" s="63"/>
      <c r="AW86" s="63"/>
      <c r="AX86" s="63"/>
      <c r="AY86" s="63"/>
      <c r="AZ86" s="63"/>
      <c r="BA86" s="63"/>
      <c r="BB86" s="63"/>
      <c r="BC86" s="63"/>
      <c r="BD86" s="63"/>
      <c r="BE86" s="63"/>
    </row>
    <row r="87" spans="1:57" s="165" customFormat="1" ht="21.75" x14ac:dyDescent="0.9">
      <c r="A87" s="60"/>
      <c r="B87" s="60"/>
      <c r="C87" s="344"/>
      <c r="D87" s="60"/>
      <c r="E87" s="60"/>
      <c r="F87" s="60"/>
      <c r="G87" s="60"/>
      <c r="H87" s="351"/>
      <c r="I87" s="100"/>
      <c r="J87" s="60"/>
      <c r="K87" s="60"/>
      <c r="L87" s="60"/>
      <c r="M87" s="60"/>
      <c r="N87" s="60"/>
      <c r="O87" s="60"/>
      <c r="P87" s="60"/>
      <c r="Q87" s="60"/>
      <c r="R87" s="60"/>
      <c r="S87" s="60"/>
      <c r="T87" s="60"/>
      <c r="U87" s="60"/>
      <c r="V87" s="60"/>
      <c r="W87" s="60"/>
      <c r="X87" s="60"/>
      <c r="Y87" s="60"/>
      <c r="Z87" s="60"/>
      <c r="AA87" s="60"/>
      <c r="AB87" s="63"/>
      <c r="AC87" s="63"/>
      <c r="AD87" s="63"/>
      <c r="AE87" s="63"/>
      <c r="AF87" s="63"/>
      <c r="AG87" s="63"/>
      <c r="AH87" s="63"/>
      <c r="AI87" s="63"/>
      <c r="AJ87" s="211"/>
      <c r="AK87" s="63"/>
      <c r="AL87" s="63"/>
      <c r="AM87" s="63"/>
      <c r="AN87" s="63"/>
      <c r="AO87" s="63"/>
      <c r="AP87" s="63"/>
      <c r="AQ87" s="63"/>
      <c r="AR87" s="63"/>
      <c r="AS87" s="63"/>
      <c r="AT87" s="63"/>
      <c r="AU87" s="63"/>
      <c r="AV87" s="63"/>
      <c r="AW87" s="63"/>
      <c r="AX87" s="63"/>
      <c r="AY87" s="63"/>
      <c r="AZ87" s="63"/>
      <c r="BA87" s="63"/>
      <c r="BB87" s="63"/>
      <c r="BC87" s="63"/>
      <c r="BD87" s="63"/>
      <c r="BE87" s="63"/>
    </row>
    <row r="88" spans="1:57" s="165" customFormat="1" x14ac:dyDescent="0.9">
      <c r="A88" s="60"/>
      <c r="B88" s="60"/>
      <c r="C88" s="344"/>
      <c r="D88" s="60"/>
      <c r="E88" s="60"/>
      <c r="F88" s="60"/>
      <c r="G88" s="60"/>
      <c r="H88" s="347"/>
      <c r="I88" s="100"/>
      <c r="J88" s="60"/>
      <c r="K88" s="60"/>
      <c r="L88" s="60"/>
      <c r="M88" s="60"/>
      <c r="N88" s="60"/>
      <c r="O88" s="60"/>
      <c r="P88" s="60"/>
      <c r="Q88" s="60"/>
      <c r="R88" s="60"/>
      <c r="S88" s="60"/>
      <c r="T88" s="60"/>
      <c r="U88" s="60"/>
      <c r="V88" s="60"/>
      <c r="W88" s="60"/>
      <c r="X88" s="60"/>
      <c r="Y88" s="60"/>
      <c r="Z88" s="60"/>
      <c r="AA88" s="60"/>
      <c r="AB88" s="63"/>
      <c r="AC88" s="63"/>
      <c r="AD88" s="63"/>
      <c r="AE88" s="63"/>
      <c r="AF88" s="63"/>
      <c r="AG88" s="63"/>
      <c r="AH88" s="63"/>
      <c r="AI88" s="63"/>
      <c r="AJ88" s="211"/>
      <c r="AK88" s="63"/>
      <c r="AL88" s="63"/>
      <c r="AM88" s="63"/>
      <c r="AN88" s="63"/>
      <c r="AO88" s="63"/>
      <c r="AP88" s="63"/>
      <c r="AQ88" s="63"/>
      <c r="AR88" s="63"/>
      <c r="AS88" s="63"/>
      <c r="AT88" s="63"/>
      <c r="AU88" s="63"/>
      <c r="AV88" s="63"/>
      <c r="AW88" s="63"/>
      <c r="AX88" s="63"/>
      <c r="AY88" s="63"/>
      <c r="AZ88" s="63"/>
      <c r="BA88" s="63"/>
      <c r="BB88" s="63"/>
      <c r="BC88" s="63"/>
      <c r="BD88" s="63"/>
      <c r="BE88" s="63"/>
    </row>
    <row r="89" spans="1:57" s="165" customFormat="1" x14ac:dyDescent="0.9">
      <c r="A89" s="60"/>
      <c r="B89" s="60"/>
      <c r="C89" s="344"/>
      <c r="D89" s="60"/>
      <c r="E89" s="60"/>
      <c r="F89" s="60"/>
      <c r="G89" s="60"/>
      <c r="H89" s="60"/>
      <c r="I89" s="100"/>
      <c r="J89" s="60"/>
      <c r="K89" s="60"/>
      <c r="L89" s="60"/>
      <c r="M89" s="60"/>
      <c r="N89" s="60"/>
      <c r="O89" s="60"/>
      <c r="P89" s="60"/>
      <c r="Q89" s="60"/>
      <c r="R89" s="60"/>
      <c r="S89" s="60"/>
      <c r="T89" s="60"/>
      <c r="U89" s="60"/>
      <c r="V89" s="60"/>
      <c r="W89" s="60"/>
      <c r="X89" s="60"/>
      <c r="Y89" s="60"/>
      <c r="Z89" s="60"/>
      <c r="AA89" s="60"/>
      <c r="AB89" s="63"/>
      <c r="AC89" s="63"/>
      <c r="AD89" s="63"/>
      <c r="AE89" s="63"/>
      <c r="AF89" s="63"/>
      <c r="AG89" s="63"/>
      <c r="AH89" s="63"/>
      <c r="AI89" s="63"/>
      <c r="AJ89" s="211"/>
      <c r="AK89" s="63"/>
      <c r="AL89" s="63"/>
      <c r="AM89" s="63"/>
      <c r="AN89" s="63"/>
      <c r="AO89" s="63"/>
      <c r="AP89" s="63"/>
      <c r="AQ89" s="63"/>
      <c r="AR89" s="63"/>
      <c r="AS89" s="63"/>
      <c r="AT89" s="63"/>
      <c r="AU89" s="63"/>
      <c r="AV89" s="63"/>
      <c r="AW89" s="63"/>
      <c r="AX89" s="63"/>
      <c r="AY89" s="63"/>
      <c r="AZ89" s="63"/>
      <c r="BA89" s="63"/>
      <c r="BB89" s="63"/>
      <c r="BC89" s="63"/>
      <c r="BD89" s="63"/>
      <c r="BE89" s="63"/>
    </row>
    <row r="90" spans="1:57" s="165" customFormat="1" x14ac:dyDescent="0.9">
      <c r="A90" s="60"/>
      <c r="B90" s="60"/>
      <c r="C90" s="344"/>
      <c r="D90" s="60"/>
      <c r="E90" s="60"/>
      <c r="F90" s="60"/>
      <c r="G90" s="60"/>
      <c r="H90" s="60"/>
      <c r="I90" s="100"/>
      <c r="J90" s="60"/>
      <c r="K90" s="60"/>
      <c r="L90" s="60"/>
      <c r="M90" s="60"/>
      <c r="N90" s="60"/>
      <c r="O90" s="60"/>
      <c r="P90" s="60"/>
      <c r="Q90" s="60"/>
      <c r="R90" s="60"/>
      <c r="S90" s="60"/>
      <c r="T90" s="60"/>
      <c r="U90" s="60"/>
      <c r="V90" s="60"/>
      <c r="W90" s="60"/>
      <c r="X90" s="60"/>
      <c r="Y90" s="60"/>
      <c r="Z90" s="60"/>
      <c r="AA90" s="60"/>
      <c r="AB90" s="63"/>
      <c r="AC90" s="63"/>
      <c r="AD90" s="63"/>
      <c r="AE90" s="63"/>
      <c r="AF90" s="63"/>
      <c r="AG90" s="63"/>
      <c r="AH90" s="63"/>
      <c r="AI90" s="63"/>
      <c r="AJ90" s="211"/>
      <c r="AK90" s="63"/>
      <c r="AL90" s="63"/>
      <c r="AM90" s="63"/>
      <c r="AN90" s="63"/>
      <c r="AO90" s="63"/>
      <c r="AP90" s="63"/>
      <c r="AQ90" s="63"/>
      <c r="AR90" s="63"/>
      <c r="AS90" s="63"/>
      <c r="AT90" s="63"/>
      <c r="AU90" s="63"/>
      <c r="AV90" s="63"/>
      <c r="AW90" s="63"/>
      <c r="AX90" s="63"/>
      <c r="AY90" s="63"/>
      <c r="AZ90" s="63"/>
      <c r="BA90" s="63"/>
      <c r="BB90" s="63"/>
      <c r="BC90" s="63"/>
      <c r="BD90" s="63"/>
      <c r="BE90" s="63"/>
    </row>
    <row r="91" spans="1:57" s="165" customFormat="1" x14ac:dyDescent="0.9">
      <c r="A91" s="60"/>
      <c r="B91" s="60"/>
      <c r="C91" s="344"/>
      <c r="D91" s="60"/>
      <c r="E91" s="60"/>
      <c r="F91" s="60"/>
      <c r="G91" s="60"/>
      <c r="H91" s="60"/>
      <c r="I91" s="100"/>
      <c r="J91" s="60"/>
      <c r="K91" s="60"/>
      <c r="L91" s="60"/>
      <c r="M91" s="60"/>
      <c r="N91" s="60"/>
      <c r="O91" s="60"/>
      <c r="P91" s="60"/>
      <c r="Q91" s="60"/>
      <c r="R91" s="60"/>
      <c r="S91" s="60"/>
      <c r="T91" s="60"/>
      <c r="U91" s="60"/>
      <c r="V91" s="60"/>
      <c r="W91" s="60"/>
      <c r="X91" s="60"/>
      <c r="Y91" s="60"/>
      <c r="Z91" s="60"/>
      <c r="AA91" s="60"/>
      <c r="AB91" s="63"/>
      <c r="AC91" s="63"/>
      <c r="AD91" s="63"/>
      <c r="AE91" s="63"/>
      <c r="AF91" s="63"/>
      <c r="AG91" s="63"/>
      <c r="AH91" s="63"/>
      <c r="AI91" s="63"/>
      <c r="AJ91" s="211"/>
      <c r="AK91" s="63"/>
      <c r="AL91" s="63"/>
      <c r="AM91" s="63"/>
      <c r="AN91" s="63"/>
      <c r="AO91" s="63"/>
      <c r="AP91" s="63"/>
      <c r="AQ91" s="63"/>
      <c r="AR91" s="63"/>
      <c r="AS91" s="63"/>
      <c r="AT91" s="63"/>
      <c r="AU91" s="63"/>
      <c r="AV91" s="63"/>
      <c r="AW91" s="63"/>
      <c r="AX91" s="63"/>
      <c r="AY91" s="63"/>
      <c r="AZ91" s="63"/>
      <c r="BA91" s="63"/>
      <c r="BB91" s="63"/>
      <c r="BC91" s="63"/>
      <c r="BD91" s="63"/>
      <c r="BE91" s="63"/>
    </row>
    <row r="92" spans="1:57" s="165" customFormat="1" x14ac:dyDescent="0.9">
      <c r="A92" s="60"/>
      <c r="B92" s="60"/>
      <c r="C92" s="344"/>
      <c r="D92" s="60"/>
      <c r="E92" s="60"/>
      <c r="F92" s="60"/>
      <c r="G92" s="60"/>
      <c r="H92" s="60"/>
      <c r="I92" s="100"/>
      <c r="J92" s="60"/>
      <c r="K92" s="60"/>
      <c r="L92" s="60"/>
      <c r="M92" s="60"/>
      <c r="N92" s="60"/>
      <c r="O92" s="60"/>
      <c r="P92" s="60"/>
      <c r="Q92" s="60"/>
      <c r="R92" s="60"/>
      <c r="S92" s="60"/>
      <c r="T92" s="60"/>
      <c r="U92" s="60"/>
      <c r="V92" s="60"/>
      <c r="W92" s="60"/>
      <c r="X92" s="60"/>
      <c r="Y92" s="60"/>
      <c r="Z92" s="60"/>
      <c r="AA92" s="60"/>
      <c r="AB92" s="63"/>
      <c r="AC92" s="63"/>
      <c r="AD92" s="63"/>
      <c r="AE92" s="63"/>
      <c r="AF92" s="63"/>
      <c r="AG92" s="63"/>
      <c r="AH92" s="63"/>
      <c r="AI92" s="63"/>
      <c r="AJ92" s="211"/>
      <c r="AK92" s="63"/>
      <c r="AL92" s="63"/>
      <c r="AM92" s="63"/>
      <c r="AN92" s="63"/>
      <c r="AO92" s="63"/>
      <c r="AP92" s="63"/>
      <c r="AQ92" s="63"/>
      <c r="AR92" s="63"/>
      <c r="AS92" s="63"/>
      <c r="AT92" s="63"/>
      <c r="AU92" s="63"/>
      <c r="AV92" s="63"/>
      <c r="AW92" s="63"/>
      <c r="AX92" s="63"/>
      <c r="AY92" s="63"/>
      <c r="AZ92" s="63"/>
      <c r="BA92" s="63"/>
      <c r="BB92" s="63"/>
      <c r="BC92" s="63"/>
      <c r="BD92" s="63"/>
      <c r="BE92" s="63"/>
    </row>
    <row r="93" spans="1:57" s="165" customFormat="1" x14ac:dyDescent="0.9">
      <c r="A93" s="60"/>
      <c r="B93" s="60"/>
      <c r="C93" s="344"/>
      <c r="D93" s="60"/>
      <c r="E93" s="60"/>
      <c r="F93" s="60"/>
      <c r="G93" s="60"/>
      <c r="H93" s="60"/>
      <c r="I93" s="100"/>
      <c r="J93" s="60"/>
      <c r="K93" s="60"/>
      <c r="L93" s="60"/>
      <c r="M93" s="60"/>
      <c r="N93" s="60"/>
      <c r="O93" s="60"/>
      <c r="P93" s="60"/>
      <c r="Q93" s="60"/>
      <c r="R93" s="60"/>
      <c r="S93" s="60"/>
      <c r="T93" s="60"/>
      <c r="U93" s="60"/>
      <c r="V93" s="60"/>
      <c r="W93" s="60"/>
      <c r="X93" s="60"/>
      <c r="Y93" s="60"/>
      <c r="Z93" s="60"/>
      <c r="AA93" s="60"/>
      <c r="AB93" s="63"/>
      <c r="AC93" s="63"/>
      <c r="AD93" s="63"/>
      <c r="AE93" s="63"/>
      <c r="AF93" s="63"/>
      <c r="AG93" s="63"/>
      <c r="AH93" s="63"/>
      <c r="AI93" s="63"/>
      <c r="AJ93" s="211"/>
      <c r="AK93" s="63"/>
      <c r="AL93" s="63"/>
      <c r="AM93" s="63"/>
      <c r="AN93" s="63"/>
      <c r="AO93" s="63"/>
      <c r="AP93" s="63"/>
      <c r="AQ93" s="63"/>
      <c r="AR93" s="63"/>
      <c r="AS93" s="63"/>
      <c r="AT93" s="63"/>
      <c r="AU93" s="63"/>
      <c r="AV93" s="63"/>
      <c r="AW93" s="63"/>
      <c r="AX93" s="63"/>
      <c r="AY93" s="63"/>
      <c r="AZ93" s="63"/>
      <c r="BA93" s="63"/>
      <c r="BB93" s="63"/>
      <c r="BC93" s="63"/>
      <c r="BD93" s="63"/>
      <c r="BE93" s="63"/>
    </row>
    <row r="94" spans="1:57" s="165" customFormat="1" x14ac:dyDescent="0.9">
      <c r="A94" s="60"/>
      <c r="B94" s="60"/>
      <c r="C94" s="344"/>
      <c r="D94" s="60"/>
      <c r="E94" s="60"/>
      <c r="F94" s="60"/>
      <c r="G94" s="60"/>
      <c r="H94" s="60"/>
      <c r="I94" s="100"/>
      <c r="J94" s="60"/>
      <c r="K94" s="60"/>
      <c r="L94" s="60"/>
      <c r="M94" s="60"/>
      <c r="N94" s="60"/>
      <c r="O94" s="60"/>
      <c r="P94" s="60"/>
      <c r="Q94" s="60"/>
      <c r="R94" s="60"/>
      <c r="S94" s="60"/>
      <c r="T94" s="60"/>
      <c r="U94" s="60"/>
      <c r="V94" s="60"/>
      <c r="W94" s="60"/>
      <c r="X94" s="60"/>
      <c r="Y94" s="60"/>
      <c r="Z94" s="60"/>
      <c r="AA94" s="60"/>
      <c r="AB94" s="63"/>
      <c r="AC94" s="63"/>
      <c r="AD94" s="63"/>
      <c r="AE94" s="63"/>
      <c r="AF94" s="63"/>
      <c r="AG94" s="63"/>
      <c r="AH94" s="63"/>
      <c r="AI94" s="63"/>
      <c r="AJ94" s="211"/>
      <c r="AK94" s="63"/>
      <c r="AL94" s="63"/>
      <c r="AM94" s="63"/>
      <c r="AN94" s="63"/>
      <c r="AO94" s="63"/>
      <c r="AP94" s="63"/>
      <c r="AQ94" s="63"/>
      <c r="AR94" s="63"/>
      <c r="AS94" s="63"/>
      <c r="AT94" s="63"/>
      <c r="AU94" s="63"/>
      <c r="AV94" s="63"/>
      <c r="AW94" s="63"/>
      <c r="AX94" s="63"/>
      <c r="AY94" s="63"/>
      <c r="AZ94" s="63"/>
      <c r="BA94" s="63"/>
      <c r="BB94" s="63"/>
      <c r="BC94" s="63"/>
      <c r="BD94" s="63"/>
      <c r="BE94" s="63"/>
    </row>
    <row r="95" spans="1:57" s="165" customFormat="1" x14ac:dyDescent="0.9">
      <c r="A95" s="60"/>
      <c r="B95" s="60"/>
      <c r="C95" s="344"/>
      <c r="D95" s="60"/>
      <c r="E95" s="60"/>
      <c r="F95" s="60"/>
      <c r="G95" s="60"/>
      <c r="H95" s="60"/>
      <c r="I95" s="100"/>
      <c r="J95" s="60"/>
      <c r="K95" s="60"/>
      <c r="L95" s="60"/>
      <c r="M95" s="60"/>
      <c r="N95" s="60"/>
      <c r="O95" s="60"/>
      <c r="P95" s="60"/>
      <c r="Q95" s="60"/>
      <c r="R95" s="60"/>
      <c r="S95" s="60"/>
      <c r="T95" s="60"/>
      <c r="U95" s="60"/>
      <c r="V95" s="60"/>
      <c r="W95" s="60"/>
      <c r="X95" s="60"/>
      <c r="Y95" s="60"/>
      <c r="Z95" s="60"/>
      <c r="AA95" s="60"/>
      <c r="AB95" s="63"/>
      <c r="AC95" s="63"/>
      <c r="AD95" s="63"/>
      <c r="AE95" s="63"/>
      <c r="AF95" s="63"/>
      <c r="AG95" s="63"/>
      <c r="AH95" s="63"/>
      <c r="AI95" s="63"/>
      <c r="AJ95" s="211"/>
      <c r="AK95" s="63"/>
      <c r="AL95" s="63"/>
      <c r="AM95" s="63"/>
      <c r="AN95" s="63"/>
      <c r="AO95" s="63"/>
      <c r="AP95" s="63"/>
      <c r="AQ95" s="63"/>
      <c r="AR95" s="63"/>
      <c r="AS95" s="63"/>
      <c r="AT95" s="63"/>
      <c r="AU95" s="63"/>
      <c r="AV95" s="63"/>
      <c r="AW95" s="63"/>
      <c r="AX95" s="63"/>
      <c r="AY95" s="63"/>
      <c r="AZ95" s="63"/>
      <c r="BA95" s="63"/>
      <c r="BB95" s="63"/>
      <c r="BC95" s="63"/>
      <c r="BD95" s="63"/>
      <c r="BE95" s="63"/>
    </row>
    <row r="96" spans="1:57" s="165" customFormat="1" x14ac:dyDescent="0.9">
      <c r="A96" s="60"/>
      <c r="B96" s="60"/>
      <c r="C96" s="344"/>
      <c r="D96" s="60"/>
      <c r="E96" s="60"/>
      <c r="F96" s="60"/>
      <c r="G96" s="60"/>
      <c r="H96" s="60"/>
      <c r="I96" s="100"/>
      <c r="J96" s="60"/>
      <c r="K96" s="60"/>
      <c r="L96" s="60"/>
      <c r="M96" s="60"/>
      <c r="N96" s="60"/>
      <c r="O96" s="60"/>
      <c r="P96" s="60"/>
      <c r="Q96" s="60"/>
      <c r="R96" s="60"/>
      <c r="S96" s="60"/>
      <c r="T96" s="60"/>
      <c r="U96" s="60"/>
      <c r="V96" s="60"/>
      <c r="W96" s="60"/>
      <c r="X96" s="60"/>
      <c r="Y96" s="60"/>
      <c r="Z96" s="60"/>
      <c r="AA96" s="60"/>
      <c r="AB96" s="63"/>
      <c r="AC96" s="63"/>
      <c r="AD96" s="63"/>
      <c r="AE96" s="63"/>
      <c r="AF96" s="63"/>
      <c r="AG96" s="63"/>
      <c r="AH96" s="63"/>
      <c r="AI96" s="63"/>
      <c r="AJ96" s="211"/>
      <c r="AK96" s="63"/>
      <c r="AL96" s="63"/>
      <c r="AM96" s="63"/>
      <c r="AN96" s="63"/>
      <c r="AO96" s="63"/>
      <c r="AP96" s="63"/>
      <c r="AQ96" s="63"/>
      <c r="AR96" s="63"/>
      <c r="AS96" s="63"/>
      <c r="AT96" s="63"/>
      <c r="AU96" s="63"/>
      <c r="AV96" s="63"/>
      <c r="AW96" s="63"/>
      <c r="AX96" s="63"/>
      <c r="AY96" s="63"/>
      <c r="AZ96" s="63"/>
      <c r="BA96" s="63"/>
      <c r="BB96" s="63"/>
      <c r="BC96" s="63"/>
      <c r="BD96" s="63"/>
      <c r="BE96" s="63"/>
    </row>
    <row r="97" spans="1:57" s="165" customFormat="1" x14ac:dyDescent="0.9">
      <c r="A97" s="60"/>
      <c r="B97" s="60"/>
      <c r="C97" s="344"/>
      <c r="D97" s="60"/>
      <c r="E97" s="60"/>
      <c r="F97" s="60"/>
      <c r="G97" s="60"/>
      <c r="H97" s="60"/>
      <c r="I97" s="100"/>
      <c r="J97" s="60"/>
      <c r="K97" s="60"/>
      <c r="L97" s="60"/>
      <c r="M97" s="60"/>
      <c r="N97" s="60"/>
      <c r="O97" s="60"/>
      <c r="P97" s="60"/>
      <c r="Q97" s="60"/>
      <c r="R97" s="60"/>
      <c r="S97" s="60"/>
      <c r="T97" s="60"/>
      <c r="U97" s="60"/>
      <c r="V97" s="60"/>
      <c r="W97" s="60"/>
      <c r="X97" s="60"/>
      <c r="Y97" s="60"/>
      <c r="Z97" s="60"/>
      <c r="AA97" s="60"/>
      <c r="AB97" s="63"/>
      <c r="AC97" s="63"/>
      <c r="AD97" s="63"/>
      <c r="AE97" s="63"/>
      <c r="AF97" s="63"/>
      <c r="AG97" s="63"/>
      <c r="AH97" s="63"/>
      <c r="AI97" s="63"/>
      <c r="AJ97" s="211"/>
      <c r="AK97" s="63"/>
      <c r="AL97" s="63"/>
      <c r="AM97" s="63"/>
      <c r="AN97" s="63"/>
      <c r="AO97" s="63"/>
      <c r="AP97" s="63"/>
      <c r="AQ97" s="63"/>
      <c r="AR97" s="63"/>
      <c r="AS97" s="63"/>
      <c r="AT97" s="63"/>
      <c r="AU97" s="63"/>
      <c r="AV97" s="63"/>
      <c r="AW97" s="63"/>
      <c r="AX97" s="63"/>
      <c r="AY97" s="63"/>
      <c r="AZ97" s="63"/>
      <c r="BA97" s="63"/>
      <c r="BB97" s="63"/>
      <c r="BC97" s="63"/>
      <c r="BD97" s="63"/>
      <c r="BE97" s="63"/>
    </row>
    <row r="98" spans="1:57" s="165" customFormat="1" x14ac:dyDescent="0.9">
      <c r="A98" s="60"/>
      <c r="B98" s="60"/>
      <c r="C98" s="344"/>
      <c r="D98" s="60"/>
      <c r="E98" s="60"/>
      <c r="F98" s="60"/>
      <c r="G98" s="60"/>
      <c r="H98" s="60"/>
      <c r="I98" s="100"/>
      <c r="J98" s="60"/>
      <c r="K98" s="60"/>
      <c r="L98" s="60"/>
      <c r="M98" s="60"/>
      <c r="N98" s="60"/>
      <c r="O98" s="60"/>
      <c r="P98" s="60"/>
      <c r="Q98" s="60"/>
      <c r="R98" s="60"/>
      <c r="S98" s="60"/>
      <c r="T98" s="60"/>
      <c r="U98" s="60"/>
      <c r="V98" s="60"/>
      <c r="W98" s="60"/>
      <c r="X98" s="60"/>
      <c r="Y98" s="60"/>
      <c r="Z98" s="60"/>
      <c r="AA98" s="60"/>
      <c r="AB98" s="63"/>
      <c r="AC98" s="63"/>
      <c r="AD98" s="63"/>
      <c r="AE98" s="63"/>
      <c r="AF98" s="63"/>
      <c r="AG98" s="63"/>
      <c r="AH98" s="63"/>
      <c r="AI98" s="63"/>
      <c r="AJ98" s="211"/>
      <c r="AK98" s="63"/>
      <c r="AL98" s="63"/>
      <c r="AM98" s="63"/>
      <c r="AN98" s="63"/>
      <c r="AO98" s="63"/>
      <c r="AP98" s="63"/>
      <c r="AQ98" s="63"/>
      <c r="AR98" s="63"/>
      <c r="AS98" s="63"/>
      <c r="AT98" s="63"/>
      <c r="AU98" s="63"/>
      <c r="AV98" s="63"/>
      <c r="AW98" s="63"/>
      <c r="AX98" s="63"/>
      <c r="AY98" s="63"/>
      <c r="AZ98" s="63"/>
      <c r="BA98" s="63"/>
      <c r="BB98" s="63"/>
      <c r="BC98" s="63"/>
      <c r="BD98" s="63"/>
      <c r="BE98" s="63"/>
    </row>
    <row r="99" spans="1:57" s="165" customFormat="1" x14ac:dyDescent="0.9">
      <c r="A99" s="60"/>
      <c r="B99" s="60"/>
      <c r="C99" s="344"/>
      <c r="D99" s="60"/>
      <c r="E99" s="60"/>
      <c r="F99" s="60"/>
      <c r="G99" s="60"/>
      <c r="H99" s="60"/>
      <c r="I99" s="100"/>
      <c r="J99" s="60"/>
      <c r="K99" s="60"/>
      <c r="L99" s="60"/>
      <c r="M99" s="60"/>
      <c r="N99" s="60"/>
      <c r="O99" s="60"/>
      <c r="P99" s="60"/>
      <c r="Q99" s="60"/>
      <c r="R99" s="60"/>
      <c r="S99" s="60"/>
      <c r="T99" s="60"/>
      <c r="U99" s="60"/>
      <c r="V99" s="60"/>
      <c r="W99" s="60"/>
      <c r="X99" s="60"/>
      <c r="Y99" s="60"/>
      <c r="Z99" s="60"/>
      <c r="AA99" s="60"/>
      <c r="AB99" s="63"/>
      <c r="AC99" s="63"/>
      <c r="AD99" s="63"/>
      <c r="AE99" s="63"/>
      <c r="AF99" s="63"/>
      <c r="AG99" s="63"/>
      <c r="AH99" s="63"/>
      <c r="AI99" s="63"/>
      <c r="AJ99" s="211"/>
      <c r="AK99" s="63"/>
      <c r="AL99" s="63"/>
      <c r="AM99" s="63"/>
      <c r="AN99" s="63"/>
      <c r="AO99" s="63"/>
      <c r="AP99" s="63"/>
      <c r="AQ99" s="63"/>
      <c r="AR99" s="63"/>
      <c r="AS99" s="63"/>
      <c r="AT99" s="63"/>
      <c r="AU99" s="63"/>
      <c r="AV99" s="63"/>
      <c r="AW99" s="63"/>
      <c r="AX99" s="63"/>
      <c r="AY99" s="63"/>
      <c r="AZ99" s="63"/>
      <c r="BA99" s="63"/>
      <c r="BB99" s="63"/>
      <c r="BC99" s="63"/>
      <c r="BD99" s="63"/>
      <c r="BE99" s="63"/>
    </row>
    <row r="100" spans="1:57" s="165" customFormat="1" x14ac:dyDescent="0.9">
      <c r="A100" s="60"/>
      <c r="B100" s="60"/>
      <c r="C100" s="344"/>
      <c r="D100" s="60"/>
      <c r="E100" s="60"/>
      <c r="F100" s="60"/>
      <c r="G100" s="60"/>
      <c r="H100" s="60"/>
      <c r="I100" s="100"/>
      <c r="J100" s="60"/>
      <c r="K100" s="60"/>
      <c r="L100" s="60"/>
      <c r="M100" s="60"/>
      <c r="N100" s="60"/>
      <c r="O100" s="60"/>
      <c r="P100" s="60"/>
      <c r="Q100" s="60"/>
      <c r="R100" s="60"/>
      <c r="S100" s="60"/>
      <c r="T100" s="60"/>
      <c r="U100" s="60"/>
      <c r="V100" s="60"/>
      <c r="W100" s="60"/>
      <c r="X100" s="60"/>
      <c r="Y100" s="60"/>
      <c r="Z100" s="60"/>
      <c r="AA100" s="60"/>
      <c r="AB100" s="63"/>
      <c r="AC100" s="63"/>
      <c r="AD100" s="63"/>
      <c r="AE100" s="63"/>
      <c r="AF100" s="63"/>
      <c r="AG100" s="63"/>
      <c r="AH100" s="63"/>
      <c r="AI100" s="63"/>
      <c r="AJ100" s="211"/>
      <c r="AK100" s="63"/>
      <c r="AL100" s="63"/>
      <c r="AM100" s="63"/>
      <c r="AN100" s="63"/>
      <c r="AO100" s="63"/>
      <c r="AP100" s="63"/>
      <c r="AQ100" s="63"/>
      <c r="AR100" s="63"/>
      <c r="AS100" s="63"/>
      <c r="AT100" s="63"/>
      <c r="AU100" s="63"/>
      <c r="AV100" s="63"/>
      <c r="AW100" s="63"/>
      <c r="AX100" s="63"/>
      <c r="AY100" s="63"/>
      <c r="AZ100" s="63"/>
      <c r="BA100" s="63"/>
      <c r="BB100" s="63"/>
      <c r="BC100" s="63"/>
      <c r="BD100" s="63"/>
      <c r="BE100" s="63"/>
    </row>
    <row r="101" spans="1:57" s="165" customFormat="1" x14ac:dyDescent="0.9">
      <c r="A101" s="60"/>
      <c r="B101" s="60"/>
      <c r="C101" s="344"/>
      <c r="D101" s="60"/>
      <c r="E101" s="60"/>
      <c r="F101" s="60"/>
      <c r="G101" s="60"/>
      <c r="H101" s="60"/>
      <c r="I101" s="100"/>
      <c r="J101" s="60"/>
      <c r="K101" s="60"/>
      <c r="L101" s="60"/>
      <c r="M101" s="60"/>
      <c r="N101" s="60"/>
      <c r="O101" s="60"/>
      <c r="P101" s="60"/>
      <c r="Q101" s="60"/>
      <c r="R101" s="60"/>
      <c r="S101" s="60"/>
      <c r="T101" s="60"/>
      <c r="U101" s="60"/>
      <c r="V101" s="60"/>
      <c r="W101" s="60"/>
      <c r="X101" s="60"/>
      <c r="Y101" s="60"/>
      <c r="Z101" s="60"/>
      <c r="AA101" s="60"/>
      <c r="AB101" s="63"/>
      <c r="AC101" s="63"/>
      <c r="AD101" s="63"/>
      <c r="AE101" s="63"/>
      <c r="AF101" s="63"/>
      <c r="AG101" s="63"/>
      <c r="AH101" s="63"/>
      <c r="AI101" s="63"/>
      <c r="AJ101" s="211"/>
      <c r="AK101" s="63"/>
      <c r="AL101" s="63"/>
      <c r="AM101" s="63"/>
      <c r="AN101" s="63"/>
      <c r="AO101" s="63"/>
      <c r="AP101" s="63"/>
      <c r="AQ101" s="63"/>
      <c r="AR101" s="63"/>
      <c r="AS101" s="63"/>
      <c r="AT101" s="63"/>
      <c r="AU101" s="63"/>
      <c r="AV101" s="63"/>
      <c r="AW101" s="63"/>
      <c r="AX101" s="63"/>
      <c r="AY101" s="63"/>
      <c r="AZ101" s="63"/>
      <c r="BA101" s="63"/>
      <c r="BB101" s="63"/>
      <c r="BC101" s="63"/>
      <c r="BD101" s="63"/>
      <c r="BE101" s="63"/>
    </row>
    <row r="102" spans="1:57" s="165" customFormat="1" x14ac:dyDescent="0.9">
      <c r="A102" s="60"/>
      <c r="B102" s="60"/>
      <c r="C102" s="344"/>
      <c r="D102" s="60"/>
      <c r="E102" s="60"/>
      <c r="F102" s="60"/>
      <c r="G102" s="60"/>
      <c r="H102" s="60"/>
      <c r="I102" s="100"/>
      <c r="J102" s="60"/>
      <c r="K102" s="60"/>
      <c r="L102" s="60"/>
      <c r="M102" s="60"/>
      <c r="N102" s="60"/>
      <c r="O102" s="60"/>
      <c r="P102" s="60"/>
      <c r="Q102" s="60"/>
      <c r="R102" s="60"/>
      <c r="S102" s="60"/>
      <c r="T102" s="60"/>
      <c r="U102" s="60"/>
      <c r="V102" s="60"/>
      <c r="W102" s="60"/>
      <c r="X102" s="60"/>
      <c r="Y102" s="60"/>
      <c r="Z102" s="60"/>
      <c r="AA102" s="60"/>
      <c r="AB102" s="63"/>
      <c r="AC102" s="63"/>
      <c r="AD102" s="63"/>
      <c r="AE102" s="63"/>
      <c r="AF102" s="63"/>
      <c r="AG102" s="63"/>
      <c r="AH102" s="63"/>
      <c r="AI102" s="63"/>
      <c r="AJ102" s="211"/>
      <c r="AK102" s="63"/>
      <c r="AL102" s="63"/>
      <c r="AM102" s="63"/>
      <c r="AN102" s="63"/>
      <c r="AO102" s="63"/>
      <c r="AP102" s="63"/>
      <c r="AQ102" s="63"/>
      <c r="AR102" s="63"/>
      <c r="AS102" s="63"/>
      <c r="AT102" s="63"/>
      <c r="AU102" s="63"/>
      <c r="AV102" s="63"/>
      <c r="AW102" s="63"/>
      <c r="AX102" s="63"/>
      <c r="AY102" s="63"/>
      <c r="AZ102" s="63"/>
      <c r="BA102" s="63"/>
      <c r="BB102" s="63"/>
      <c r="BC102" s="63"/>
      <c r="BD102" s="63"/>
      <c r="BE102" s="63"/>
    </row>
    <row r="103" spans="1:57" s="165" customFormat="1" x14ac:dyDescent="0.9">
      <c r="A103" s="60"/>
      <c r="B103" s="60"/>
      <c r="C103" s="344"/>
      <c r="D103" s="60"/>
      <c r="E103" s="60"/>
      <c r="F103" s="60"/>
      <c r="G103" s="60"/>
      <c r="H103" s="60"/>
      <c r="I103" s="100"/>
      <c r="J103" s="60"/>
      <c r="K103" s="60"/>
      <c r="L103" s="60"/>
      <c r="M103" s="60"/>
      <c r="N103" s="60"/>
      <c r="O103" s="60"/>
      <c r="P103" s="60"/>
      <c r="Q103" s="60"/>
      <c r="R103" s="60"/>
      <c r="S103" s="60"/>
      <c r="T103" s="60"/>
      <c r="U103" s="60"/>
      <c r="V103" s="60"/>
      <c r="W103" s="60"/>
      <c r="X103" s="60"/>
      <c r="Y103" s="60"/>
      <c r="Z103" s="60"/>
      <c r="AA103" s="60"/>
      <c r="AB103" s="63"/>
      <c r="AC103" s="63"/>
      <c r="AD103" s="63"/>
      <c r="AE103" s="63"/>
      <c r="AF103" s="63"/>
      <c r="AG103" s="63"/>
      <c r="AH103" s="63"/>
      <c r="AI103" s="63"/>
      <c r="AJ103" s="211"/>
      <c r="AK103" s="63"/>
      <c r="AL103" s="63"/>
      <c r="AM103" s="63"/>
      <c r="AN103" s="63"/>
      <c r="AO103" s="63"/>
      <c r="AP103" s="63"/>
      <c r="AQ103" s="63"/>
      <c r="AR103" s="63"/>
      <c r="AS103" s="63"/>
      <c r="AT103" s="63"/>
      <c r="AU103" s="63"/>
      <c r="AV103" s="63"/>
      <c r="AW103" s="63"/>
      <c r="AX103" s="63"/>
      <c r="AY103" s="63"/>
      <c r="AZ103" s="63"/>
      <c r="BA103" s="63"/>
      <c r="BB103" s="63"/>
      <c r="BC103" s="63"/>
      <c r="BD103" s="63"/>
      <c r="BE103" s="63"/>
    </row>
    <row r="104" spans="1:57" s="165" customFormat="1" x14ac:dyDescent="0.9">
      <c r="A104" s="60"/>
      <c r="B104" s="60"/>
      <c r="C104" s="344"/>
      <c r="D104" s="60"/>
      <c r="E104" s="60"/>
      <c r="F104" s="60"/>
      <c r="G104" s="60"/>
      <c r="H104" s="60"/>
      <c r="I104" s="100"/>
      <c r="J104" s="60"/>
      <c r="K104" s="60"/>
      <c r="L104" s="60"/>
      <c r="M104" s="60"/>
      <c r="N104" s="60"/>
      <c r="O104" s="60"/>
      <c r="P104" s="60"/>
      <c r="Q104" s="60"/>
      <c r="R104" s="60"/>
      <c r="S104" s="60"/>
      <c r="T104" s="60"/>
      <c r="U104" s="60"/>
      <c r="V104" s="60"/>
      <c r="W104" s="60"/>
      <c r="X104" s="60"/>
      <c r="Y104" s="60"/>
      <c r="Z104" s="60"/>
      <c r="AA104" s="60"/>
      <c r="AB104" s="63"/>
      <c r="AC104" s="63"/>
      <c r="AD104" s="63"/>
      <c r="AE104" s="63"/>
      <c r="AF104" s="63"/>
      <c r="AG104" s="63"/>
      <c r="AH104" s="63"/>
      <c r="AI104" s="63"/>
      <c r="AJ104" s="211"/>
      <c r="AK104" s="63"/>
      <c r="AL104" s="63"/>
      <c r="AM104" s="63"/>
      <c r="AN104" s="63"/>
      <c r="AO104" s="63"/>
      <c r="AP104" s="63"/>
      <c r="AQ104" s="63"/>
      <c r="AR104" s="63"/>
      <c r="AS104" s="63"/>
      <c r="AT104" s="63"/>
      <c r="AU104" s="63"/>
      <c r="AV104" s="63"/>
      <c r="AW104" s="63"/>
      <c r="AX104" s="63"/>
      <c r="AY104" s="63"/>
      <c r="AZ104" s="63"/>
      <c r="BA104" s="63"/>
      <c r="BB104" s="63"/>
      <c r="BC104" s="63"/>
      <c r="BD104" s="63"/>
      <c r="BE104" s="63"/>
    </row>
    <row r="105" spans="1:57" s="165" customFormat="1" x14ac:dyDescent="0.9">
      <c r="A105" s="60"/>
      <c r="B105" s="60"/>
      <c r="C105" s="344"/>
      <c r="D105" s="60"/>
      <c r="E105" s="60"/>
      <c r="F105" s="60"/>
      <c r="G105" s="60"/>
      <c r="H105" s="60"/>
      <c r="I105" s="100"/>
      <c r="J105" s="60"/>
      <c r="K105" s="60"/>
      <c r="L105" s="60"/>
      <c r="M105" s="60"/>
      <c r="N105" s="60"/>
      <c r="O105" s="60"/>
      <c r="P105" s="60"/>
      <c r="Q105" s="60"/>
      <c r="R105" s="60"/>
      <c r="S105" s="60"/>
      <c r="T105" s="60"/>
      <c r="U105" s="60"/>
      <c r="V105" s="60"/>
      <c r="W105" s="60"/>
      <c r="X105" s="60"/>
      <c r="Y105" s="60"/>
      <c r="Z105" s="60"/>
      <c r="AA105" s="60"/>
      <c r="AB105" s="63"/>
      <c r="AC105" s="63"/>
      <c r="AD105" s="63"/>
      <c r="AE105" s="63"/>
      <c r="AF105" s="63"/>
      <c r="AG105" s="63"/>
      <c r="AH105" s="63"/>
      <c r="AI105" s="63"/>
      <c r="AJ105" s="211"/>
      <c r="AK105" s="63"/>
      <c r="AL105" s="63"/>
      <c r="AM105" s="63"/>
      <c r="AN105" s="63"/>
      <c r="AO105" s="63"/>
      <c r="AP105" s="63"/>
      <c r="AQ105" s="63"/>
      <c r="AR105" s="63"/>
      <c r="AS105" s="63"/>
      <c r="AT105" s="63"/>
      <c r="AU105" s="63"/>
      <c r="AV105" s="63"/>
      <c r="AW105" s="63"/>
      <c r="AX105" s="63"/>
      <c r="AY105" s="63"/>
      <c r="AZ105" s="63"/>
      <c r="BA105" s="63"/>
      <c r="BB105" s="63"/>
      <c r="BC105" s="63"/>
      <c r="BD105" s="63"/>
      <c r="BE105" s="63"/>
    </row>
    <row r="106" spans="1:57" s="165" customFormat="1" x14ac:dyDescent="0.9">
      <c r="A106" s="60"/>
      <c r="B106" s="60"/>
      <c r="C106" s="344"/>
      <c r="D106" s="60"/>
      <c r="E106" s="60"/>
      <c r="F106" s="60"/>
      <c r="G106" s="60"/>
      <c r="H106" s="60"/>
      <c r="I106" s="100"/>
      <c r="J106" s="60"/>
      <c r="K106" s="60"/>
      <c r="L106" s="60"/>
      <c r="M106" s="60"/>
      <c r="N106" s="60"/>
      <c r="O106" s="60"/>
      <c r="P106" s="60"/>
      <c r="Q106" s="60"/>
      <c r="R106" s="60"/>
      <c r="S106" s="60"/>
      <c r="T106" s="60"/>
      <c r="U106" s="60"/>
      <c r="V106" s="60"/>
      <c r="W106" s="60"/>
      <c r="X106" s="60"/>
      <c r="Y106" s="60"/>
      <c r="Z106" s="60"/>
      <c r="AA106" s="60"/>
      <c r="AB106" s="63"/>
      <c r="AC106" s="63"/>
      <c r="AD106" s="63"/>
      <c r="AE106" s="63"/>
      <c r="AF106" s="63"/>
      <c r="AG106" s="63"/>
      <c r="AH106" s="63"/>
      <c r="AI106" s="63"/>
      <c r="AJ106" s="211"/>
      <c r="AK106" s="63"/>
      <c r="AL106" s="63"/>
      <c r="AM106" s="63"/>
      <c r="AN106" s="63"/>
      <c r="AO106" s="63"/>
      <c r="AP106" s="63"/>
      <c r="AQ106" s="63"/>
      <c r="AR106" s="63"/>
      <c r="AS106" s="63"/>
      <c r="AT106" s="63"/>
      <c r="AU106" s="63"/>
      <c r="AV106" s="63"/>
      <c r="AW106" s="63"/>
      <c r="AX106" s="63"/>
      <c r="AY106" s="63"/>
      <c r="AZ106" s="63"/>
      <c r="BA106" s="63"/>
      <c r="BB106" s="63"/>
      <c r="BC106" s="63"/>
      <c r="BD106" s="63"/>
      <c r="BE106" s="63"/>
    </row>
    <row r="107" spans="1:57" s="165" customFormat="1" x14ac:dyDescent="0.9">
      <c r="A107" s="60"/>
      <c r="B107" s="60"/>
      <c r="C107" s="344"/>
      <c r="D107" s="60"/>
      <c r="E107" s="60"/>
      <c r="F107" s="60"/>
      <c r="G107" s="60"/>
      <c r="H107" s="60"/>
      <c r="I107" s="100"/>
      <c r="J107" s="60"/>
      <c r="K107" s="60"/>
      <c r="L107" s="60"/>
      <c r="M107" s="60"/>
      <c r="N107" s="60"/>
      <c r="O107" s="60"/>
      <c r="P107" s="60"/>
      <c r="Q107" s="60"/>
      <c r="R107" s="60"/>
      <c r="S107" s="60"/>
      <c r="T107" s="60"/>
      <c r="U107" s="60"/>
      <c r="V107" s="60"/>
      <c r="W107" s="60"/>
      <c r="X107" s="60"/>
      <c r="Y107" s="60"/>
      <c r="Z107" s="60"/>
      <c r="AA107" s="60"/>
      <c r="AB107" s="63"/>
      <c r="AC107" s="63"/>
      <c r="AD107" s="63"/>
      <c r="AE107" s="63"/>
      <c r="AF107" s="63"/>
      <c r="AG107" s="63"/>
      <c r="AH107" s="63"/>
      <c r="AI107" s="63"/>
      <c r="AJ107" s="211"/>
      <c r="AK107" s="63"/>
      <c r="AL107" s="63"/>
      <c r="AM107" s="63"/>
      <c r="AN107" s="63"/>
      <c r="AO107" s="63"/>
      <c r="AP107" s="63"/>
      <c r="AQ107" s="63"/>
      <c r="AR107" s="63"/>
      <c r="AS107" s="63"/>
      <c r="AT107" s="63"/>
      <c r="AU107" s="63"/>
      <c r="AV107" s="63"/>
      <c r="AW107" s="63"/>
      <c r="AX107" s="63"/>
      <c r="AY107" s="63"/>
      <c r="AZ107" s="63"/>
      <c r="BA107" s="63"/>
      <c r="BB107" s="63"/>
      <c r="BC107" s="63"/>
      <c r="BD107" s="63"/>
      <c r="BE107" s="63"/>
    </row>
    <row r="108" spans="1:57" s="165" customFormat="1" x14ac:dyDescent="0.9">
      <c r="A108" s="60"/>
      <c r="B108" s="60"/>
      <c r="C108" s="344"/>
      <c r="D108" s="60"/>
      <c r="E108" s="60"/>
      <c r="F108" s="60"/>
      <c r="G108" s="60"/>
      <c r="H108" s="60"/>
      <c r="I108" s="100"/>
      <c r="J108" s="60"/>
      <c r="K108" s="60"/>
      <c r="L108" s="60"/>
      <c r="M108" s="60"/>
      <c r="N108" s="60"/>
      <c r="O108" s="60"/>
      <c r="P108" s="60"/>
      <c r="Q108" s="60"/>
      <c r="R108" s="60"/>
      <c r="S108" s="60"/>
      <c r="T108" s="60"/>
      <c r="U108" s="60"/>
      <c r="V108" s="60"/>
      <c r="W108" s="60"/>
      <c r="X108" s="60"/>
      <c r="Y108" s="60"/>
      <c r="Z108" s="60"/>
      <c r="AA108" s="60"/>
      <c r="AB108" s="63"/>
      <c r="AC108" s="63"/>
      <c r="AD108" s="63"/>
      <c r="AE108" s="63"/>
      <c r="AF108" s="63"/>
      <c r="AG108" s="63"/>
      <c r="AH108" s="63"/>
      <c r="AI108" s="63"/>
      <c r="AJ108" s="211"/>
      <c r="AK108" s="63"/>
      <c r="AL108" s="63"/>
      <c r="AM108" s="63"/>
      <c r="AN108" s="63"/>
      <c r="AO108" s="63"/>
      <c r="AP108" s="63"/>
      <c r="AQ108" s="63"/>
      <c r="AR108" s="63"/>
      <c r="AS108" s="63"/>
      <c r="AT108" s="63"/>
      <c r="AU108" s="63"/>
      <c r="AV108" s="63"/>
      <c r="AW108" s="63"/>
      <c r="AX108" s="63"/>
      <c r="AY108" s="63"/>
      <c r="AZ108" s="63"/>
      <c r="BA108" s="63"/>
      <c r="BB108" s="63"/>
      <c r="BC108" s="63"/>
      <c r="BD108" s="63"/>
      <c r="BE108" s="63"/>
    </row>
    <row r="109" spans="1:57" s="165" customFormat="1" x14ac:dyDescent="0.9">
      <c r="A109" s="60"/>
      <c r="B109" s="60"/>
      <c r="C109" s="344"/>
      <c r="D109" s="60"/>
      <c r="E109" s="60"/>
      <c r="F109" s="60"/>
      <c r="G109" s="60"/>
      <c r="H109" s="60"/>
      <c r="I109" s="100"/>
      <c r="J109" s="60"/>
      <c r="K109" s="60"/>
      <c r="L109" s="60"/>
      <c r="M109" s="60"/>
      <c r="N109" s="60"/>
      <c r="O109" s="60"/>
      <c r="P109" s="60"/>
      <c r="Q109" s="60"/>
      <c r="R109" s="60"/>
      <c r="S109" s="60"/>
      <c r="T109" s="60"/>
      <c r="U109" s="60"/>
      <c r="V109" s="60"/>
      <c r="W109" s="60"/>
      <c r="X109" s="60"/>
      <c r="Y109" s="60"/>
      <c r="Z109" s="60"/>
      <c r="AA109" s="60"/>
      <c r="AB109" s="63"/>
      <c r="AC109" s="63"/>
      <c r="AD109" s="63"/>
      <c r="AE109" s="63"/>
      <c r="AF109" s="63"/>
      <c r="AG109" s="63"/>
      <c r="AH109" s="63"/>
      <c r="AI109" s="63"/>
      <c r="AJ109" s="211"/>
      <c r="AK109" s="63"/>
      <c r="AL109" s="63"/>
      <c r="AM109" s="63"/>
      <c r="AN109" s="63"/>
      <c r="AO109" s="63"/>
      <c r="AP109" s="63"/>
      <c r="AQ109" s="63"/>
      <c r="AR109" s="63"/>
      <c r="AS109" s="63"/>
      <c r="AT109" s="63"/>
      <c r="AU109" s="63"/>
      <c r="AV109" s="63"/>
      <c r="AW109" s="63"/>
      <c r="AX109" s="63"/>
      <c r="AY109" s="63"/>
      <c r="AZ109" s="63"/>
      <c r="BA109" s="63"/>
      <c r="BB109" s="63"/>
      <c r="BC109" s="63"/>
      <c r="BD109" s="63"/>
      <c r="BE109" s="63"/>
    </row>
    <row r="110" spans="1:57" s="165" customFormat="1" x14ac:dyDescent="0.9">
      <c r="A110" s="60"/>
      <c r="B110" s="60"/>
      <c r="C110" s="344"/>
      <c r="D110" s="60"/>
      <c r="E110" s="60"/>
      <c r="F110" s="60"/>
      <c r="G110" s="60"/>
      <c r="H110" s="60"/>
      <c r="I110" s="100"/>
      <c r="J110" s="60"/>
      <c r="K110" s="60"/>
      <c r="L110" s="100"/>
      <c r="M110" s="60"/>
      <c r="N110" s="60"/>
      <c r="O110" s="60"/>
      <c r="P110" s="60"/>
      <c r="Q110" s="60"/>
      <c r="R110" s="60"/>
      <c r="S110" s="60"/>
      <c r="T110" s="60"/>
      <c r="U110" s="60"/>
      <c r="V110" s="60"/>
      <c r="W110" s="60"/>
      <c r="X110" s="60"/>
      <c r="Y110" s="60"/>
      <c r="Z110" s="60"/>
      <c r="AA110" s="60"/>
      <c r="AB110" s="63"/>
      <c r="AC110" s="63"/>
      <c r="AD110" s="63"/>
      <c r="AE110" s="63"/>
      <c r="AF110" s="63"/>
      <c r="AG110" s="63"/>
      <c r="AH110" s="63"/>
      <c r="AI110" s="63"/>
      <c r="AJ110" s="211"/>
      <c r="AK110" s="63"/>
      <c r="AL110" s="63"/>
      <c r="AM110" s="63"/>
      <c r="AN110" s="63"/>
      <c r="AO110" s="63"/>
      <c r="AP110" s="63"/>
      <c r="AQ110" s="63"/>
      <c r="AR110" s="63"/>
      <c r="AS110" s="63"/>
      <c r="AT110" s="63"/>
      <c r="AU110" s="63"/>
      <c r="AV110" s="63"/>
      <c r="AW110" s="63"/>
      <c r="AX110" s="63"/>
      <c r="AY110" s="63"/>
      <c r="AZ110" s="63"/>
      <c r="BA110" s="63"/>
      <c r="BB110" s="63"/>
      <c r="BC110" s="63"/>
      <c r="BD110" s="63"/>
      <c r="BE110" s="63"/>
    </row>
    <row r="111" spans="1:57" s="165" customFormat="1" x14ac:dyDescent="0.9">
      <c r="A111" s="60"/>
      <c r="B111" s="60"/>
      <c r="C111" s="344"/>
      <c r="D111" s="60"/>
      <c r="E111" s="60"/>
      <c r="F111" s="60"/>
      <c r="G111" s="60"/>
      <c r="H111" s="60"/>
      <c r="I111" s="100"/>
      <c r="J111" s="60"/>
      <c r="K111" s="60"/>
      <c r="L111" s="100"/>
      <c r="M111" s="60"/>
      <c r="N111" s="60"/>
      <c r="O111" s="60"/>
      <c r="P111" s="60"/>
      <c r="Q111" s="60"/>
      <c r="R111" s="60"/>
      <c r="S111" s="60"/>
      <c r="T111" s="60"/>
      <c r="U111" s="60"/>
      <c r="V111" s="60"/>
      <c r="W111" s="60"/>
      <c r="X111" s="60"/>
      <c r="Y111" s="60"/>
      <c r="Z111" s="60"/>
      <c r="AA111" s="60"/>
      <c r="AB111" s="63"/>
      <c r="AC111" s="63"/>
      <c r="AD111" s="63"/>
      <c r="AE111" s="63"/>
      <c r="AF111" s="63"/>
      <c r="AG111" s="63"/>
      <c r="AH111" s="63"/>
      <c r="AI111" s="63"/>
      <c r="AJ111" s="211"/>
      <c r="AK111" s="63"/>
      <c r="AL111" s="63"/>
      <c r="AM111" s="63"/>
      <c r="AN111" s="63"/>
      <c r="AO111" s="63"/>
      <c r="AP111" s="63"/>
      <c r="AQ111" s="63"/>
      <c r="AR111" s="63"/>
      <c r="AS111" s="63"/>
      <c r="AT111" s="63"/>
      <c r="AU111" s="63"/>
      <c r="AV111" s="63"/>
      <c r="AW111" s="63"/>
      <c r="AX111" s="63"/>
      <c r="AY111" s="63"/>
      <c r="AZ111" s="63"/>
      <c r="BA111" s="63"/>
      <c r="BB111" s="63"/>
      <c r="BC111" s="63"/>
      <c r="BD111" s="63"/>
      <c r="BE111" s="63"/>
    </row>
    <row r="112" spans="1:57" s="165" customFormat="1" x14ac:dyDescent="0.9">
      <c r="A112" s="60"/>
      <c r="B112" s="60"/>
      <c r="C112" s="344"/>
      <c r="D112" s="60"/>
      <c r="E112" s="60"/>
      <c r="F112" s="60"/>
      <c r="G112" s="60"/>
      <c r="H112" s="60"/>
      <c r="I112" s="100"/>
      <c r="J112" s="60"/>
      <c r="K112" s="60"/>
      <c r="L112" s="60"/>
      <c r="M112" s="60"/>
      <c r="N112" s="60"/>
      <c r="O112" s="60"/>
      <c r="P112" s="60"/>
      <c r="Q112" s="60"/>
      <c r="R112" s="60"/>
      <c r="S112" s="60"/>
      <c r="T112" s="60"/>
      <c r="U112" s="60"/>
      <c r="V112" s="60"/>
      <c r="W112" s="60"/>
      <c r="X112" s="60"/>
      <c r="Y112" s="60"/>
      <c r="Z112" s="60"/>
      <c r="AA112" s="60"/>
      <c r="AB112" s="63"/>
      <c r="AC112" s="63"/>
      <c r="AD112" s="63"/>
      <c r="AE112" s="63"/>
      <c r="AF112" s="63"/>
      <c r="AG112" s="63"/>
      <c r="AH112" s="63"/>
      <c r="AI112" s="63"/>
      <c r="AJ112" s="211"/>
      <c r="AK112" s="63"/>
      <c r="AL112" s="63"/>
      <c r="AM112" s="63"/>
      <c r="AN112" s="63"/>
      <c r="AO112" s="63"/>
      <c r="AP112" s="63"/>
      <c r="AQ112" s="63"/>
      <c r="AR112" s="63"/>
      <c r="AS112" s="63"/>
      <c r="AT112" s="63"/>
      <c r="AU112" s="63"/>
      <c r="AV112" s="63"/>
      <c r="AW112" s="63"/>
      <c r="AX112" s="63"/>
      <c r="AY112" s="63"/>
      <c r="AZ112" s="63"/>
      <c r="BA112" s="63"/>
      <c r="BB112" s="63"/>
      <c r="BC112" s="63"/>
      <c r="BD112" s="63"/>
      <c r="BE112" s="63"/>
    </row>
    <row r="113" spans="1:57" s="165" customFormat="1" x14ac:dyDescent="0.9">
      <c r="A113" s="60"/>
      <c r="B113" s="60"/>
      <c r="C113" s="344"/>
      <c r="D113" s="60"/>
      <c r="E113" s="60"/>
      <c r="F113" s="60"/>
      <c r="G113" s="60"/>
      <c r="H113" s="60"/>
      <c r="I113" s="100"/>
      <c r="J113" s="60"/>
      <c r="K113" s="60"/>
      <c r="L113" s="60"/>
      <c r="M113" s="60"/>
      <c r="N113" s="60"/>
      <c r="O113" s="60"/>
      <c r="P113" s="60"/>
      <c r="Q113" s="60"/>
      <c r="R113" s="60"/>
      <c r="S113" s="60"/>
      <c r="T113" s="60"/>
      <c r="U113" s="60"/>
      <c r="V113" s="60"/>
      <c r="W113" s="60"/>
      <c r="X113" s="60"/>
      <c r="Y113" s="60"/>
      <c r="Z113" s="60"/>
      <c r="AA113" s="60"/>
      <c r="AB113" s="63"/>
      <c r="AC113" s="63"/>
      <c r="AD113" s="63"/>
      <c r="AE113" s="63"/>
      <c r="AF113" s="63"/>
      <c r="AG113" s="63"/>
      <c r="AH113" s="63"/>
      <c r="AI113" s="63"/>
      <c r="AJ113" s="211"/>
      <c r="AK113" s="63"/>
      <c r="AL113" s="63"/>
      <c r="AM113" s="63"/>
      <c r="AN113" s="63"/>
      <c r="AO113" s="63"/>
      <c r="AP113" s="63"/>
      <c r="AQ113" s="63"/>
      <c r="AR113" s="63"/>
      <c r="AS113" s="63"/>
      <c r="AT113" s="63"/>
      <c r="AU113" s="63"/>
      <c r="AV113" s="63"/>
      <c r="AW113" s="63"/>
      <c r="AX113" s="63"/>
      <c r="AY113" s="63"/>
      <c r="AZ113" s="63"/>
      <c r="BA113" s="63"/>
      <c r="BB113" s="63"/>
      <c r="BC113" s="63"/>
      <c r="BD113" s="63"/>
      <c r="BE113" s="63"/>
    </row>
    <row r="114" spans="1:57" s="165" customFormat="1" x14ac:dyDescent="0.9">
      <c r="A114" s="60"/>
      <c r="B114" s="60"/>
      <c r="C114" s="344"/>
      <c r="D114" s="60"/>
      <c r="E114" s="60"/>
      <c r="F114" s="60"/>
      <c r="G114" s="60"/>
      <c r="H114" s="60"/>
      <c r="I114" s="100"/>
      <c r="J114" s="60"/>
      <c r="K114" s="60"/>
      <c r="L114" s="60"/>
      <c r="M114" s="60"/>
      <c r="N114" s="60"/>
      <c r="O114" s="60"/>
      <c r="P114" s="60"/>
      <c r="Q114" s="60"/>
      <c r="R114" s="60"/>
      <c r="S114" s="60"/>
      <c r="T114" s="60"/>
      <c r="U114" s="60"/>
      <c r="V114" s="60"/>
      <c r="W114" s="60"/>
      <c r="X114" s="60"/>
      <c r="Y114" s="60"/>
      <c r="Z114" s="60"/>
      <c r="AA114" s="60"/>
      <c r="AB114" s="63"/>
      <c r="AC114" s="63"/>
      <c r="AD114" s="63"/>
      <c r="AE114" s="63"/>
      <c r="AF114" s="63"/>
      <c r="AG114" s="63"/>
      <c r="AH114" s="63"/>
      <c r="AI114" s="63"/>
      <c r="AJ114" s="211"/>
      <c r="AK114" s="63"/>
      <c r="AL114" s="63"/>
      <c r="AM114" s="63"/>
      <c r="AN114" s="63"/>
      <c r="AO114" s="63"/>
      <c r="AP114" s="63"/>
      <c r="AQ114" s="63"/>
      <c r="AR114" s="63"/>
      <c r="AS114" s="63"/>
      <c r="AT114" s="63"/>
      <c r="AU114" s="63"/>
      <c r="AV114" s="63"/>
      <c r="AW114" s="63"/>
      <c r="AX114" s="63"/>
      <c r="AY114" s="63"/>
      <c r="AZ114" s="63"/>
      <c r="BA114" s="63"/>
      <c r="BB114" s="63"/>
      <c r="BC114" s="63"/>
      <c r="BD114" s="63"/>
      <c r="BE114" s="63"/>
    </row>
    <row r="115" spans="1:57" s="165" customFormat="1" x14ac:dyDescent="0.9">
      <c r="A115" s="60"/>
      <c r="B115" s="60"/>
      <c r="C115" s="344"/>
      <c r="D115" s="60"/>
      <c r="E115" s="60"/>
      <c r="F115" s="60"/>
      <c r="G115" s="60"/>
      <c r="H115" s="60"/>
      <c r="I115" s="100"/>
      <c r="J115" s="60"/>
      <c r="K115" s="60"/>
      <c r="L115" s="60"/>
      <c r="M115" s="60"/>
      <c r="N115" s="60"/>
      <c r="O115" s="60"/>
      <c r="P115" s="60"/>
      <c r="Q115" s="60"/>
      <c r="R115" s="60"/>
      <c r="S115" s="60"/>
      <c r="T115" s="60"/>
      <c r="U115" s="60"/>
      <c r="V115" s="60"/>
      <c r="W115" s="60"/>
      <c r="X115" s="60"/>
      <c r="Y115" s="60"/>
      <c r="Z115" s="60"/>
      <c r="AA115" s="60"/>
      <c r="AB115" s="63"/>
      <c r="AC115" s="63"/>
      <c r="AD115" s="63"/>
      <c r="AE115" s="63"/>
      <c r="AF115" s="63"/>
      <c r="AG115" s="63"/>
      <c r="AH115" s="63"/>
      <c r="AI115" s="63"/>
      <c r="AJ115" s="211"/>
      <c r="AK115" s="63"/>
      <c r="AL115" s="63"/>
      <c r="AM115" s="63"/>
      <c r="AN115" s="63"/>
      <c r="AO115" s="63"/>
      <c r="AP115" s="63"/>
      <c r="AQ115" s="63"/>
      <c r="AR115" s="63"/>
      <c r="AS115" s="63"/>
      <c r="AT115" s="63"/>
      <c r="AU115" s="63"/>
      <c r="AV115" s="63"/>
      <c r="AW115" s="63"/>
      <c r="AX115" s="63"/>
      <c r="AY115" s="63"/>
      <c r="AZ115" s="63"/>
      <c r="BA115" s="63"/>
      <c r="BB115" s="63"/>
      <c r="BC115" s="63"/>
      <c r="BD115" s="63"/>
      <c r="BE115" s="63"/>
    </row>
    <row r="116" spans="1:57" s="165" customFormat="1" x14ac:dyDescent="0.9">
      <c r="A116" s="60"/>
      <c r="B116" s="60"/>
      <c r="C116" s="344"/>
      <c r="D116" s="60"/>
      <c r="E116" s="60"/>
      <c r="F116" s="60"/>
      <c r="G116" s="60"/>
      <c r="H116" s="60"/>
      <c r="I116" s="100"/>
      <c r="J116" s="60"/>
      <c r="K116" s="60"/>
      <c r="L116" s="60"/>
      <c r="M116" s="60"/>
      <c r="N116" s="60"/>
      <c r="O116" s="60"/>
      <c r="P116" s="60"/>
      <c r="Q116" s="60"/>
      <c r="R116" s="60"/>
      <c r="S116" s="60"/>
      <c r="T116" s="60"/>
      <c r="U116" s="60"/>
      <c r="V116" s="60"/>
      <c r="W116" s="60"/>
      <c r="X116" s="60"/>
      <c r="Y116" s="60"/>
      <c r="Z116" s="60"/>
      <c r="AA116" s="60"/>
      <c r="AB116" s="63"/>
      <c r="AC116" s="63"/>
      <c r="AD116" s="63"/>
      <c r="AE116" s="63"/>
      <c r="AF116" s="63"/>
      <c r="AG116" s="63"/>
      <c r="AH116" s="63"/>
      <c r="AI116" s="63"/>
      <c r="AJ116" s="211"/>
      <c r="AK116" s="63"/>
      <c r="AL116" s="63"/>
      <c r="AM116" s="63"/>
      <c r="AN116" s="63"/>
      <c r="AO116" s="63"/>
      <c r="AP116" s="63"/>
      <c r="AQ116" s="63"/>
      <c r="AR116" s="63"/>
      <c r="AS116" s="63"/>
      <c r="AT116" s="63"/>
      <c r="AU116" s="63"/>
      <c r="AV116" s="63"/>
      <c r="AW116" s="63"/>
      <c r="AX116" s="63"/>
      <c r="AY116" s="63"/>
      <c r="AZ116" s="63"/>
      <c r="BA116" s="63"/>
      <c r="BB116" s="63"/>
      <c r="BC116" s="63"/>
      <c r="BD116" s="63"/>
      <c r="BE116" s="63"/>
    </row>
    <row r="117" spans="1:57" s="165" customFormat="1" x14ac:dyDescent="0.9">
      <c r="A117" s="60"/>
      <c r="B117" s="60"/>
      <c r="C117" s="344"/>
      <c r="D117" s="60"/>
      <c r="E117" s="60"/>
      <c r="F117" s="60"/>
      <c r="G117" s="60"/>
      <c r="H117" s="60"/>
      <c r="I117" s="100"/>
      <c r="J117" s="60"/>
      <c r="K117" s="60"/>
      <c r="L117" s="60"/>
      <c r="M117" s="60"/>
      <c r="N117" s="60"/>
      <c r="O117" s="60"/>
      <c r="P117" s="60"/>
      <c r="Q117" s="60"/>
      <c r="R117" s="60"/>
      <c r="S117" s="60"/>
      <c r="T117" s="60"/>
      <c r="U117" s="60"/>
      <c r="V117" s="60"/>
      <c r="W117" s="60"/>
      <c r="X117" s="60"/>
      <c r="Y117" s="60"/>
      <c r="Z117" s="60"/>
      <c r="AA117" s="60"/>
      <c r="AB117" s="63"/>
      <c r="AC117" s="63"/>
      <c r="AD117" s="63"/>
      <c r="AE117" s="63"/>
      <c r="AF117" s="63"/>
      <c r="AG117" s="63"/>
      <c r="AH117" s="63"/>
      <c r="AI117" s="63"/>
      <c r="AJ117" s="211"/>
      <c r="AK117" s="63"/>
      <c r="AL117" s="63"/>
      <c r="AM117" s="63"/>
      <c r="AN117" s="63"/>
      <c r="AO117" s="63"/>
      <c r="AP117" s="63"/>
      <c r="AQ117" s="63"/>
      <c r="AR117" s="63"/>
      <c r="AS117" s="63"/>
      <c r="AT117" s="63"/>
      <c r="AU117" s="63"/>
      <c r="AV117" s="63"/>
      <c r="AW117" s="63"/>
      <c r="AX117" s="63"/>
      <c r="AY117" s="63"/>
      <c r="AZ117" s="63"/>
      <c r="BA117" s="63"/>
      <c r="BB117" s="63"/>
      <c r="BC117" s="63"/>
      <c r="BD117" s="63"/>
      <c r="BE117" s="63"/>
    </row>
    <row r="118" spans="1:57" s="165" customFormat="1" x14ac:dyDescent="0.9">
      <c r="A118" s="60"/>
      <c r="B118" s="60"/>
      <c r="C118" s="344"/>
      <c r="D118" s="60"/>
      <c r="E118" s="60"/>
      <c r="F118" s="60"/>
      <c r="G118" s="60"/>
      <c r="H118" s="60"/>
      <c r="I118" s="100"/>
      <c r="J118" s="60"/>
      <c r="K118" s="60"/>
      <c r="L118" s="60"/>
      <c r="M118" s="60"/>
      <c r="N118" s="60"/>
      <c r="O118" s="60"/>
      <c r="P118" s="60"/>
      <c r="Q118" s="60"/>
      <c r="R118" s="60"/>
      <c r="S118" s="60"/>
      <c r="T118" s="60"/>
      <c r="U118" s="60"/>
      <c r="V118" s="60"/>
      <c r="W118" s="60"/>
      <c r="X118" s="60"/>
      <c r="Y118" s="60"/>
      <c r="Z118" s="60"/>
      <c r="AA118" s="60"/>
      <c r="AB118" s="63"/>
      <c r="AC118" s="63"/>
      <c r="AD118" s="63"/>
      <c r="AE118" s="63"/>
      <c r="AF118" s="63"/>
      <c r="AG118" s="63"/>
      <c r="AH118" s="63"/>
      <c r="AI118" s="63"/>
      <c r="AJ118" s="211"/>
      <c r="AK118" s="63"/>
      <c r="AL118" s="63"/>
      <c r="AM118" s="63"/>
      <c r="AN118" s="63"/>
      <c r="AO118" s="63"/>
      <c r="AP118" s="63"/>
      <c r="AQ118" s="63"/>
      <c r="AR118" s="63"/>
      <c r="AS118" s="63"/>
      <c r="AT118" s="63"/>
      <c r="AU118" s="63"/>
      <c r="AV118" s="63"/>
      <c r="AW118" s="63"/>
      <c r="AX118" s="63"/>
      <c r="AY118" s="63"/>
      <c r="AZ118" s="63"/>
      <c r="BA118" s="63"/>
      <c r="BB118" s="63"/>
      <c r="BC118" s="63"/>
      <c r="BD118" s="63"/>
      <c r="BE118" s="63"/>
    </row>
    <row r="119" spans="1:57" s="165" customFormat="1" x14ac:dyDescent="0.9">
      <c r="A119" s="60"/>
      <c r="B119" s="60"/>
      <c r="C119" s="344"/>
      <c r="D119" s="60"/>
      <c r="E119" s="60"/>
      <c r="F119" s="60"/>
      <c r="G119" s="60"/>
      <c r="H119" s="60"/>
      <c r="I119" s="100"/>
      <c r="J119" s="60"/>
      <c r="K119" s="60"/>
      <c r="L119" s="60"/>
      <c r="M119" s="60"/>
      <c r="N119" s="60"/>
      <c r="O119" s="60"/>
      <c r="P119" s="60"/>
      <c r="Q119" s="60"/>
      <c r="R119" s="60"/>
      <c r="S119" s="60"/>
      <c r="T119" s="60"/>
      <c r="U119" s="60"/>
      <c r="V119" s="60"/>
      <c r="W119" s="60"/>
      <c r="X119" s="60"/>
      <c r="Y119" s="60"/>
      <c r="Z119" s="60"/>
      <c r="AA119" s="60"/>
      <c r="AB119" s="63"/>
      <c r="AC119" s="63"/>
      <c r="AD119" s="63"/>
      <c r="AE119" s="63"/>
      <c r="AF119" s="63"/>
      <c r="AG119" s="63"/>
      <c r="AH119" s="63"/>
      <c r="AI119" s="63"/>
      <c r="AJ119" s="211"/>
      <c r="AK119" s="63"/>
      <c r="AL119" s="63"/>
      <c r="AM119" s="63"/>
      <c r="AN119" s="63"/>
      <c r="AO119" s="63"/>
      <c r="AP119" s="63"/>
      <c r="AQ119" s="63"/>
      <c r="AR119" s="63"/>
      <c r="AS119" s="63"/>
      <c r="AT119" s="63"/>
      <c r="AU119" s="63"/>
      <c r="AV119" s="63"/>
      <c r="AW119" s="63"/>
      <c r="AX119" s="63"/>
      <c r="AY119" s="63"/>
      <c r="AZ119" s="63"/>
      <c r="BA119" s="63"/>
      <c r="BB119" s="63"/>
      <c r="BC119" s="63"/>
      <c r="BD119" s="63"/>
      <c r="BE119" s="63"/>
    </row>
    <row r="120" spans="1:57" s="165" customFormat="1" x14ac:dyDescent="0.9">
      <c r="A120" s="60"/>
      <c r="B120" s="60"/>
      <c r="C120" s="344"/>
      <c r="D120" s="60"/>
      <c r="E120" s="60"/>
      <c r="F120" s="60"/>
      <c r="G120" s="60"/>
      <c r="H120" s="60"/>
      <c r="I120" s="100"/>
      <c r="J120" s="60"/>
      <c r="K120" s="60"/>
      <c r="L120" s="60"/>
      <c r="M120" s="60"/>
      <c r="N120" s="60"/>
      <c r="O120" s="60"/>
      <c r="P120" s="60"/>
      <c r="Q120" s="60"/>
      <c r="R120" s="60"/>
      <c r="S120" s="60"/>
      <c r="T120" s="60"/>
      <c r="U120" s="60"/>
      <c r="V120" s="60"/>
      <c r="W120" s="60"/>
      <c r="X120" s="60"/>
      <c r="Y120" s="60"/>
      <c r="Z120" s="60"/>
      <c r="AA120" s="60"/>
      <c r="AB120" s="63"/>
      <c r="AC120" s="63"/>
      <c r="AD120" s="63"/>
      <c r="AE120" s="63"/>
      <c r="AF120" s="63"/>
      <c r="AG120" s="63"/>
      <c r="AH120" s="63"/>
      <c r="AI120" s="63"/>
      <c r="AJ120" s="211"/>
      <c r="AK120" s="63"/>
      <c r="AL120" s="63"/>
      <c r="AM120" s="63"/>
      <c r="AN120" s="63"/>
      <c r="AO120" s="63"/>
      <c r="AP120" s="63"/>
      <c r="AQ120" s="63"/>
      <c r="AR120" s="63"/>
      <c r="AS120" s="63"/>
      <c r="AT120" s="63"/>
      <c r="AU120" s="63"/>
      <c r="AV120" s="63"/>
      <c r="AW120" s="63"/>
      <c r="AX120" s="63"/>
      <c r="AY120" s="63"/>
      <c r="AZ120" s="63"/>
      <c r="BA120" s="63"/>
      <c r="BB120" s="63"/>
      <c r="BC120" s="63"/>
      <c r="BD120" s="63"/>
      <c r="BE120" s="63"/>
    </row>
    <row r="121" spans="1:57" s="165" customFormat="1" x14ac:dyDescent="0.9">
      <c r="A121" s="60"/>
      <c r="B121" s="60"/>
      <c r="C121" s="344"/>
      <c r="D121" s="60"/>
      <c r="E121" s="60"/>
      <c r="F121" s="60"/>
      <c r="G121" s="60"/>
      <c r="H121" s="60"/>
      <c r="I121" s="100"/>
      <c r="J121" s="60"/>
      <c r="K121" s="60"/>
      <c r="L121" s="60"/>
      <c r="M121" s="60"/>
      <c r="N121" s="60"/>
      <c r="O121" s="60"/>
      <c r="P121" s="60"/>
      <c r="Q121" s="60"/>
      <c r="R121" s="60"/>
      <c r="S121" s="60"/>
      <c r="T121" s="60"/>
      <c r="U121" s="60"/>
      <c r="V121" s="60"/>
      <c r="W121" s="60"/>
      <c r="X121" s="60"/>
      <c r="Y121" s="60"/>
      <c r="Z121" s="60"/>
      <c r="AA121" s="60"/>
      <c r="AB121" s="63"/>
      <c r="AC121" s="63"/>
      <c r="AD121" s="63"/>
      <c r="AE121" s="63"/>
      <c r="AF121" s="63"/>
      <c r="AG121" s="63"/>
      <c r="AH121" s="63"/>
      <c r="AI121" s="63"/>
      <c r="AJ121" s="211"/>
      <c r="AK121" s="63"/>
      <c r="AL121" s="63"/>
      <c r="AM121" s="63"/>
      <c r="AN121" s="63"/>
      <c r="AO121" s="63"/>
      <c r="AP121" s="63"/>
      <c r="AQ121" s="63"/>
      <c r="AR121" s="63"/>
      <c r="AS121" s="63"/>
      <c r="AT121" s="63"/>
      <c r="AU121" s="63"/>
      <c r="AV121" s="63"/>
      <c r="AW121" s="63"/>
      <c r="AX121" s="63"/>
      <c r="AY121" s="63"/>
      <c r="AZ121" s="63"/>
      <c r="BA121" s="63"/>
      <c r="BB121" s="63"/>
      <c r="BC121" s="63"/>
      <c r="BD121" s="63"/>
      <c r="BE121" s="63"/>
    </row>
    <row r="122" spans="1:57" s="165" customFormat="1" x14ac:dyDescent="0.9">
      <c r="A122" s="60"/>
      <c r="B122" s="60"/>
      <c r="C122" s="344"/>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3"/>
      <c r="AC122" s="63"/>
      <c r="AD122" s="63"/>
      <c r="AE122" s="63"/>
      <c r="AF122" s="63"/>
      <c r="AG122" s="63"/>
      <c r="AH122" s="63"/>
      <c r="AI122" s="63"/>
      <c r="AJ122" s="211"/>
      <c r="AK122" s="63"/>
      <c r="AL122" s="63"/>
      <c r="AM122" s="63"/>
      <c r="AN122" s="63"/>
      <c r="AO122" s="63"/>
      <c r="AP122" s="63"/>
      <c r="AQ122" s="63"/>
      <c r="AR122" s="63"/>
      <c r="AS122" s="63"/>
      <c r="AT122" s="63"/>
      <c r="AU122" s="63"/>
      <c r="AV122" s="63"/>
      <c r="AW122" s="63"/>
      <c r="AX122" s="63"/>
      <c r="AY122" s="63"/>
      <c r="AZ122" s="63"/>
      <c r="BA122" s="63"/>
      <c r="BB122" s="63"/>
      <c r="BC122" s="63"/>
      <c r="BD122" s="63"/>
      <c r="BE122" s="63"/>
    </row>
    <row r="123" spans="1:57" s="165" customFormat="1" x14ac:dyDescent="0.9">
      <c r="A123" s="60"/>
      <c r="B123" s="60"/>
      <c r="C123" s="344"/>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3"/>
      <c r="AC123" s="63"/>
      <c r="AD123" s="63"/>
      <c r="AE123" s="63"/>
      <c r="AF123" s="63"/>
      <c r="AG123" s="63"/>
      <c r="AH123" s="63"/>
      <c r="AI123" s="63"/>
      <c r="AJ123" s="211"/>
      <c r="AK123" s="63"/>
      <c r="AL123" s="63"/>
      <c r="AM123" s="63"/>
      <c r="AN123" s="63"/>
      <c r="AO123" s="63"/>
      <c r="AP123" s="63"/>
      <c r="AQ123" s="63"/>
      <c r="AR123" s="63"/>
      <c r="AS123" s="63"/>
      <c r="AT123" s="63"/>
      <c r="AU123" s="63"/>
      <c r="AV123" s="63"/>
      <c r="AW123" s="63"/>
      <c r="AX123" s="63"/>
      <c r="AY123" s="63"/>
      <c r="AZ123" s="63"/>
      <c r="BA123" s="63"/>
      <c r="BB123" s="63"/>
      <c r="BC123" s="63"/>
      <c r="BD123" s="63"/>
      <c r="BE123" s="63"/>
    </row>
    <row r="124" spans="1:57" s="165" customFormat="1" x14ac:dyDescent="0.9">
      <c r="A124" s="60"/>
      <c r="B124" s="60"/>
      <c r="C124" s="344"/>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3"/>
      <c r="AC124" s="63"/>
      <c r="AD124" s="63"/>
      <c r="AE124" s="63"/>
      <c r="AF124" s="63"/>
      <c r="AG124" s="63"/>
      <c r="AH124" s="63"/>
      <c r="AI124" s="63"/>
      <c r="AJ124" s="211"/>
      <c r="AK124" s="63"/>
      <c r="AL124" s="63"/>
      <c r="AM124" s="63"/>
      <c r="AN124" s="63"/>
      <c r="AO124" s="63"/>
      <c r="AP124" s="63"/>
      <c r="AQ124" s="63"/>
      <c r="AR124" s="63"/>
      <c r="AS124" s="63"/>
      <c r="AT124" s="63"/>
      <c r="AU124" s="63"/>
      <c r="AV124" s="63"/>
      <c r="AW124" s="63"/>
      <c r="AX124" s="63"/>
      <c r="AY124" s="63"/>
      <c r="AZ124" s="63"/>
      <c r="BA124" s="63"/>
      <c r="BB124" s="63"/>
      <c r="BC124" s="63"/>
      <c r="BD124" s="63"/>
      <c r="BE124" s="63"/>
    </row>
    <row r="125" spans="1:57" s="165" customFormat="1" x14ac:dyDescent="0.9">
      <c r="A125" s="60"/>
      <c r="B125" s="60"/>
      <c r="C125" s="344"/>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3"/>
      <c r="AC125" s="63"/>
      <c r="AD125" s="63"/>
      <c r="AE125" s="63"/>
      <c r="AF125" s="63"/>
      <c r="AG125" s="63"/>
      <c r="AH125" s="63"/>
      <c r="AI125" s="63"/>
      <c r="AJ125" s="211"/>
      <c r="AK125" s="63"/>
      <c r="AL125" s="63"/>
      <c r="AM125" s="63"/>
      <c r="AN125" s="63"/>
      <c r="AO125" s="63"/>
      <c r="AP125" s="63"/>
      <c r="AQ125" s="63"/>
      <c r="AR125" s="63"/>
      <c r="AS125" s="63"/>
      <c r="AT125" s="63"/>
      <c r="AU125" s="63"/>
      <c r="AV125" s="63"/>
      <c r="AW125" s="63"/>
      <c r="AX125" s="63"/>
      <c r="AY125" s="63"/>
      <c r="AZ125" s="63"/>
      <c r="BA125" s="63"/>
      <c r="BB125" s="63"/>
      <c r="BC125" s="63"/>
      <c r="BD125" s="63"/>
      <c r="BE125" s="63"/>
    </row>
    <row r="126" spans="1:57" s="165" customFormat="1" x14ac:dyDescent="0.9">
      <c r="A126" s="60"/>
      <c r="B126" s="60"/>
      <c r="C126" s="344"/>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3"/>
      <c r="AC126" s="63"/>
      <c r="AD126" s="63"/>
      <c r="AE126" s="63"/>
      <c r="AF126" s="63"/>
      <c r="AG126" s="63"/>
      <c r="AH126" s="63"/>
      <c r="AI126" s="63"/>
      <c r="AJ126" s="211"/>
      <c r="AK126" s="63"/>
      <c r="AL126" s="63"/>
      <c r="AM126" s="63"/>
      <c r="AN126" s="63"/>
      <c r="AO126" s="63"/>
      <c r="AP126" s="63"/>
      <c r="AQ126" s="63"/>
      <c r="AR126" s="63"/>
      <c r="AS126" s="63"/>
      <c r="AT126" s="63"/>
      <c r="AU126" s="63"/>
      <c r="AV126" s="63"/>
      <c r="AW126" s="63"/>
      <c r="AX126" s="63"/>
      <c r="AY126" s="63"/>
      <c r="AZ126" s="63"/>
      <c r="BA126" s="63"/>
      <c r="BB126" s="63"/>
      <c r="BC126" s="63"/>
      <c r="BD126" s="63"/>
      <c r="BE126" s="63"/>
    </row>
    <row r="127" spans="1:57" s="165" customFormat="1" x14ac:dyDescent="0.9">
      <c r="A127" s="60"/>
      <c r="B127" s="60"/>
      <c r="C127" s="344"/>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3"/>
      <c r="AC127" s="63"/>
      <c r="AD127" s="63"/>
      <c r="AE127" s="63"/>
      <c r="AF127" s="63"/>
      <c r="AG127" s="63"/>
      <c r="AH127" s="63"/>
      <c r="AI127" s="63"/>
      <c r="AJ127" s="211"/>
      <c r="AK127" s="63"/>
      <c r="AL127" s="63"/>
      <c r="AM127" s="63"/>
      <c r="AN127" s="63"/>
      <c r="AO127" s="63"/>
      <c r="AP127" s="63"/>
      <c r="AQ127" s="63"/>
      <c r="AR127" s="63"/>
      <c r="AS127" s="63"/>
      <c r="AT127" s="63"/>
      <c r="AU127" s="63"/>
      <c r="AV127" s="63"/>
      <c r="AW127" s="63"/>
      <c r="AX127" s="63"/>
      <c r="AY127" s="63"/>
      <c r="AZ127" s="63"/>
      <c r="BA127" s="63"/>
      <c r="BB127" s="63"/>
      <c r="BC127" s="63"/>
      <c r="BD127" s="63"/>
      <c r="BE127" s="63"/>
    </row>
    <row r="128" spans="1:57" s="165" customFormat="1" x14ac:dyDescent="0.9">
      <c r="A128" s="60"/>
      <c r="B128" s="60"/>
      <c r="C128" s="344"/>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3"/>
      <c r="AC128" s="63"/>
      <c r="AD128" s="63"/>
      <c r="AE128" s="63"/>
      <c r="AF128" s="63"/>
      <c r="AG128" s="63"/>
      <c r="AH128" s="63"/>
      <c r="AI128" s="63"/>
      <c r="AJ128" s="211"/>
      <c r="AK128" s="63"/>
      <c r="AL128" s="63"/>
      <c r="AM128" s="63"/>
      <c r="AN128" s="63"/>
      <c r="AO128" s="63"/>
      <c r="AP128" s="63"/>
      <c r="AQ128" s="63"/>
      <c r="AR128" s="63"/>
      <c r="AS128" s="63"/>
      <c r="AT128" s="63"/>
      <c r="AU128" s="63"/>
      <c r="AV128" s="63"/>
      <c r="AW128" s="63"/>
      <c r="AX128" s="63"/>
      <c r="AY128" s="63"/>
      <c r="AZ128" s="63"/>
      <c r="BA128" s="63"/>
      <c r="BB128" s="63"/>
      <c r="BC128" s="63"/>
      <c r="BD128" s="63"/>
      <c r="BE128" s="63"/>
    </row>
    <row r="129" spans="1:57" s="165" customFormat="1" x14ac:dyDescent="0.9">
      <c r="A129" s="60"/>
      <c r="B129" s="60"/>
      <c r="C129" s="344"/>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3"/>
      <c r="AC129" s="63"/>
      <c r="AD129" s="63"/>
      <c r="AE129" s="63"/>
      <c r="AF129" s="63"/>
      <c r="AG129" s="63"/>
      <c r="AH129" s="63"/>
      <c r="AI129" s="63"/>
      <c r="AJ129" s="211"/>
      <c r="AK129" s="63"/>
      <c r="AL129" s="63"/>
      <c r="AM129" s="63"/>
      <c r="AN129" s="63"/>
      <c r="AO129" s="63"/>
      <c r="AP129" s="63"/>
      <c r="AQ129" s="63"/>
      <c r="AR129" s="63"/>
      <c r="AS129" s="63"/>
      <c r="AT129" s="63"/>
      <c r="AU129" s="63"/>
      <c r="AV129" s="63"/>
      <c r="AW129" s="63"/>
      <c r="AX129" s="63"/>
      <c r="AY129" s="63"/>
      <c r="AZ129" s="63"/>
      <c r="BA129" s="63"/>
      <c r="BB129" s="63"/>
      <c r="BC129" s="63"/>
      <c r="BD129" s="63"/>
      <c r="BE129" s="63"/>
    </row>
    <row r="130" spans="1:57" s="165" customFormat="1" x14ac:dyDescent="0.9">
      <c r="A130" s="60"/>
      <c r="B130" s="60"/>
      <c r="C130" s="344"/>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3"/>
      <c r="AC130" s="63"/>
      <c r="AD130" s="63"/>
      <c r="AE130" s="63"/>
      <c r="AF130" s="63"/>
      <c r="AG130" s="63"/>
      <c r="AH130" s="63"/>
      <c r="AI130" s="63"/>
      <c r="AJ130" s="211"/>
      <c r="AK130" s="63"/>
      <c r="AL130" s="63"/>
      <c r="AM130" s="63"/>
      <c r="AN130" s="63"/>
      <c r="AO130" s="63"/>
      <c r="AP130" s="63"/>
      <c r="AQ130" s="63"/>
      <c r="AR130" s="63"/>
      <c r="AS130" s="63"/>
      <c r="AT130" s="63"/>
      <c r="AU130" s="63"/>
      <c r="AV130" s="63"/>
      <c r="AW130" s="63"/>
      <c r="AX130" s="63"/>
      <c r="AY130" s="63"/>
      <c r="AZ130" s="63"/>
      <c r="BA130" s="63"/>
      <c r="BB130" s="63"/>
      <c r="BC130" s="63"/>
      <c r="BD130" s="63"/>
      <c r="BE130" s="63"/>
    </row>
    <row r="131" spans="1:57" s="165" customFormat="1" x14ac:dyDescent="0.9">
      <c r="A131" s="60"/>
      <c r="B131" s="60"/>
      <c r="C131" s="344"/>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3"/>
      <c r="AC131" s="63"/>
      <c r="AD131" s="63"/>
      <c r="AE131" s="63"/>
      <c r="AF131" s="63"/>
      <c r="AG131" s="63"/>
      <c r="AH131" s="63"/>
      <c r="AI131" s="63"/>
      <c r="AJ131" s="211"/>
      <c r="AK131" s="63"/>
      <c r="AL131" s="63"/>
      <c r="AM131" s="63"/>
      <c r="AN131" s="63"/>
      <c r="AO131" s="63"/>
      <c r="AP131" s="63"/>
      <c r="AQ131" s="63"/>
      <c r="AR131" s="63"/>
      <c r="AS131" s="63"/>
      <c r="AT131" s="63"/>
      <c r="AU131" s="63"/>
      <c r="AV131" s="63"/>
      <c r="AW131" s="63"/>
      <c r="AX131" s="63"/>
      <c r="AY131" s="63"/>
      <c r="AZ131" s="63"/>
      <c r="BA131" s="63"/>
      <c r="BB131" s="63"/>
      <c r="BC131" s="63"/>
      <c r="BD131" s="63"/>
      <c r="BE131" s="63"/>
    </row>
    <row r="132" spans="1:57" s="165" customFormat="1" x14ac:dyDescent="0.9">
      <c r="A132" s="60"/>
      <c r="B132" s="60"/>
      <c r="C132" s="344"/>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3"/>
      <c r="AC132" s="63"/>
      <c r="AD132" s="63"/>
      <c r="AE132" s="63"/>
      <c r="AF132" s="63"/>
      <c r="AG132" s="63"/>
      <c r="AH132" s="63"/>
      <c r="AI132" s="63"/>
      <c r="AJ132" s="211"/>
      <c r="AK132" s="63"/>
      <c r="AL132" s="63"/>
      <c r="AM132" s="63"/>
      <c r="AN132" s="63"/>
      <c r="AO132" s="63"/>
      <c r="AP132" s="63"/>
      <c r="AQ132" s="63"/>
      <c r="AR132" s="63"/>
      <c r="AS132" s="63"/>
      <c r="AT132" s="63"/>
      <c r="AU132" s="63"/>
      <c r="AV132" s="63"/>
      <c r="AW132" s="63"/>
      <c r="AX132" s="63"/>
      <c r="AY132" s="63"/>
      <c r="AZ132" s="63"/>
      <c r="BA132" s="63"/>
      <c r="BB132" s="63"/>
      <c r="BC132" s="63"/>
      <c r="BD132" s="63"/>
      <c r="BE132" s="63"/>
    </row>
    <row r="133" spans="1:57" s="165" customFormat="1" x14ac:dyDescent="0.9">
      <c r="A133" s="60"/>
      <c r="B133" s="60"/>
      <c r="C133" s="344"/>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3"/>
      <c r="AC133" s="63"/>
      <c r="AD133" s="63"/>
      <c r="AE133" s="63"/>
      <c r="AF133" s="63"/>
      <c r="AG133" s="63"/>
      <c r="AH133" s="63"/>
      <c r="AI133" s="63"/>
      <c r="AJ133" s="211"/>
      <c r="AK133" s="63"/>
      <c r="AL133" s="63"/>
      <c r="AM133" s="63"/>
      <c r="AN133" s="63"/>
      <c r="AO133" s="63"/>
      <c r="AP133" s="63"/>
      <c r="AQ133" s="63"/>
      <c r="AR133" s="63"/>
      <c r="AS133" s="63"/>
      <c r="AT133" s="63"/>
      <c r="AU133" s="63"/>
      <c r="AV133" s="63"/>
      <c r="AW133" s="63"/>
      <c r="AX133" s="63"/>
      <c r="AY133" s="63"/>
      <c r="AZ133" s="63"/>
      <c r="BA133" s="63"/>
      <c r="BB133" s="63"/>
      <c r="BC133" s="63"/>
      <c r="BD133" s="63"/>
      <c r="BE133" s="63"/>
    </row>
    <row r="134" spans="1:57" s="165" customFormat="1" x14ac:dyDescent="0.9">
      <c r="A134" s="60"/>
      <c r="B134" s="60"/>
      <c r="C134" s="344"/>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3"/>
      <c r="AC134" s="63"/>
      <c r="AD134" s="63"/>
      <c r="AE134" s="63"/>
      <c r="AF134" s="63"/>
      <c r="AG134" s="63"/>
      <c r="AH134" s="63"/>
      <c r="AI134" s="63"/>
      <c r="AJ134" s="211"/>
      <c r="AK134" s="63"/>
      <c r="AL134" s="63"/>
      <c r="AM134" s="63"/>
      <c r="AN134" s="63"/>
      <c r="AO134" s="63"/>
      <c r="AP134" s="63"/>
      <c r="AQ134" s="63"/>
      <c r="AR134" s="63"/>
      <c r="AS134" s="63"/>
      <c r="AT134" s="63"/>
      <c r="AU134" s="63"/>
      <c r="AV134" s="63"/>
      <c r="AW134" s="63"/>
      <c r="AX134" s="63"/>
      <c r="AY134" s="63"/>
      <c r="AZ134" s="63"/>
      <c r="BA134" s="63"/>
      <c r="BB134" s="63"/>
      <c r="BC134" s="63"/>
      <c r="BD134" s="63"/>
      <c r="BE134" s="63"/>
    </row>
    <row r="135" spans="1:57" s="165" customFormat="1" x14ac:dyDescent="0.9">
      <c r="A135" s="60"/>
      <c r="B135" s="60"/>
      <c r="C135" s="344"/>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3"/>
      <c r="AC135" s="63"/>
      <c r="AD135" s="63"/>
      <c r="AE135" s="63"/>
      <c r="AF135" s="63"/>
      <c r="AG135" s="63"/>
      <c r="AH135" s="63"/>
      <c r="AI135" s="63"/>
      <c r="AJ135" s="211"/>
      <c r="AK135" s="63"/>
      <c r="AL135" s="63"/>
      <c r="AM135" s="63"/>
      <c r="AN135" s="63"/>
      <c r="AO135" s="63"/>
      <c r="AP135" s="63"/>
      <c r="AQ135" s="63"/>
      <c r="AR135" s="63"/>
      <c r="AS135" s="63"/>
      <c r="AT135" s="63"/>
      <c r="AU135" s="63"/>
      <c r="AV135" s="63"/>
      <c r="AW135" s="63"/>
      <c r="AX135" s="63"/>
      <c r="AY135" s="63"/>
      <c r="AZ135" s="63"/>
      <c r="BA135" s="63"/>
      <c r="BB135" s="63"/>
      <c r="BC135" s="63"/>
      <c r="BD135" s="63"/>
      <c r="BE135" s="63"/>
    </row>
    <row r="136" spans="1:57" s="165" customFormat="1" x14ac:dyDescent="0.9">
      <c r="A136" s="60"/>
      <c r="B136" s="60"/>
      <c r="C136" s="344"/>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3"/>
      <c r="AC136" s="63"/>
      <c r="AD136" s="63"/>
      <c r="AE136" s="63"/>
      <c r="AF136" s="63"/>
      <c r="AG136" s="63"/>
      <c r="AH136" s="63"/>
      <c r="AI136" s="63"/>
      <c r="AJ136" s="211"/>
      <c r="AK136" s="63"/>
      <c r="AL136" s="63"/>
      <c r="AM136" s="63"/>
      <c r="AN136" s="63"/>
      <c r="AO136" s="63"/>
      <c r="AP136" s="63"/>
      <c r="AQ136" s="63"/>
      <c r="AR136" s="63"/>
      <c r="AS136" s="63"/>
      <c r="AT136" s="63"/>
      <c r="AU136" s="63"/>
      <c r="AV136" s="63"/>
      <c r="AW136" s="63"/>
      <c r="AX136" s="63"/>
      <c r="AY136" s="63"/>
      <c r="AZ136" s="63"/>
      <c r="BA136" s="63"/>
      <c r="BB136" s="63"/>
      <c r="BC136" s="63"/>
      <c r="BD136" s="63"/>
      <c r="BE136" s="63"/>
    </row>
    <row r="137" spans="1:57" s="165" customFormat="1" x14ac:dyDescent="0.9">
      <c r="A137" s="60"/>
      <c r="B137" s="60"/>
      <c r="C137" s="344"/>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3"/>
      <c r="AC137" s="63"/>
      <c r="AD137" s="63"/>
      <c r="AE137" s="63"/>
      <c r="AF137" s="63"/>
      <c r="AG137" s="63"/>
      <c r="AH137" s="63"/>
      <c r="AI137" s="63"/>
      <c r="AJ137" s="211"/>
      <c r="AK137" s="63"/>
      <c r="AL137" s="63"/>
      <c r="AM137" s="63"/>
      <c r="AN137" s="63"/>
      <c r="AO137" s="63"/>
      <c r="AP137" s="63"/>
      <c r="AQ137" s="63"/>
      <c r="AR137" s="63"/>
      <c r="AS137" s="63"/>
      <c r="AT137" s="63"/>
      <c r="AU137" s="63"/>
      <c r="AV137" s="63"/>
      <c r="AW137" s="63"/>
      <c r="AX137" s="63"/>
      <c r="AY137" s="63"/>
      <c r="AZ137" s="63"/>
      <c r="BA137" s="63"/>
      <c r="BB137" s="63"/>
      <c r="BC137" s="63"/>
      <c r="BD137" s="63"/>
      <c r="BE137" s="63"/>
    </row>
    <row r="138" spans="1:57" s="165" customFormat="1" x14ac:dyDescent="0.9">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3"/>
      <c r="AC138" s="63"/>
      <c r="AD138" s="63"/>
      <c r="AE138" s="63"/>
      <c r="AF138" s="63"/>
      <c r="AG138" s="63"/>
      <c r="AH138" s="63"/>
      <c r="AI138" s="63"/>
      <c r="AJ138" s="211"/>
      <c r="AK138" s="63"/>
      <c r="AL138" s="63"/>
      <c r="AM138" s="63"/>
      <c r="AN138" s="63"/>
      <c r="AO138" s="63"/>
      <c r="AP138" s="63"/>
      <c r="AQ138" s="63"/>
      <c r="AR138" s="63"/>
      <c r="AS138" s="63"/>
      <c r="AT138" s="63"/>
      <c r="AU138" s="63"/>
      <c r="AV138" s="63"/>
      <c r="AW138" s="63"/>
      <c r="AX138" s="63"/>
      <c r="AY138" s="63"/>
      <c r="AZ138" s="63"/>
      <c r="BA138" s="63"/>
      <c r="BB138" s="63"/>
      <c r="BC138" s="63"/>
      <c r="BD138" s="63"/>
      <c r="BE138" s="63"/>
    </row>
    <row r="139" spans="1:57" s="165" customFormat="1" x14ac:dyDescent="0.9">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3"/>
      <c r="AC139" s="63"/>
      <c r="AD139" s="63"/>
      <c r="AE139" s="63"/>
      <c r="AF139" s="63"/>
      <c r="AG139" s="63"/>
      <c r="AH139" s="63"/>
      <c r="AI139" s="63"/>
      <c r="AJ139" s="211"/>
      <c r="AK139" s="63"/>
      <c r="AL139" s="63"/>
      <c r="AM139" s="63"/>
      <c r="AN139" s="63"/>
      <c r="AO139" s="63"/>
      <c r="AP139" s="63"/>
      <c r="AQ139" s="63"/>
      <c r="AR139" s="63"/>
      <c r="AS139" s="63"/>
      <c r="AT139" s="63"/>
      <c r="AU139" s="63"/>
      <c r="AV139" s="63"/>
      <c r="AW139" s="63"/>
      <c r="AX139" s="63"/>
      <c r="AY139" s="63"/>
      <c r="AZ139" s="63"/>
      <c r="BA139" s="63"/>
      <c r="BB139" s="63"/>
      <c r="BC139" s="63"/>
      <c r="BD139" s="63"/>
      <c r="BE139" s="63"/>
    </row>
    <row r="140" spans="1:57" s="165" customFormat="1" x14ac:dyDescent="0.9">
      <c r="A140" s="60"/>
      <c r="B140" s="60"/>
      <c r="C140" s="344"/>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3"/>
      <c r="AC140" s="63"/>
      <c r="AD140" s="63"/>
      <c r="AE140" s="63"/>
      <c r="AF140" s="63"/>
      <c r="AG140" s="63"/>
      <c r="AH140" s="63"/>
      <c r="AI140" s="63"/>
      <c r="AJ140" s="211"/>
      <c r="AK140" s="63"/>
      <c r="AL140" s="63"/>
      <c r="AM140" s="63"/>
      <c r="AN140" s="63"/>
      <c r="AO140" s="63"/>
      <c r="AP140" s="63"/>
      <c r="AQ140" s="63"/>
      <c r="AR140" s="63"/>
      <c r="AS140" s="63"/>
      <c r="AT140" s="63"/>
      <c r="AU140" s="63"/>
      <c r="AV140" s="63"/>
      <c r="AW140" s="63"/>
      <c r="AX140" s="63"/>
      <c r="AY140" s="63"/>
      <c r="AZ140" s="63"/>
      <c r="BA140" s="63"/>
      <c r="BB140" s="63"/>
      <c r="BC140" s="63"/>
      <c r="BD140" s="63"/>
      <c r="BE140" s="63"/>
    </row>
    <row r="141" spans="1:57" s="165" customFormat="1" x14ac:dyDescent="0.9">
      <c r="A141" s="60"/>
      <c r="B141" s="60"/>
      <c r="C141" s="344"/>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3"/>
      <c r="AC141" s="63"/>
      <c r="AD141" s="63"/>
      <c r="AE141" s="63"/>
      <c r="AF141" s="63"/>
      <c r="AG141" s="63"/>
      <c r="AH141" s="63"/>
      <c r="AI141" s="63"/>
      <c r="AJ141" s="211"/>
      <c r="AK141" s="63"/>
      <c r="AL141" s="63"/>
      <c r="AM141" s="63"/>
      <c r="AN141" s="63"/>
      <c r="AO141" s="63"/>
      <c r="AP141" s="63"/>
      <c r="AQ141" s="63"/>
      <c r="AR141" s="63"/>
      <c r="AS141" s="63"/>
      <c r="AT141" s="63"/>
      <c r="AU141" s="63"/>
      <c r="AV141" s="63"/>
      <c r="AW141" s="63"/>
      <c r="AX141" s="63"/>
      <c r="AY141" s="63"/>
      <c r="AZ141" s="63"/>
      <c r="BA141" s="63"/>
      <c r="BB141" s="63"/>
      <c r="BC141" s="63"/>
      <c r="BD141" s="63"/>
      <c r="BE141" s="63"/>
    </row>
    <row r="142" spans="1:57" s="165" customFormat="1" x14ac:dyDescent="0.9">
      <c r="A142" s="60"/>
      <c r="B142" s="60"/>
      <c r="C142" s="344"/>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3"/>
      <c r="AC142" s="63"/>
      <c r="AD142" s="63"/>
      <c r="AE142" s="63"/>
      <c r="AF142" s="63"/>
      <c r="AG142" s="63"/>
      <c r="AH142" s="63"/>
      <c r="AI142" s="63"/>
      <c r="AJ142" s="211"/>
      <c r="AK142" s="63"/>
      <c r="AL142" s="63"/>
      <c r="AM142" s="63"/>
      <c r="AN142" s="63"/>
      <c r="AO142" s="63"/>
      <c r="AP142" s="63"/>
      <c r="AQ142" s="63"/>
      <c r="AR142" s="63"/>
      <c r="AS142" s="63"/>
      <c r="AT142" s="63"/>
      <c r="AU142" s="63"/>
      <c r="AV142" s="63"/>
      <c r="AW142" s="63"/>
      <c r="AX142" s="63"/>
      <c r="AY142" s="63"/>
      <c r="AZ142" s="63"/>
      <c r="BA142" s="63"/>
      <c r="BB142" s="63"/>
      <c r="BC142" s="63"/>
      <c r="BD142" s="63"/>
      <c r="BE142" s="63"/>
    </row>
    <row r="143" spans="1:57" s="165" customFormat="1" x14ac:dyDescent="0.9">
      <c r="A143" s="60"/>
      <c r="B143" s="60"/>
      <c r="C143" s="344"/>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3"/>
      <c r="AC143" s="63"/>
      <c r="AD143" s="63"/>
      <c r="AE143" s="63"/>
      <c r="AF143" s="63"/>
      <c r="AG143" s="63"/>
      <c r="AH143" s="63"/>
      <c r="AI143" s="63"/>
      <c r="AJ143" s="211"/>
      <c r="AK143" s="63"/>
      <c r="AL143" s="63"/>
      <c r="AM143" s="63"/>
      <c r="AN143" s="63"/>
      <c r="AO143" s="63"/>
      <c r="AP143" s="63"/>
      <c r="AQ143" s="63"/>
      <c r="AR143" s="63"/>
      <c r="AS143" s="63"/>
      <c r="AT143" s="63"/>
      <c r="AU143" s="63"/>
      <c r="AV143" s="63"/>
      <c r="AW143" s="63"/>
      <c r="AX143" s="63"/>
      <c r="AY143" s="63"/>
      <c r="AZ143" s="63"/>
      <c r="BA143" s="63"/>
      <c r="BB143" s="63"/>
      <c r="BC143" s="63"/>
      <c r="BD143" s="63"/>
      <c r="BE143" s="63"/>
    </row>
    <row r="144" spans="1:57" s="165" customFormat="1" x14ac:dyDescent="0.9">
      <c r="A144" s="60"/>
      <c r="B144" s="60"/>
      <c r="C144" s="344"/>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3"/>
      <c r="AC144" s="63"/>
      <c r="AD144" s="63"/>
      <c r="AE144" s="63"/>
      <c r="AF144" s="63"/>
      <c r="AG144" s="63"/>
      <c r="AH144" s="63"/>
      <c r="AI144" s="63"/>
      <c r="AJ144" s="211"/>
      <c r="AK144" s="63"/>
      <c r="AL144" s="63"/>
      <c r="AM144" s="63"/>
      <c r="AN144" s="63"/>
      <c r="AO144" s="63"/>
      <c r="AP144" s="63"/>
      <c r="AQ144" s="63"/>
      <c r="AR144" s="63"/>
      <c r="AS144" s="63"/>
      <c r="AT144" s="63"/>
      <c r="AU144" s="63"/>
      <c r="AV144" s="63"/>
      <c r="AW144" s="63"/>
      <c r="AX144" s="63"/>
      <c r="AY144" s="63"/>
      <c r="AZ144" s="63"/>
      <c r="BA144" s="63"/>
      <c r="BB144" s="63"/>
      <c r="BC144" s="63"/>
      <c r="BD144" s="63"/>
      <c r="BE144" s="63"/>
    </row>
    <row r="145" spans="1:57" s="165" customFormat="1" x14ac:dyDescent="0.9">
      <c r="A145" s="60"/>
      <c r="B145" s="60"/>
      <c r="C145" s="344"/>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3"/>
      <c r="AC145" s="63"/>
      <c r="AD145" s="63"/>
      <c r="AE145" s="63"/>
      <c r="AF145" s="63"/>
      <c r="AG145" s="63"/>
      <c r="AH145" s="63"/>
      <c r="AI145" s="63"/>
      <c r="AJ145" s="211"/>
      <c r="AK145" s="63"/>
      <c r="AL145" s="63"/>
      <c r="AM145" s="63"/>
      <c r="AN145" s="63"/>
      <c r="AO145" s="63"/>
      <c r="AP145" s="63"/>
      <c r="AQ145" s="63"/>
      <c r="AR145" s="63"/>
      <c r="AS145" s="63"/>
      <c r="AT145" s="63"/>
      <c r="AU145" s="63"/>
      <c r="AV145" s="63"/>
      <c r="AW145" s="63"/>
      <c r="AX145" s="63"/>
      <c r="AY145" s="63"/>
      <c r="AZ145" s="63"/>
      <c r="BA145" s="63"/>
      <c r="BB145" s="63"/>
      <c r="BC145" s="63"/>
      <c r="BD145" s="63"/>
      <c r="BE145" s="63"/>
    </row>
    <row r="146" spans="1:57" s="165" customFormat="1" x14ac:dyDescent="0.9">
      <c r="A146" s="60"/>
      <c r="B146" s="60"/>
      <c r="C146" s="344"/>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3"/>
      <c r="AC146" s="63"/>
      <c r="AD146" s="63"/>
      <c r="AE146" s="63"/>
      <c r="AF146" s="63"/>
      <c r="AG146" s="63"/>
      <c r="AH146" s="63"/>
      <c r="AI146" s="63"/>
      <c r="AJ146" s="211"/>
      <c r="AK146" s="63"/>
      <c r="AL146" s="63"/>
      <c r="AM146" s="63"/>
      <c r="AN146" s="63"/>
      <c r="AO146" s="63"/>
      <c r="AP146" s="63"/>
      <c r="AQ146" s="63"/>
      <c r="AR146" s="63"/>
      <c r="AS146" s="63"/>
      <c r="AT146" s="63"/>
      <c r="AU146" s="63"/>
      <c r="AV146" s="63"/>
      <c r="AW146" s="63"/>
      <c r="AX146" s="63"/>
      <c r="AY146" s="63"/>
      <c r="AZ146" s="63"/>
      <c r="BA146" s="63"/>
      <c r="BB146" s="63"/>
      <c r="BC146" s="63"/>
      <c r="BD146" s="63"/>
      <c r="BE146" s="63"/>
    </row>
    <row r="147" spans="1:57" s="165" customFormat="1" x14ac:dyDescent="0.9">
      <c r="A147" s="60"/>
      <c r="B147" s="60"/>
      <c r="C147" s="344"/>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3"/>
      <c r="AC147" s="63"/>
      <c r="AD147" s="63"/>
      <c r="AE147" s="63"/>
      <c r="AF147" s="63"/>
      <c r="AG147" s="63"/>
      <c r="AH147" s="63"/>
      <c r="AI147" s="63"/>
      <c r="AJ147" s="211"/>
      <c r="AK147" s="63"/>
      <c r="AL147" s="63"/>
      <c r="AM147" s="63"/>
      <c r="AN147" s="63"/>
      <c r="AO147" s="63"/>
      <c r="AP147" s="63"/>
      <c r="AQ147" s="63"/>
      <c r="AR147" s="63"/>
      <c r="AS147" s="63"/>
      <c r="AT147" s="63"/>
      <c r="AU147" s="63"/>
      <c r="AV147" s="63"/>
      <c r="AW147" s="63"/>
      <c r="AX147" s="63"/>
      <c r="AY147" s="63"/>
      <c r="AZ147" s="63"/>
      <c r="BA147" s="63"/>
      <c r="BB147" s="63"/>
      <c r="BC147" s="63"/>
      <c r="BD147" s="63"/>
      <c r="BE147" s="63"/>
    </row>
    <row r="148" spans="1:57" s="165" customFormat="1" x14ac:dyDescent="0.9">
      <c r="A148" s="60"/>
      <c r="B148" s="60"/>
      <c r="C148" s="344"/>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3"/>
      <c r="AC148" s="63"/>
      <c r="AD148" s="63"/>
      <c r="AE148" s="63"/>
      <c r="AF148" s="63"/>
      <c r="AG148" s="63"/>
      <c r="AH148" s="63"/>
      <c r="AI148" s="63"/>
      <c r="AJ148" s="211"/>
      <c r="AK148" s="63"/>
      <c r="AL148" s="63"/>
      <c r="AM148" s="63"/>
      <c r="AN148" s="63"/>
      <c r="AO148" s="63"/>
      <c r="AP148" s="63"/>
      <c r="AQ148" s="63"/>
      <c r="AR148" s="63"/>
      <c r="AS148" s="63"/>
      <c r="AT148" s="63"/>
      <c r="AU148" s="63"/>
      <c r="AV148" s="63"/>
      <c r="AW148" s="63"/>
      <c r="AX148" s="63"/>
      <c r="AY148" s="63"/>
      <c r="AZ148" s="63"/>
      <c r="BA148" s="63"/>
      <c r="BB148" s="63"/>
      <c r="BC148" s="63"/>
      <c r="BD148" s="63"/>
      <c r="BE148" s="63"/>
    </row>
    <row r="149" spans="1:57" s="165" customFormat="1" x14ac:dyDescent="0.9">
      <c r="A149" s="60"/>
      <c r="B149" s="60"/>
      <c r="C149" s="344"/>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3"/>
      <c r="AC149" s="63"/>
      <c r="AD149" s="63"/>
      <c r="AE149" s="63"/>
      <c r="AF149" s="63"/>
      <c r="AG149" s="63"/>
      <c r="AH149" s="63"/>
      <c r="AI149" s="63"/>
      <c r="AJ149" s="211"/>
      <c r="AK149" s="63"/>
      <c r="AL149" s="63"/>
      <c r="AM149" s="63"/>
      <c r="AN149" s="63"/>
      <c r="AO149" s="63"/>
      <c r="AP149" s="63"/>
      <c r="AQ149" s="63"/>
      <c r="AR149" s="63"/>
      <c r="AS149" s="63"/>
      <c r="AT149" s="63"/>
      <c r="AU149" s="63"/>
      <c r="AV149" s="63"/>
      <c r="AW149" s="63"/>
      <c r="AX149" s="63"/>
      <c r="AY149" s="63"/>
      <c r="AZ149" s="63"/>
      <c r="BA149" s="63"/>
      <c r="BB149" s="63"/>
      <c r="BC149" s="63"/>
      <c r="BD149" s="63"/>
      <c r="BE149" s="63"/>
    </row>
    <row r="150" spans="1:57" s="165" customFormat="1" x14ac:dyDescent="0.9">
      <c r="A150" s="60"/>
      <c r="B150" s="60"/>
      <c r="C150" s="344"/>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3"/>
      <c r="AC150" s="63"/>
      <c r="AD150" s="63"/>
      <c r="AE150" s="63"/>
      <c r="AF150" s="63"/>
      <c r="AG150" s="63"/>
      <c r="AH150" s="63"/>
      <c r="AI150" s="63"/>
      <c r="AJ150" s="211"/>
      <c r="AK150" s="63"/>
      <c r="AL150" s="63"/>
      <c r="AM150" s="63"/>
      <c r="AN150" s="63"/>
      <c r="AO150" s="63"/>
      <c r="AP150" s="63"/>
      <c r="AQ150" s="63"/>
      <c r="AR150" s="63"/>
      <c r="AS150" s="63"/>
      <c r="AT150" s="63"/>
      <c r="AU150" s="63"/>
      <c r="AV150" s="63"/>
      <c r="AW150" s="63"/>
      <c r="AX150" s="63"/>
      <c r="AY150" s="63"/>
      <c r="AZ150" s="63"/>
      <c r="BA150" s="63"/>
      <c r="BB150" s="63"/>
      <c r="BC150" s="63"/>
      <c r="BD150" s="63"/>
      <c r="BE150" s="63"/>
    </row>
    <row r="151" spans="1:57" s="165" customFormat="1" x14ac:dyDescent="0.9">
      <c r="A151" s="60"/>
      <c r="B151" s="60"/>
      <c r="C151" s="344"/>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3"/>
      <c r="AC151" s="63"/>
      <c r="AD151" s="63"/>
      <c r="AE151" s="63"/>
      <c r="AF151" s="63"/>
      <c r="AG151" s="63"/>
      <c r="AH151" s="63"/>
      <c r="AI151" s="63"/>
      <c r="AJ151" s="211"/>
      <c r="AK151" s="63"/>
      <c r="AL151" s="63"/>
      <c r="AM151" s="63"/>
      <c r="AN151" s="63"/>
      <c r="AO151" s="63"/>
      <c r="AP151" s="63"/>
      <c r="AQ151" s="63"/>
      <c r="AR151" s="63"/>
      <c r="AS151" s="63"/>
      <c r="AT151" s="63"/>
      <c r="AU151" s="63"/>
      <c r="AV151" s="63"/>
      <c r="AW151" s="63"/>
      <c r="AX151" s="63"/>
      <c r="AY151" s="63"/>
      <c r="AZ151" s="63"/>
      <c r="BA151" s="63"/>
      <c r="BB151" s="63"/>
      <c r="BC151" s="63"/>
      <c r="BD151" s="63"/>
      <c r="BE151" s="63"/>
    </row>
    <row r="152" spans="1:57" s="165" customFormat="1" x14ac:dyDescent="0.9">
      <c r="A152" s="60"/>
      <c r="B152" s="60"/>
      <c r="C152" s="344"/>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3"/>
      <c r="AC152" s="63"/>
      <c r="AD152" s="63"/>
      <c r="AE152" s="63"/>
      <c r="AF152" s="63"/>
      <c r="AG152" s="63"/>
      <c r="AH152" s="63"/>
      <c r="AI152" s="63"/>
      <c r="AJ152" s="211"/>
      <c r="AK152" s="63"/>
      <c r="AL152" s="63"/>
      <c r="AM152" s="63"/>
      <c r="AN152" s="63"/>
      <c r="AO152" s="63"/>
      <c r="AP152" s="63"/>
      <c r="AQ152" s="63"/>
      <c r="AR152" s="63"/>
      <c r="AS152" s="63"/>
      <c r="AT152" s="63"/>
      <c r="AU152" s="63"/>
      <c r="AV152" s="63"/>
      <c r="AW152" s="63"/>
      <c r="AX152" s="63"/>
      <c r="AY152" s="63"/>
      <c r="AZ152" s="63"/>
      <c r="BA152" s="63"/>
      <c r="BB152" s="63"/>
      <c r="BC152" s="63"/>
      <c r="BD152" s="63"/>
      <c r="BE152" s="63"/>
    </row>
    <row r="153" spans="1:57" s="165" customFormat="1" x14ac:dyDescent="0.9">
      <c r="A153" s="60"/>
      <c r="B153" s="60"/>
      <c r="C153" s="344"/>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3"/>
      <c r="AC153" s="63"/>
      <c r="AD153" s="63"/>
      <c r="AE153" s="63"/>
      <c r="AF153" s="63"/>
      <c r="AG153" s="63"/>
      <c r="AH153" s="63"/>
      <c r="AI153" s="63"/>
      <c r="AJ153" s="211"/>
      <c r="AK153" s="63"/>
      <c r="AL153" s="63"/>
      <c r="AM153" s="63"/>
      <c r="AN153" s="63"/>
      <c r="AO153" s="63"/>
      <c r="AP153" s="63"/>
      <c r="AQ153" s="63"/>
      <c r="AR153" s="63"/>
      <c r="AS153" s="63"/>
      <c r="AT153" s="63"/>
      <c r="AU153" s="63"/>
      <c r="AV153" s="63"/>
      <c r="AW153" s="63"/>
      <c r="AX153" s="63"/>
      <c r="AY153" s="63"/>
      <c r="AZ153" s="63"/>
      <c r="BA153" s="63"/>
      <c r="BB153" s="63"/>
      <c r="BC153" s="63"/>
      <c r="BD153" s="63"/>
      <c r="BE153" s="63"/>
    </row>
    <row r="154" spans="1:57" s="165" customFormat="1" x14ac:dyDescent="0.9">
      <c r="A154" s="60"/>
      <c r="B154" s="60"/>
      <c r="C154" s="344"/>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3"/>
      <c r="AC154" s="63"/>
      <c r="AD154" s="63"/>
      <c r="AE154" s="63"/>
      <c r="AF154" s="63"/>
      <c r="AG154" s="63"/>
      <c r="AH154" s="63"/>
      <c r="AI154" s="63"/>
      <c r="AJ154" s="211"/>
      <c r="AK154" s="63"/>
      <c r="AL154" s="63"/>
      <c r="AM154" s="63"/>
      <c r="AN154" s="63"/>
      <c r="AO154" s="63"/>
      <c r="AP154" s="63"/>
      <c r="AQ154" s="63"/>
      <c r="AR154" s="63"/>
      <c r="AS154" s="63"/>
      <c r="AT154" s="63"/>
      <c r="AU154" s="63"/>
      <c r="AV154" s="63"/>
      <c r="AW154" s="63"/>
      <c r="AX154" s="63"/>
      <c r="AY154" s="63"/>
      <c r="AZ154" s="63"/>
      <c r="BA154" s="63"/>
      <c r="BB154" s="63"/>
      <c r="BC154" s="63"/>
      <c r="BD154" s="63"/>
      <c r="BE154" s="63"/>
    </row>
    <row r="155" spans="1:57" s="165" customFormat="1" x14ac:dyDescent="0.9">
      <c r="A155" s="60"/>
      <c r="B155" s="60"/>
      <c r="C155" s="344"/>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3"/>
      <c r="AC155" s="63"/>
      <c r="AD155" s="63"/>
      <c r="AE155" s="63"/>
      <c r="AF155" s="63"/>
      <c r="AG155" s="63"/>
      <c r="AH155" s="63"/>
      <c r="AI155" s="63"/>
      <c r="AJ155" s="211"/>
      <c r="AK155" s="63"/>
      <c r="AL155" s="63"/>
      <c r="AM155" s="63"/>
      <c r="AN155" s="63"/>
      <c r="AO155" s="63"/>
      <c r="AP155" s="63"/>
      <c r="AQ155" s="63"/>
      <c r="AR155" s="63"/>
      <c r="AS155" s="63"/>
      <c r="AT155" s="63"/>
      <c r="AU155" s="63"/>
      <c r="AV155" s="63"/>
      <c r="AW155" s="63"/>
      <c r="AX155" s="63"/>
      <c r="AY155" s="63"/>
      <c r="AZ155" s="63"/>
      <c r="BA155" s="63"/>
      <c r="BB155" s="63"/>
      <c r="BC155" s="63"/>
      <c r="BD155" s="63"/>
      <c r="BE155" s="63"/>
    </row>
    <row r="156" spans="1:57" s="165" customFormat="1" x14ac:dyDescent="0.9">
      <c r="A156" s="60"/>
      <c r="B156" s="60"/>
      <c r="C156" s="344"/>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3"/>
      <c r="AC156" s="63"/>
      <c r="AD156" s="63"/>
      <c r="AE156" s="63"/>
      <c r="AF156" s="63"/>
      <c r="AG156" s="63"/>
      <c r="AH156" s="63"/>
      <c r="AI156" s="63"/>
      <c r="AJ156" s="211"/>
      <c r="AK156" s="63"/>
      <c r="AL156" s="63"/>
      <c r="AM156" s="63"/>
      <c r="AN156" s="63"/>
      <c r="AO156" s="63"/>
      <c r="AP156" s="63"/>
      <c r="AQ156" s="63"/>
      <c r="AR156" s="63"/>
      <c r="AS156" s="63"/>
      <c r="AT156" s="63"/>
      <c r="AU156" s="63"/>
      <c r="AV156" s="63"/>
      <c r="AW156" s="63"/>
      <c r="AX156" s="63"/>
      <c r="AY156" s="63"/>
      <c r="AZ156" s="63"/>
      <c r="BA156" s="63"/>
      <c r="BB156" s="63"/>
      <c r="BC156" s="63"/>
      <c r="BD156" s="63"/>
      <c r="BE156" s="63"/>
    </row>
    <row r="157" spans="1:57" s="165" customFormat="1" x14ac:dyDescent="0.9">
      <c r="A157" s="60"/>
      <c r="B157" s="60"/>
      <c r="C157" s="344"/>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3"/>
      <c r="AC157" s="63"/>
      <c r="AD157" s="63"/>
      <c r="AE157" s="63"/>
      <c r="AF157" s="63"/>
      <c r="AG157" s="63"/>
      <c r="AH157" s="63"/>
      <c r="AI157" s="63"/>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row>
    <row r="158" spans="1:57" s="165" customFormat="1" x14ac:dyDescent="0.9">
      <c r="A158" s="60"/>
      <c r="B158" s="60"/>
      <c r="C158" s="344"/>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3"/>
      <c r="AC158" s="63"/>
      <c r="AD158" s="63"/>
      <c r="AE158" s="63"/>
      <c r="AF158" s="63"/>
      <c r="AG158" s="63"/>
      <c r="AH158" s="63"/>
      <c r="AI158" s="63"/>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row>
    <row r="159" spans="1:57" s="165" customFormat="1" x14ac:dyDescent="0.9">
      <c r="A159" s="60"/>
      <c r="B159" s="60"/>
      <c r="C159" s="344"/>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3"/>
      <c r="AC159" s="63"/>
      <c r="AD159" s="63"/>
      <c r="AE159" s="63"/>
      <c r="AF159" s="63"/>
      <c r="AG159" s="63"/>
      <c r="AH159" s="63"/>
      <c r="AI159" s="63"/>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row>
    <row r="160" spans="1:57" s="165" customFormat="1" x14ac:dyDescent="0.9">
      <c r="A160" s="60"/>
      <c r="B160" s="60"/>
      <c r="C160" s="344"/>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3"/>
      <c r="AC160" s="63"/>
      <c r="AD160" s="63"/>
      <c r="AE160" s="63"/>
      <c r="AF160" s="63"/>
      <c r="AG160" s="63"/>
      <c r="AH160" s="63"/>
      <c r="AI160" s="63"/>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row>
    <row r="161" spans="1:35" s="165" customFormat="1" x14ac:dyDescent="0.9">
      <c r="A161" s="60"/>
      <c r="B161" s="60"/>
      <c r="C161" s="344"/>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3"/>
      <c r="AC161" s="63"/>
      <c r="AD161" s="63"/>
      <c r="AE161" s="63"/>
      <c r="AF161" s="63"/>
      <c r="AG161" s="63"/>
      <c r="AH161" s="63"/>
      <c r="AI161" s="63"/>
    </row>
    <row r="162" spans="1:35" s="165" customFormat="1" x14ac:dyDescent="0.9">
      <c r="A162" s="60"/>
      <c r="B162" s="60"/>
      <c r="C162" s="344"/>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3"/>
      <c r="AC162" s="63"/>
      <c r="AD162" s="63"/>
      <c r="AE162" s="63"/>
      <c r="AF162" s="63"/>
      <c r="AG162" s="63"/>
      <c r="AH162" s="63"/>
      <c r="AI162" s="63"/>
    </row>
    <row r="163" spans="1:35" s="165" customFormat="1" x14ac:dyDescent="0.9">
      <c r="A163" s="60"/>
      <c r="B163" s="60"/>
      <c r="C163" s="344"/>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3"/>
      <c r="AC163" s="63"/>
      <c r="AD163" s="63"/>
      <c r="AE163" s="63"/>
      <c r="AF163" s="63"/>
      <c r="AG163" s="63"/>
      <c r="AH163" s="63"/>
      <c r="AI163" s="63"/>
    </row>
    <row r="164" spans="1:35" s="165" customFormat="1" x14ac:dyDescent="0.9">
      <c r="A164" s="60"/>
      <c r="B164" s="60"/>
      <c r="C164" s="344"/>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3"/>
      <c r="AC164" s="63"/>
      <c r="AD164" s="63"/>
      <c r="AE164" s="63"/>
      <c r="AF164" s="63"/>
      <c r="AG164" s="63"/>
      <c r="AH164" s="63"/>
      <c r="AI164" s="63"/>
    </row>
    <row r="165" spans="1:35" s="165" customFormat="1" x14ac:dyDescent="0.9">
      <c r="A165" s="60"/>
      <c r="B165" s="60"/>
      <c r="C165" s="344"/>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3"/>
      <c r="AC165" s="63"/>
      <c r="AD165" s="63"/>
      <c r="AE165" s="63"/>
      <c r="AF165" s="63"/>
      <c r="AG165" s="63"/>
      <c r="AH165" s="63"/>
      <c r="AI165" s="63"/>
    </row>
    <row r="166" spans="1:35" s="165" customFormat="1" x14ac:dyDescent="0.9">
      <c r="A166" s="60"/>
      <c r="B166" s="60"/>
      <c r="C166" s="344"/>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3"/>
      <c r="AC166" s="63"/>
      <c r="AD166" s="63"/>
      <c r="AE166" s="63"/>
      <c r="AF166" s="63"/>
      <c r="AG166" s="63"/>
      <c r="AH166" s="63"/>
      <c r="AI166" s="63"/>
    </row>
    <row r="167" spans="1:35" s="165" customFormat="1" x14ac:dyDescent="0.9">
      <c r="A167" s="60"/>
      <c r="B167" s="60"/>
      <c r="C167" s="344"/>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3"/>
      <c r="AC167" s="63"/>
      <c r="AD167" s="63"/>
      <c r="AE167" s="63"/>
      <c r="AF167" s="63"/>
      <c r="AG167" s="63"/>
      <c r="AH167" s="63"/>
      <c r="AI167" s="63"/>
    </row>
    <row r="168" spans="1:35" s="165" customFormat="1" x14ac:dyDescent="0.9">
      <c r="A168" s="60"/>
      <c r="B168" s="60"/>
      <c r="C168" s="344"/>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3"/>
      <c r="AC168" s="63"/>
      <c r="AD168" s="63"/>
      <c r="AE168" s="63"/>
      <c r="AF168" s="63"/>
      <c r="AG168" s="63"/>
      <c r="AH168" s="63"/>
      <c r="AI168" s="63"/>
    </row>
    <row r="169" spans="1:35" s="165" customFormat="1" x14ac:dyDescent="0.9">
      <c r="A169" s="60"/>
      <c r="B169" s="60"/>
      <c r="C169" s="344"/>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3"/>
      <c r="AC169" s="63"/>
      <c r="AD169" s="63"/>
      <c r="AE169" s="63"/>
      <c r="AF169" s="63"/>
      <c r="AG169" s="63"/>
      <c r="AH169" s="63"/>
      <c r="AI169" s="63"/>
    </row>
    <row r="170" spans="1:35" s="165" customFormat="1" x14ac:dyDescent="0.9">
      <c r="A170" s="60"/>
      <c r="B170" s="60"/>
      <c r="C170" s="344"/>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3"/>
      <c r="AC170" s="63"/>
      <c r="AD170" s="63"/>
      <c r="AE170" s="63"/>
      <c r="AF170" s="63"/>
      <c r="AG170" s="63"/>
      <c r="AH170" s="63"/>
      <c r="AI170" s="63"/>
    </row>
    <row r="171" spans="1:35" s="165" customFormat="1" x14ac:dyDescent="0.9">
      <c r="A171" s="60"/>
      <c r="B171" s="60"/>
      <c r="C171" s="344"/>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3"/>
      <c r="AC171" s="63"/>
      <c r="AD171" s="63"/>
      <c r="AE171" s="63"/>
      <c r="AF171" s="63"/>
      <c r="AG171" s="63"/>
      <c r="AH171" s="63"/>
      <c r="AI171" s="63"/>
    </row>
    <row r="172" spans="1:35" s="165" customFormat="1" x14ac:dyDescent="0.9">
      <c r="A172" s="60"/>
      <c r="B172" s="60"/>
      <c r="C172" s="344"/>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3"/>
      <c r="AC172" s="63"/>
      <c r="AD172" s="63"/>
      <c r="AE172" s="63"/>
      <c r="AF172" s="63"/>
      <c r="AG172" s="63"/>
      <c r="AH172" s="63"/>
      <c r="AI172" s="63"/>
    </row>
    <row r="173" spans="1:35" s="165" customFormat="1" x14ac:dyDescent="0.9">
      <c r="A173" s="60"/>
      <c r="B173" s="60"/>
      <c r="C173" s="344"/>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3"/>
      <c r="AC173" s="63"/>
      <c r="AD173" s="63"/>
      <c r="AE173" s="63"/>
      <c r="AF173" s="63"/>
      <c r="AG173" s="63"/>
      <c r="AH173" s="63"/>
      <c r="AI173" s="63"/>
    </row>
    <row r="174" spans="1:35" s="165" customFormat="1" x14ac:dyDescent="0.9">
      <c r="A174" s="60"/>
      <c r="B174" s="60"/>
      <c r="C174" s="344"/>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3"/>
      <c r="AC174" s="63"/>
      <c r="AD174" s="63"/>
      <c r="AE174" s="63"/>
      <c r="AF174" s="63"/>
      <c r="AG174" s="63"/>
      <c r="AH174" s="63"/>
      <c r="AI174" s="63"/>
    </row>
    <row r="175" spans="1:35" s="165" customFormat="1" x14ac:dyDescent="0.9">
      <c r="A175" s="60"/>
      <c r="B175" s="60"/>
      <c r="C175" s="344"/>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3"/>
      <c r="AC175" s="63"/>
      <c r="AD175" s="63"/>
      <c r="AE175" s="63"/>
      <c r="AF175" s="63"/>
      <c r="AG175" s="63"/>
      <c r="AH175" s="63"/>
      <c r="AI175" s="63"/>
    </row>
    <row r="176" spans="1:35" s="165" customFormat="1" x14ac:dyDescent="0.9">
      <c r="A176" s="60"/>
      <c r="B176" s="60"/>
      <c r="C176" s="344"/>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3"/>
      <c r="AC176" s="63"/>
      <c r="AD176" s="63"/>
      <c r="AE176" s="63"/>
      <c r="AF176" s="63"/>
      <c r="AG176" s="63"/>
      <c r="AH176" s="63"/>
      <c r="AI176" s="63"/>
    </row>
    <row r="177" spans="1:35" s="165" customFormat="1" x14ac:dyDescent="0.9">
      <c r="A177" s="60"/>
      <c r="B177" s="60"/>
      <c r="C177" s="344"/>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3"/>
      <c r="AC177" s="63"/>
      <c r="AD177" s="63"/>
      <c r="AE177" s="63"/>
      <c r="AF177" s="63"/>
      <c r="AG177" s="63"/>
      <c r="AH177" s="63"/>
      <c r="AI177" s="63"/>
    </row>
    <row r="178" spans="1:35" s="165" customFormat="1" x14ac:dyDescent="0.9">
      <c r="A178" s="60"/>
      <c r="B178" s="60"/>
      <c r="C178" s="344"/>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3"/>
      <c r="AC178" s="63"/>
      <c r="AD178" s="63"/>
      <c r="AE178" s="63"/>
      <c r="AF178" s="63"/>
      <c r="AG178" s="63"/>
      <c r="AH178" s="63"/>
      <c r="AI178" s="63"/>
    </row>
    <row r="179" spans="1:35" s="165" customFormat="1" x14ac:dyDescent="0.9">
      <c r="A179" s="60"/>
      <c r="B179" s="60"/>
      <c r="C179" s="344"/>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3"/>
      <c r="AC179" s="63"/>
      <c r="AD179" s="63"/>
      <c r="AE179" s="63"/>
      <c r="AF179" s="63"/>
      <c r="AG179" s="63"/>
      <c r="AH179" s="63"/>
      <c r="AI179" s="63"/>
    </row>
    <row r="180" spans="1:35" s="165" customFormat="1" x14ac:dyDescent="0.9">
      <c r="A180" s="60"/>
      <c r="B180" s="60"/>
      <c r="C180" s="344"/>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3"/>
      <c r="AC180" s="63"/>
      <c r="AD180" s="63"/>
      <c r="AE180" s="63"/>
      <c r="AF180" s="63"/>
      <c r="AG180" s="63"/>
      <c r="AH180" s="63"/>
      <c r="AI180" s="63"/>
    </row>
    <row r="181" spans="1:35" s="165" customFormat="1" x14ac:dyDescent="0.9">
      <c r="A181" s="60"/>
      <c r="B181" s="60"/>
      <c r="C181" s="344"/>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3"/>
      <c r="AC181" s="63"/>
      <c r="AD181" s="63"/>
      <c r="AE181" s="63"/>
      <c r="AF181" s="63"/>
      <c r="AG181" s="63"/>
      <c r="AH181" s="63"/>
      <c r="AI181" s="63"/>
    </row>
    <row r="182" spans="1:35" s="165" customFormat="1" x14ac:dyDescent="0.9">
      <c r="A182" s="60"/>
      <c r="B182" s="60"/>
      <c r="C182" s="344"/>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3"/>
      <c r="AC182" s="63"/>
      <c r="AD182" s="63"/>
      <c r="AE182" s="63"/>
      <c r="AF182" s="63"/>
      <c r="AG182" s="63"/>
      <c r="AH182" s="63"/>
      <c r="AI182" s="63"/>
    </row>
    <row r="183" spans="1:35" s="165" customFormat="1" x14ac:dyDescent="0.9">
      <c r="A183" s="60"/>
      <c r="B183" s="60"/>
      <c r="C183" s="344"/>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3"/>
      <c r="AC183" s="63"/>
      <c r="AD183" s="63"/>
      <c r="AE183" s="63"/>
      <c r="AF183" s="63"/>
      <c r="AG183" s="63"/>
      <c r="AH183" s="63"/>
      <c r="AI183" s="63"/>
    </row>
    <row r="184" spans="1:35" s="165" customFormat="1" x14ac:dyDescent="0.9">
      <c r="A184" s="60"/>
      <c r="B184" s="60"/>
      <c r="C184" s="344"/>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3"/>
      <c r="AC184" s="63"/>
      <c r="AD184" s="63"/>
      <c r="AE184" s="63"/>
      <c r="AF184" s="63"/>
      <c r="AG184" s="63"/>
      <c r="AH184" s="63"/>
      <c r="AI184" s="63"/>
    </row>
    <row r="185" spans="1:35" s="165" customFormat="1" x14ac:dyDescent="0.9">
      <c r="A185" s="60"/>
      <c r="B185" s="60"/>
      <c r="C185" s="344"/>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3"/>
      <c r="AC185" s="63"/>
      <c r="AD185" s="63"/>
      <c r="AE185" s="63"/>
      <c r="AF185" s="63"/>
      <c r="AG185" s="63"/>
      <c r="AH185" s="63"/>
      <c r="AI185" s="63"/>
    </row>
    <row r="186" spans="1:35" s="165" customFormat="1" x14ac:dyDescent="0.9">
      <c r="A186" s="60"/>
      <c r="B186" s="60"/>
      <c r="C186" s="344"/>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3"/>
      <c r="AC186" s="63"/>
      <c r="AD186" s="63"/>
      <c r="AE186" s="63"/>
      <c r="AF186" s="63"/>
      <c r="AG186" s="63"/>
      <c r="AH186" s="63"/>
      <c r="AI186" s="63"/>
    </row>
    <row r="187" spans="1:35" s="165" customFormat="1" x14ac:dyDescent="0.9">
      <c r="A187" s="60"/>
      <c r="B187" s="60"/>
      <c r="C187" s="344"/>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3"/>
      <c r="AC187" s="63"/>
      <c r="AD187" s="63"/>
      <c r="AE187" s="63"/>
      <c r="AF187" s="63"/>
      <c r="AG187" s="63"/>
      <c r="AH187" s="63"/>
      <c r="AI187" s="63"/>
    </row>
    <row r="188" spans="1:35" s="165" customFormat="1" x14ac:dyDescent="0.9">
      <c r="A188" s="60"/>
      <c r="B188" s="60"/>
      <c r="C188" s="344"/>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3"/>
      <c r="AC188" s="63"/>
      <c r="AD188" s="63"/>
      <c r="AE188" s="63"/>
      <c r="AF188" s="63"/>
      <c r="AG188" s="63"/>
      <c r="AH188" s="63"/>
      <c r="AI188" s="63"/>
    </row>
    <row r="189" spans="1:35" s="165" customFormat="1" x14ac:dyDescent="0.9">
      <c r="A189" s="60"/>
      <c r="B189" s="60"/>
      <c r="C189" s="344"/>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3"/>
      <c r="AC189" s="63"/>
      <c r="AD189" s="63"/>
      <c r="AE189" s="63"/>
      <c r="AF189" s="63"/>
      <c r="AG189" s="63"/>
      <c r="AH189" s="63"/>
      <c r="AI189" s="63"/>
    </row>
    <row r="190" spans="1:35" s="165" customFormat="1" x14ac:dyDescent="0.9">
      <c r="A190" s="60"/>
      <c r="B190" s="60"/>
      <c r="C190" s="344"/>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3"/>
      <c r="AC190" s="63"/>
      <c r="AD190" s="63"/>
      <c r="AE190" s="63"/>
      <c r="AF190" s="63"/>
      <c r="AG190" s="63"/>
      <c r="AH190" s="63"/>
      <c r="AI190" s="63"/>
    </row>
    <row r="191" spans="1:35" s="165" customFormat="1" x14ac:dyDescent="0.9">
      <c r="A191" s="60"/>
      <c r="B191" s="60"/>
      <c r="C191" s="344"/>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3"/>
      <c r="AC191" s="63"/>
      <c r="AD191" s="63"/>
      <c r="AE191" s="63"/>
      <c r="AF191" s="63"/>
      <c r="AG191" s="63"/>
      <c r="AH191" s="63"/>
      <c r="AI191" s="63"/>
    </row>
    <row r="192" spans="1:35" s="165" customFormat="1" x14ac:dyDescent="0.9">
      <c r="A192" s="60"/>
      <c r="B192" s="60"/>
      <c r="C192" s="344"/>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3"/>
      <c r="AC192" s="63"/>
      <c r="AD192" s="63"/>
      <c r="AE192" s="63"/>
      <c r="AF192" s="63"/>
      <c r="AG192" s="63"/>
      <c r="AH192" s="63"/>
      <c r="AI192" s="63"/>
    </row>
    <row r="193" spans="1:35" s="165" customFormat="1" x14ac:dyDescent="0.9">
      <c r="A193" s="60"/>
      <c r="B193" s="60"/>
      <c r="C193" s="344"/>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3"/>
      <c r="AC193" s="63"/>
      <c r="AD193" s="63"/>
      <c r="AE193" s="63"/>
      <c r="AF193" s="63"/>
      <c r="AG193" s="63"/>
      <c r="AH193" s="63"/>
      <c r="AI193" s="63"/>
    </row>
    <row r="194" spans="1:35" s="165" customFormat="1" x14ac:dyDescent="0.9">
      <c r="A194" s="60"/>
      <c r="B194" s="60"/>
      <c r="C194" s="344"/>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3"/>
      <c r="AC194" s="63"/>
      <c r="AD194" s="63"/>
      <c r="AE194" s="63"/>
      <c r="AF194" s="63"/>
      <c r="AG194" s="63"/>
      <c r="AH194" s="63"/>
      <c r="AI194" s="63"/>
    </row>
    <row r="195" spans="1:35" s="165" customFormat="1" x14ac:dyDescent="0.9">
      <c r="A195" s="60"/>
      <c r="B195" s="60"/>
      <c r="C195" s="344"/>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3"/>
      <c r="AC195" s="63"/>
      <c r="AD195" s="63"/>
      <c r="AE195" s="63"/>
      <c r="AF195" s="63"/>
      <c r="AG195" s="63"/>
      <c r="AH195" s="63"/>
      <c r="AI195" s="63"/>
    </row>
    <row r="196" spans="1:35" s="165" customFormat="1" x14ac:dyDescent="0.9">
      <c r="A196" s="60"/>
      <c r="B196" s="60"/>
      <c r="C196" s="344"/>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3"/>
      <c r="AC196" s="63"/>
      <c r="AD196" s="63"/>
      <c r="AE196" s="63"/>
      <c r="AF196" s="63"/>
      <c r="AG196" s="63"/>
      <c r="AH196" s="63"/>
      <c r="AI196" s="63"/>
    </row>
    <row r="197" spans="1:35" s="165" customFormat="1" x14ac:dyDescent="0.9">
      <c r="A197" s="60"/>
      <c r="B197" s="60"/>
      <c r="C197" s="344"/>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3"/>
      <c r="AC197" s="63"/>
      <c r="AD197" s="63"/>
      <c r="AE197" s="63"/>
      <c r="AF197" s="63"/>
      <c r="AG197" s="63"/>
      <c r="AH197" s="63"/>
      <c r="AI197" s="63"/>
    </row>
    <row r="198" spans="1:35" s="165" customFormat="1" x14ac:dyDescent="0.9">
      <c r="A198" s="60"/>
      <c r="B198" s="60"/>
      <c r="C198" s="344"/>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3"/>
      <c r="AC198" s="63"/>
      <c r="AD198" s="63"/>
      <c r="AE198" s="63"/>
      <c r="AF198" s="63"/>
      <c r="AG198" s="63"/>
      <c r="AH198" s="63"/>
      <c r="AI198" s="63"/>
    </row>
    <row r="199" spans="1:35" s="165" customFormat="1" x14ac:dyDescent="0.9">
      <c r="A199" s="60"/>
      <c r="B199" s="60"/>
      <c r="C199" s="344"/>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3"/>
      <c r="AC199" s="63"/>
      <c r="AD199" s="63"/>
      <c r="AE199" s="63"/>
      <c r="AF199" s="63"/>
      <c r="AG199" s="63"/>
      <c r="AH199" s="63"/>
      <c r="AI199" s="63"/>
    </row>
    <row r="200" spans="1:35" s="165" customFormat="1" x14ac:dyDescent="0.9">
      <c r="A200" s="60"/>
      <c r="B200" s="60"/>
      <c r="C200" s="344"/>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3"/>
      <c r="AC200" s="63"/>
      <c r="AD200" s="63"/>
      <c r="AE200" s="63"/>
      <c r="AF200" s="63"/>
      <c r="AG200" s="63"/>
      <c r="AH200" s="63"/>
      <c r="AI200" s="63"/>
    </row>
    <row r="201" spans="1:35" s="165" customFormat="1" x14ac:dyDescent="0.9">
      <c r="A201" s="60"/>
      <c r="B201" s="60"/>
      <c r="C201" s="344"/>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3"/>
      <c r="AC201" s="63"/>
      <c r="AD201" s="63"/>
      <c r="AE201" s="63"/>
      <c r="AF201" s="63"/>
      <c r="AG201" s="63"/>
      <c r="AH201" s="63"/>
      <c r="AI201" s="63"/>
    </row>
    <row r="202" spans="1:35" s="165" customFormat="1" x14ac:dyDescent="0.9">
      <c r="A202" s="60"/>
      <c r="B202" s="60"/>
      <c r="C202" s="344"/>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3"/>
      <c r="AC202" s="63"/>
      <c r="AD202" s="63"/>
      <c r="AE202" s="63"/>
      <c r="AF202" s="63"/>
      <c r="AG202" s="63"/>
      <c r="AH202" s="63"/>
      <c r="AI202" s="63"/>
    </row>
    <row r="203" spans="1:35" s="165" customFormat="1" x14ac:dyDescent="0.9">
      <c r="A203" s="60"/>
      <c r="B203" s="60"/>
      <c r="C203" s="344"/>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3"/>
      <c r="AC203" s="63"/>
      <c r="AD203" s="63"/>
      <c r="AE203" s="63"/>
      <c r="AF203" s="63"/>
      <c r="AG203" s="63"/>
      <c r="AH203" s="63"/>
      <c r="AI203" s="63"/>
    </row>
    <row r="204" spans="1:35" s="165" customFormat="1" x14ac:dyDescent="0.9">
      <c r="A204" s="60"/>
      <c r="B204" s="60"/>
      <c r="C204" s="344"/>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3"/>
      <c r="AC204" s="63"/>
      <c r="AD204" s="63"/>
      <c r="AE204" s="63"/>
      <c r="AF204" s="63"/>
      <c r="AG204" s="63"/>
      <c r="AH204" s="63"/>
      <c r="AI204" s="63"/>
    </row>
    <row r="205" spans="1:35" s="165" customFormat="1" x14ac:dyDescent="0.9">
      <c r="A205" s="60"/>
      <c r="B205" s="60"/>
      <c r="C205" s="344"/>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3"/>
      <c r="AC205" s="63"/>
      <c r="AD205" s="63"/>
      <c r="AE205" s="63"/>
      <c r="AF205" s="63"/>
      <c r="AG205" s="63"/>
      <c r="AH205" s="63"/>
      <c r="AI205" s="63"/>
    </row>
    <row r="206" spans="1:35" s="165" customFormat="1" x14ac:dyDescent="0.9">
      <c r="A206" s="60"/>
      <c r="B206" s="60"/>
      <c r="C206" s="344"/>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3"/>
      <c r="AC206" s="63"/>
      <c r="AD206" s="63"/>
      <c r="AE206" s="63"/>
      <c r="AF206" s="63"/>
      <c r="AG206" s="63"/>
      <c r="AH206" s="63"/>
      <c r="AI206" s="63"/>
    </row>
    <row r="207" spans="1:35" s="165" customFormat="1" x14ac:dyDescent="0.9">
      <c r="A207" s="60"/>
      <c r="B207" s="60"/>
      <c r="C207" s="344"/>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3"/>
      <c r="AC207" s="63"/>
      <c r="AD207" s="63"/>
      <c r="AE207" s="63"/>
      <c r="AF207" s="63"/>
      <c r="AG207" s="63"/>
      <c r="AH207" s="63"/>
      <c r="AI207" s="63"/>
    </row>
    <row r="208" spans="1:35" s="165" customFormat="1" x14ac:dyDescent="0.9">
      <c r="A208" s="60"/>
      <c r="B208" s="60"/>
      <c r="C208" s="344"/>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3"/>
      <c r="AC208" s="63"/>
      <c r="AD208" s="63"/>
      <c r="AE208" s="63"/>
      <c r="AF208" s="63"/>
      <c r="AG208" s="63"/>
      <c r="AH208" s="63"/>
      <c r="AI208" s="63"/>
    </row>
    <row r="209" spans="1:35" s="165" customFormat="1" x14ac:dyDescent="0.9">
      <c r="A209" s="60"/>
      <c r="B209" s="60"/>
      <c r="C209" s="344"/>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3"/>
      <c r="AC209" s="63"/>
      <c r="AD209" s="63"/>
      <c r="AE209" s="63"/>
      <c r="AF209" s="63"/>
      <c r="AG209" s="63"/>
      <c r="AH209" s="63"/>
      <c r="AI209" s="63"/>
    </row>
    <row r="210" spans="1:35" s="165" customFormat="1" x14ac:dyDescent="0.9">
      <c r="A210" s="60"/>
      <c r="B210" s="60"/>
      <c r="C210" s="344"/>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3"/>
      <c r="AC210" s="63"/>
      <c r="AD210" s="63"/>
      <c r="AE210" s="63"/>
      <c r="AF210" s="63"/>
      <c r="AG210" s="63"/>
      <c r="AH210" s="63"/>
      <c r="AI210" s="63"/>
    </row>
    <row r="211" spans="1:35" s="165" customFormat="1" x14ac:dyDescent="0.9">
      <c r="A211" s="60"/>
      <c r="B211" s="60"/>
      <c r="C211" s="344"/>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3"/>
      <c r="AC211" s="63"/>
      <c r="AD211" s="63"/>
      <c r="AE211" s="63"/>
      <c r="AF211" s="63"/>
      <c r="AG211" s="63"/>
      <c r="AH211" s="63"/>
      <c r="AI211" s="63"/>
    </row>
    <row r="212" spans="1:35" s="165" customFormat="1" x14ac:dyDescent="0.9">
      <c r="A212" s="60"/>
      <c r="B212" s="60"/>
      <c r="C212" s="344"/>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3"/>
      <c r="AC212" s="63"/>
      <c r="AD212" s="63"/>
      <c r="AE212" s="63"/>
      <c r="AF212" s="63"/>
      <c r="AG212" s="63"/>
      <c r="AH212" s="63"/>
      <c r="AI212" s="63"/>
    </row>
    <row r="213" spans="1:35" s="165" customFormat="1" x14ac:dyDescent="0.9">
      <c r="A213" s="60"/>
      <c r="B213" s="60"/>
      <c r="C213" s="344"/>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3"/>
      <c r="AC213" s="63"/>
      <c r="AD213" s="63"/>
      <c r="AE213" s="63"/>
      <c r="AF213" s="63"/>
      <c r="AG213" s="63"/>
      <c r="AH213" s="63"/>
      <c r="AI213" s="63"/>
    </row>
    <row r="214" spans="1:35" s="165" customFormat="1" x14ac:dyDescent="0.9">
      <c r="A214" s="60"/>
      <c r="B214" s="60"/>
      <c r="C214" s="344"/>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3"/>
      <c r="AC214" s="63"/>
      <c r="AD214" s="63"/>
      <c r="AE214" s="63"/>
      <c r="AF214" s="63"/>
      <c r="AG214" s="63"/>
      <c r="AH214" s="63"/>
      <c r="AI214" s="63"/>
    </row>
    <row r="215" spans="1:35" s="165" customFormat="1" x14ac:dyDescent="0.9">
      <c r="A215" s="60"/>
      <c r="B215" s="60"/>
      <c r="C215" s="344"/>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3"/>
      <c r="AC215" s="63"/>
      <c r="AD215" s="63"/>
      <c r="AE215" s="63"/>
      <c r="AF215" s="63"/>
      <c r="AG215" s="63"/>
      <c r="AH215" s="63"/>
      <c r="AI215" s="63"/>
    </row>
    <row r="216" spans="1:35" s="165" customFormat="1" x14ac:dyDescent="0.9">
      <c r="A216" s="60"/>
      <c r="B216" s="60"/>
      <c r="C216" s="344"/>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3"/>
      <c r="AC216" s="63"/>
      <c r="AD216" s="63"/>
      <c r="AE216" s="63"/>
      <c r="AF216" s="63"/>
      <c r="AG216" s="63"/>
      <c r="AH216" s="63"/>
      <c r="AI216" s="63"/>
    </row>
    <row r="217" spans="1:35" s="165" customFormat="1" x14ac:dyDescent="0.9">
      <c r="A217" s="60"/>
      <c r="B217" s="60"/>
      <c r="C217" s="344"/>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3"/>
      <c r="AC217" s="63"/>
      <c r="AD217" s="63"/>
      <c r="AE217" s="63"/>
      <c r="AF217" s="63"/>
      <c r="AG217" s="63"/>
      <c r="AH217" s="63"/>
      <c r="AI217" s="63"/>
    </row>
    <row r="218" spans="1:35" s="165" customFormat="1" x14ac:dyDescent="0.9">
      <c r="A218" s="60"/>
      <c r="B218" s="60"/>
      <c r="C218" s="344"/>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3"/>
      <c r="AC218" s="63"/>
      <c r="AD218" s="63"/>
      <c r="AE218" s="63"/>
      <c r="AF218" s="63"/>
      <c r="AG218" s="63"/>
      <c r="AH218" s="63"/>
      <c r="AI218" s="63"/>
    </row>
    <row r="219" spans="1:35" s="165" customFormat="1" x14ac:dyDescent="0.9">
      <c r="A219" s="60"/>
      <c r="B219" s="60"/>
      <c r="C219" s="344"/>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3"/>
      <c r="AC219" s="63"/>
      <c r="AD219" s="63"/>
      <c r="AE219" s="63"/>
      <c r="AF219" s="63"/>
      <c r="AG219" s="63"/>
      <c r="AH219" s="63"/>
      <c r="AI219" s="63"/>
    </row>
    <row r="220" spans="1:35" s="165" customFormat="1" x14ac:dyDescent="0.9">
      <c r="A220" s="60"/>
      <c r="B220" s="60"/>
      <c r="C220" s="344"/>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3"/>
      <c r="AC220" s="63"/>
      <c r="AD220" s="63"/>
      <c r="AE220" s="63"/>
      <c r="AF220" s="63"/>
      <c r="AG220" s="63"/>
      <c r="AH220" s="63"/>
      <c r="AI220" s="63"/>
    </row>
    <row r="221" spans="1:35" s="165" customFormat="1" x14ac:dyDescent="0.9">
      <c r="A221" s="60"/>
      <c r="B221" s="60"/>
      <c r="C221" s="344"/>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3"/>
      <c r="AC221" s="63"/>
      <c r="AD221" s="63"/>
      <c r="AE221" s="63"/>
      <c r="AF221" s="63"/>
      <c r="AG221" s="63"/>
      <c r="AH221" s="63"/>
      <c r="AI221" s="63"/>
    </row>
    <row r="222" spans="1:35" s="165" customFormat="1" x14ac:dyDescent="0.9">
      <c r="A222" s="60"/>
      <c r="B222" s="60"/>
      <c r="C222" s="344"/>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3"/>
      <c r="AC222" s="63"/>
      <c r="AD222" s="63"/>
      <c r="AE222" s="63"/>
      <c r="AF222" s="63"/>
      <c r="AG222" s="63"/>
      <c r="AH222" s="63"/>
      <c r="AI222" s="63"/>
    </row>
    <row r="223" spans="1:35" s="165" customFormat="1" x14ac:dyDescent="0.9">
      <c r="A223" s="60"/>
      <c r="B223" s="60"/>
      <c r="C223" s="344"/>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3"/>
      <c r="AC223" s="63"/>
      <c r="AD223" s="63"/>
      <c r="AE223" s="63"/>
      <c r="AF223" s="63"/>
      <c r="AG223" s="63"/>
      <c r="AH223" s="63"/>
      <c r="AI223" s="63"/>
    </row>
    <row r="224" spans="1:35" s="165" customFormat="1" x14ac:dyDescent="0.9">
      <c r="A224" s="60"/>
      <c r="B224" s="60"/>
      <c r="C224" s="344"/>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3"/>
      <c r="AC224" s="63"/>
      <c r="AD224" s="63"/>
      <c r="AE224" s="63"/>
      <c r="AF224" s="63"/>
      <c r="AG224" s="63"/>
      <c r="AH224" s="63"/>
      <c r="AI224" s="63"/>
    </row>
    <row r="225" spans="1:35" s="165" customFormat="1" x14ac:dyDescent="0.9">
      <c r="A225" s="60"/>
      <c r="B225" s="60"/>
      <c r="C225" s="344"/>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3"/>
      <c r="AC225" s="63"/>
      <c r="AD225" s="63"/>
      <c r="AE225" s="63"/>
      <c r="AF225" s="63"/>
      <c r="AG225" s="63"/>
      <c r="AH225" s="63"/>
      <c r="AI225" s="63"/>
    </row>
    <row r="226" spans="1:35" s="165" customFormat="1" x14ac:dyDescent="0.9">
      <c r="A226" s="60"/>
      <c r="B226" s="60"/>
      <c r="C226" s="344"/>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3"/>
      <c r="AC226" s="63"/>
      <c r="AD226" s="63"/>
      <c r="AE226" s="63"/>
      <c r="AF226" s="63"/>
      <c r="AG226" s="63"/>
      <c r="AH226" s="63"/>
      <c r="AI226" s="63"/>
    </row>
    <row r="227" spans="1:35" s="165" customFormat="1" x14ac:dyDescent="0.9">
      <c r="A227" s="60"/>
      <c r="B227" s="60"/>
      <c r="C227" s="344"/>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3"/>
      <c r="AC227" s="63"/>
      <c r="AD227" s="63"/>
      <c r="AE227" s="63"/>
      <c r="AF227" s="63"/>
      <c r="AG227" s="63"/>
      <c r="AH227" s="63"/>
      <c r="AI227" s="63"/>
    </row>
    <row r="228" spans="1:35" s="165" customFormat="1" x14ac:dyDescent="0.9">
      <c r="A228" s="60"/>
      <c r="B228" s="60"/>
      <c r="C228" s="344"/>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3"/>
      <c r="AC228" s="63"/>
      <c r="AD228" s="63"/>
      <c r="AE228" s="63"/>
      <c r="AF228" s="63"/>
      <c r="AG228" s="63"/>
      <c r="AH228" s="63"/>
      <c r="AI228" s="63"/>
    </row>
    <row r="229" spans="1:35" s="165" customFormat="1" x14ac:dyDescent="0.9">
      <c r="A229" s="60"/>
      <c r="B229" s="60"/>
      <c r="C229" s="344"/>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3"/>
      <c r="AC229" s="63"/>
      <c r="AD229" s="63"/>
      <c r="AE229" s="63"/>
      <c r="AF229" s="63"/>
      <c r="AG229" s="63"/>
      <c r="AH229" s="63"/>
      <c r="AI229" s="63"/>
    </row>
    <row r="230" spans="1:35" s="165" customFormat="1" x14ac:dyDescent="0.9">
      <c r="A230" s="60"/>
      <c r="B230" s="60"/>
      <c r="C230" s="344"/>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3"/>
      <c r="AC230" s="63"/>
      <c r="AD230" s="63"/>
      <c r="AE230" s="63"/>
      <c r="AF230" s="63"/>
      <c r="AG230" s="63"/>
      <c r="AH230" s="63"/>
      <c r="AI230" s="63"/>
    </row>
    <row r="231" spans="1:35" s="165" customFormat="1" x14ac:dyDescent="0.9">
      <c r="A231" s="60"/>
      <c r="B231" s="60"/>
      <c r="C231" s="344"/>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3"/>
      <c r="AC231" s="63"/>
      <c r="AD231" s="63"/>
      <c r="AE231" s="63"/>
      <c r="AF231" s="63"/>
      <c r="AG231" s="63"/>
      <c r="AH231" s="63"/>
      <c r="AI231" s="63"/>
    </row>
    <row r="232" spans="1:35" s="165" customFormat="1" x14ac:dyDescent="0.9">
      <c r="A232" s="60"/>
      <c r="B232" s="60"/>
      <c r="C232" s="344"/>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3"/>
      <c r="AC232" s="63"/>
      <c r="AD232" s="63"/>
      <c r="AE232" s="63"/>
      <c r="AF232" s="63"/>
      <c r="AG232" s="63"/>
      <c r="AH232" s="63"/>
      <c r="AI232" s="63"/>
    </row>
    <row r="233" spans="1:35" s="165" customFormat="1" x14ac:dyDescent="0.9">
      <c r="A233" s="60"/>
      <c r="B233" s="60"/>
      <c r="C233" s="344"/>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3"/>
      <c r="AC233" s="63"/>
      <c r="AD233" s="63"/>
      <c r="AE233" s="63"/>
      <c r="AF233" s="63"/>
      <c r="AG233" s="63"/>
      <c r="AH233" s="63"/>
      <c r="AI233" s="63"/>
    </row>
    <row r="234" spans="1:35" s="165" customFormat="1" x14ac:dyDescent="0.9">
      <c r="A234" s="60"/>
      <c r="B234" s="60"/>
      <c r="C234" s="344"/>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3"/>
      <c r="AC234" s="63"/>
      <c r="AD234" s="63"/>
      <c r="AE234" s="63"/>
      <c r="AF234" s="63"/>
      <c r="AG234" s="63"/>
      <c r="AH234" s="63"/>
      <c r="AI234" s="63"/>
    </row>
    <row r="235" spans="1:35" s="165" customFormat="1" x14ac:dyDescent="0.9">
      <c r="A235" s="60"/>
      <c r="B235" s="60"/>
      <c r="C235" s="344"/>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3"/>
      <c r="AC235" s="63"/>
      <c r="AD235" s="63"/>
      <c r="AE235" s="63"/>
      <c r="AF235" s="63"/>
      <c r="AG235" s="63"/>
      <c r="AH235" s="63"/>
      <c r="AI235" s="63"/>
    </row>
    <row r="236" spans="1:35" s="165" customFormat="1" x14ac:dyDescent="0.9">
      <c r="A236" s="60"/>
      <c r="B236" s="60"/>
      <c r="C236" s="344"/>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3"/>
      <c r="AC236" s="63"/>
      <c r="AD236" s="63"/>
      <c r="AE236" s="63"/>
      <c r="AF236" s="63"/>
      <c r="AG236" s="63"/>
      <c r="AH236" s="63"/>
      <c r="AI236" s="63"/>
    </row>
    <row r="237" spans="1:35" s="165" customFormat="1" x14ac:dyDescent="0.9">
      <c r="A237" s="60"/>
      <c r="B237" s="60"/>
      <c r="C237" s="344"/>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3"/>
      <c r="AC237" s="63"/>
      <c r="AD237" s="63"/>
      <c r="AE237" s="63"/>
      <c r="AF237" s="63"/>
      <c r="AG237" s="63"/>
      <c r="AH237" s="63"/>
      <c r="AI237" s="63"/>
    </row>
    <row r="238" spans="1:35" s="165" customFormat="1" x14ac:dyDescent="0.9">
      <c r="A238" s="60"/>
      <c r="B238" s="60"/>
      <c r="C238" s="344"/>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3"/>
      <c r="AC238" s="63"/>
      <c r="AD238" s="63"/>
      <c r="AE238" s="63"/>
      <c r="AF238" s="63"/>
      <c r="AG238" s="63"/>
      <c r="AH238" s="63"/>
      <c r="AI238" s="63"/>
    </row>
    <row r="239" spans="1:35" s="165" customFormat="1" x14ac:dyDescent="0.9">
      <c r="A239" s="60"/>
      <c r="B239" s="60"/>
      <c r="C239" s="344"/>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3"/>
      <c r="AC239" s="63"/>
      <c r="AD239" s="63"/>
      <c r="AE239" s="63"/>
      <c r="AF239" s="63"/>
      <c r="AG239" s="63"/>
      <c r="AH239" s="63"/>
      <c r="AI239" s="63"/>
    </row>
    <row r="240" spans="1:35" s="165" customFormat="1" x14ac:dyDescent="0.9">
      <c r="A240" s="60"/>
      <c r="B240" s="60"/>
      <c r="C240" s="344"/>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3"/>
      <c r="AC240" s="63"/>
      <c r="AD240" s="63"/>
      <c r="AE240" s="63"/>
      <c r="AF240" s="63"/>
      <c r="AG240" s="63"/>
      <c r="AH240" s="63"/>
      <c r="AI240" s="63"/>
    </row>
    <row r="241" spans="1:35" s="165" customFormat="1" x14ac:dyDescent="0.9">
      <c r="A241" s="60"/>
      <c r="B241" s="60"/>
      <c r="C241" s="344"/>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3"/>
      <c r="AC241" s="63"/>
      <c r="AD241" s="63"/>
      <c r="AE241" s="63"/>
      <c r="AF241" s="63"/>
      <c r="AG241" s="63"/>
      <c r="AH241" s="63"/>
      <c r="AI241" s="63"/>
    </row>
    <row r="242" spans="1:35" s="165" customFormat="1" x14ac:dyDescent="0.9">
      <c r="A242" s="60"/>
      <c r="B242" s="60"/>
      <c r="C242" s="344"/>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3"/>
      <c r="AC242" s="63"/>
      <c r="AD242" s="63"/>
      <c r="AE242" s="63"/>
      <c r="AF242" s="63"/>
      <c r="AG242" s="63"/>
      <c r="AH242" s="63"/>
      <c r="AI242" s="63"/>
    </row>
    <row r="243" spans="1:35" s="165" customFormat="1" x14ac:dyDescent="0.9">
      <c r="A243" s="60"/>
      <c r="B243" s="60"/>
      <c r="C243" s="344"/>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3"/>
      <c r="AC243" s="63"/>
      <c r="AD243" s="63"/>
      <c r="AE243" s="63"/>
      <c r="AF243" s="63"/>
      <c r="AG243" s="63"/>
      <c r="AH243" s="63"/>
      <c r="AI243" s="63"/>
    </row>
    <row r="244" spans="1:35" s="165" customFormat="1" x14ac:dyDescent="0.9">
      <c r="A244" s="60"/>
      <c r="B244" s="60"/>
      <c r="C244" s="344"/>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3"/>
      <c r="AC244" s="63"/>
      <c r="AD244" s="63"/>
      <c r="AE244" s="63"/>
      <c r="AF244" s="63"/>
      <c r="AG244" s="63"/>
      <c r="AH244" s="63"/>
      <c r="AI244" s="63"/>
    </row>
    <row r="245" spans="1:35" s="165" customFormat="1" x14ac:dyDescent="0.9">
      <c r="A245" s="60"/>
      <c r="B245" s="60"/>
      <c r="C245" s="344"/>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3"/>
      <c r="AC245" s="63"/>
      <c r="AD245" s="63"/>
      <c r="AE245" s="63"/>
      <c r="AF245" s="63"/>
      <c r="AG245" s="63"/>
      <c r="AH245" s="63"/>
      <c r="AI245" s="63"/>
    </row>
    <row r="246" spans="1:35" s="165" customFormat="1" x14ac:dyDescent="0.9">
      <c r="A246" s="60"/>
      <c r="B246" s="60"/>
      <c r="C246" s="344"/>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3"/>
      <c r="AC246" s="63"/>
      <c r="AD246" s="63"/>
      <c r="AE246" s="63"/>
      <c r="AF246" s="63"/>
      <c r="AG246" s="63"/>
      <c r="AH246" s="63"/>
      <c r="AI246" s="63"/>
    </row>
    <row r="247" spans="1:35" s="165" customFormat="1" x14ac:dyDescent="0.9">
      <c r="A247" s="60"/>
      <c r="B247" s="60"/>
      <c r="C247" s="344"/>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3"/>
      <c r="AC247" s="63"/>
      <c r="AD247" s="63"/>
      <c r="AE247" s="63"/>
      <c r="AF247" s="63"/>
      <c r="AG247" s="63"/>
      <c r="AH247" s="63"/>
      <c r="AI247" s="63"/>
    </row>
    <row r="248" spans="1:35" s="165" customFormat="1" x14ac:dyDescent="0.9">
      <c r="A248" s="60"/>
      <c r="B248" s="60"/>
      <c r="C248" s="344"/>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3"/>
      <c r="AC248" s="63"/>
      <c r="AD248" s="63"/>
      <c r="AE248" s="63"/>
      <c r="AF248" s="63"/>
      <c r="AG248" s="63"/>
      <c r="AH248" s="63"/>
      <c r="AI248" s="63"/>
    </row>
    <row r="249" spans="1:35" s="165" customFormat="1" x14ac:dyDescent="0.9">
      <c r="A249" s="60"/>
      <c r="B249" s="60"/>
      <c r="C249" s="344"/>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3"/>
      <c r="AC249" s="63"/>
      <c r="AD249" s="63"/>
      <c r="AE249" s="63"/>
      <c r="AF249" s="63"/>
      <c r="AG249" s="63"/>
      <c r="AH249" s="63"/>
      <c r="AI249" s="63"/>
    </row>
    <row r="250" spans="1:35" s="165" customFormat="1" x14ac:dyDescent="0.9">
      <c r="A250" s="60"/>
      <c r="B250" s="60"/>
      <c r="C250" s="344"/>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3"/>
      <c r="AC250" s="63"/>
      <c r="AD250" s="63"/>
      <c r="AE250" s="63"/>
      <c r="AF250" s="63"/>
      <c r="AG250" s="63"/>
      <c r="AH250" s="63"/>
      <c r="AI250" s="63"/>
    </row>
    <row r="251" spans="1:35" s="165" customFormat="1" x14ac:dyDescent="0.9">
      <c r="A251" s="60"/>
      <c r="B251" s="60"/>
      <c r="C251" s="344"/>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3"/>
      <c r="AC251" s="63"/>
      <c r="AD251" s="63"/>
      <c r="AE251" s="63"/>
      <c r="AF251" s="63"/>
      <c r="AG251" s="63"/>
      <c r="AH251" s="63"/>
      <c r="AI251" s="63"/>
    </row>
    <row r="252" spans="1:35" s="165" customFormat="1" x14ac:dyDescent="0.9">
      <c r="A252" s="60"/>
      <c r="B252" s="60"/>
      <c r="C252" s="344"/>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3"/>
      <c r="AC252" s="63"/>
      <c r="AD252" s="63"/>
      <c r="AE252" s="63"/>
      <c r="AF252" s="63"/>
      <c r="AG252" s="63"/>
      <c r="AH252" s="63"/>
      <c r="AI252" s="63"/>
    </row>
    <row r="253" spans="1:35" s="165" customFormat="1" x14ac:dyDescent="0.9">
      <c r="A253" s="60"/>
      <c r="B253" s="60"/>
      <c r="C253" s="344"/>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3"/>
      <c r="AC253" s="63"/>
      <c r="AD253" s="63"/>
      <c r="AE253" s="63"/>
      <c r="AF253" s="63"/>
      <c r="AG253" s="63"/>
      <c r="AH253" s="63"/>
      <c r="AI253" s="63"/>
    </row>
    <row r="254" spans="1:35" s="165" customFormat="1" x14ac:dyDescent="0.9">
      <c r="A254" s="60"/>
      <c r="B254" s="60"/>
      <c r="C254" s="344"/>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3"/>
      <c r="AC254" s="63"/>
      <c r="AD254" s="63"/>
      <c r="AE254" s="63"/>
      <c r="AF254" s="63"/>
      <c r="AG254" s="63"/>
      <c r="AH254" s="63"/>
      <c r="AI254" s="63"/>
    </row>
    <row r="255" spans="1:35" s="165" customFormat="1" x14ac:dyDescent="0.9">
      <c r="A255" s="60"/>
      <c r="B255" s="60"/>
      <c r="C255" s="344"/>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3"/>
      <c r="AC255" s="63"/>
      <c r="AD255" s="63"/>
      <c r="AE255" s="63"/>
      <c r="AF255" s="63"/>
      <c r="AG255" s="63"/>
      <c r="AH255" s="63"/>
      <c r="AI255" s="63"/>
    </row>
    <row r="256" spans="1:35" s="165" customFormat="1" x14ac:dyDescent="0.9">
      <c r="A256" s="60"/>
      <c r="B256" s="60"/>
      <c r="C256" s="344"/>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3"/>
      <c r="AC256" s="63"/>
      <c r="AD256" s="63"/>
      <c r="AE256" s="63"/>
      <c r="AF256" s="63"/>
      <c r="AG256" s="63"/>
      <c r="AH256" s="63"/>
      <c r="AI256" s="63"/>
    </row>
    <row r="257" spans="1:35" s="165" customFormat="1" x14ac:dyDescent="0.9">
      <c r="A257" s="60"/>
      <c r="B257" s="60"/>
      <c r="C257" s="344"/>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3"/>
      <c r="AC257" s="63"/>
      <c r="AD257" s="63"/>
      <c r="AE257" s="63"/>
      <c r="AF257" s="63"/>
      <c r="AG257" s="63"/>
      <c r="AH257" s="63"/>
      <c r="AI257" s="63"/>
    </row>
    <row r="258" spans="1:35" s="165" customFormat="1" x14ac:dyDescent="0.9">
      <c r="A258" s="60"/>
      <c r="B258" s="60"/>
      <c r="C258" s="344"/>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3"/>
      <c r="AC258" s="63"/>
      <c r="AD258" s="63"/>
      <c r="AE258" s="63"/>
      <c r="AF258" s="63"/>
      <c r="AG258" s="63"/>
      <c r="AH258" s="63"/>
      <c r="AI258" s="63"/>
    </row>
    <row r="259" spans="1:35" s="165" customFormat="1" x14ac:dyDescent="0.9">
      <c r="A259" s="60"/>
      <c r="B259" s="60"/>
      <c r="C259" s="344"/>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3"/>
      <c r="AC259" s="63"/>
      <c r="AD259" s="63"/>
      <c r="AE259" s="63"/>
      <c r="AF259" s="63"/>
      <c r="AG259" s="63"/>
      <c r="AH259" s="63"/>
      <c r="AI259" s="63"/>
    </row>
    <row r="260" spans="1:35" s="165" customFormat="1" x14ac:dyDescent="0.9">
      <c r="A260" s="60"/>
      <c r="B260" s="60"/>
      <c r="C260" s="344"/>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3"/>
      <c r="AC260" s="63"/>
      <c r="AD260" s="63"/>
      <c r="AE260" s="63"/>
      <c r="AF260" s="63"/>
      <c r="AG260" s="63"/>
      <c r="AH260" s="63"/>
      <c r="AI260" s="63"/>
    </row>
    <row r="261" spans="1:35" s="165" customFormat="1" x14ac:dyDescent="0.9">
      <c r="A261" s="60"/>
      <c r="B261" s="60"/>
      <c r="C261" s="344"/>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3"/>
      <c r="AC261" s="63"/>
      <c r="AD261" s="63"/>
      <c r="AE261" s="63"/>
      <c r="AF261" s="63"/>
      <c r="AG261" s="63"/>
      <c r="AH261" s="63"/>
      <c r="AI261" s="63"/>
    </row>
    <row r="262" spans="1:35" s="165" customFormat="1" x14ac:dyDescent="0.9">
      <c r="A262" s="60"/>
      <c r="B262" s="60"/>
      <c r="C262" s="344"/>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3"/>
      <c r="AC262" s="63"/>
      <c r="AD262" s="63"/>
      <c r="AE262" s="63"/>
      <c r="AF262" s="63"/>
      <c r="AG262" s="63"/>
      <c r="AH262" s="63"/>
      <c r="AI262" s="63"/>
    </row>
    <row r="263" spans="1:35" s="165" customFormat="1" x14ac:dyDescent="0.9">
      <c r="A263" s="60"/>
      <c r="B263" s="60"/>
      <c r="C263" s="344"/>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3"/>
      <c r="AC263" s="63"/>
      <c r="AD263" s="63"/>
      <c r="AE263" s="63"/>
      <c r="AF263" s="63"/>
      <c r="AG263" s="63"/>
      <c r="AH263" s="63"/>
      <c r="AI263" s="63"/>
    </row>
    <row r="264" spans="1:35" s="165" customFormat="1" x14ac:dyDescent="0.9">
      <c r="A264" s="60"/>
      <c r="B264" s="60"/>
      <c r="C264" s="344"/>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3"/>
      <c r="AC264" s="63"/>
      <c r="AD264" s="63"/>
      <c r="AE264" s="63"/>
      <c r="AF264" s="63"/>
      <c r="AG264" s="63"/>
      <c r="AH264" s="63"/>
      <c r="AI264" s="63"/>
    </row>
    <row r="265" spans="1:35" s="165" customFormat="1" x14ac:dyDescent="0.9">
      <c r="A265" s="60"/>
      <c r="B265" s="60"/>
      <c r="C265" s="344"/>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3"/>
      <c r="AC265" s="63"/>
      <c r="AD265" s="63"/>
      <c r="AE265" s="63"/>
      <c r="AF265" s="63"/>
      <c r="AG265" s="63"/>
      <c r="AH265" s="63"/>
      <c r="AI265" s="63"/>
    </row>
    <row r="266" spans="1:35" s="165" customFormat="1" x14ac:dyDescent="0.9">
      <c r="A266" s="60"/>
      <c r="B266" s="60"/>
      <c r="C266" s="344"/>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3"/>
      <c r="AC266" s="63"/>
      <c r="AD266" s="63"/>
      <c r="AE266" s="63"/>
      <c r="AF266" s="63"/>
      <c r="AG266" s="63"/>
      <c r="AH266" s="63"/>
      <c r="AI266" s="63"/>
    </row>
    <row r="267" spans="1:35" s="165" customFormat="1" x14ac:dyDescent="0.9">
      <c r="A267" s="60"/>
      <c r="B267" s="60"/>
      <c r="C267" s="344"/>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3"/>
      <c r="AC267" s="63"/>
      <c r="AD267" s="63"/>
      <c r="AE267" s="63"/>
      <c r="AF267" s="63"/>
      <c r="AG267" s="63"/>
      <c r="AH267" s="63"/>
      <c r="AI267" s="63"/>
    </row>
    <row r="268" spans="1:35" s="165" customFormat="1" x14ac:dyDescent="0.9">
      <c r="A268" s="60"/>
      <c r="B268" s="60"/>
      <c r="C268" s="344"/>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3"/>
      <c r="AC268" s="63"/>
      <c r="AD268" s="63"/>
      <c r="AE268" s="63"/>
      <c r="AF268" s="63"/>
      <c r="AG268" s="63"/>
      <c r="AH268" s="63"/>
      <c r="AI268" s="63"/>
    </row>
    <row r="269" spans="1:35" s="165" customFormat="1" x14ac:dyDescent="0.9">
      <c r="A269" s="60"/>
      <c r="B269" s="60"/>
      <c r="C269" s="344"/>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3"/>
      <c r="AC269" s="63"/>
      <c r="AD269" s="63"/>
      <c r="AE269" s="63"/>
      <c r="AF269" s="63"/>
      <c r="AG269" s="63"/>
      <c r="AH269" s="63"/>
      <c r="AI269" s="63"/>
    </row>
    <row r="270" spans="1:35" s="165" customFormat="1" x14ac:dyDescent="0.9">
      <c r="A270" s="60"/>
      <c r="B270" s="60"/>
      <c r="C270" s="344"/>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3"/>
      <c r="AC270" s="63"/>
      <c r="AD270" s="63"/>
      <c r="AE270" s="63"/>
      <c r="AF270" s="63"/>
      <c r="AG270" s="63"/>
      <c r="AH270" s="63"/>
      <c r="AI270" s="63"/>
    </row>
    <row r="271" spans="1:35" s="165" customFormat="1" x14ac:dyDescent="0.9">
      <c r="A271" s="60"/>
      <c r="B271" s="60"/>
      <c r="C271" s="344"/>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3"/>
      <c r="AC271" s="63"/>
      <c r="AD271" s="63"/>
      <c r="AE271" s="63"/>
      <c r="AF271" s="63"/>
      <c r="AG271" s="63"/>
      <c r="AH271" s="63"/>
      <c r="AI271" s="63"/>
    </row>
    <row r="272" spans="1:35" s="165" customFormat="1" x14ac:dyDescent="0.9">
      <c r="A272" s="60"/>
      <c r="B272" s="60"/>
      <c r="C272" s="344"/>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3"/>
      <c r="AC272" s="63"/>
      <c r="AD272" s="63"/>
      <c r="AE272" s="63"/>
      <c r="AF272" s="63"/>
      <c r="AG272" s="63"/>
      <c r="AH272" s="63"/>
      <c r="AI272" s="63"/>
    </row>
    <row r="273" spans="1:35" s="165" customFormat="1" x14ac:dyDescent="0.9">
      <c r="A273" s="60"/>
      <c r="B273" s="60"/>
      <c r="C273" s="344"/>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3"/>
      <c r="AC273" s="63"/>
      <c r="AD273" s="63"/>
      <c r="AE273" s="63"/>
      <c r="AF273" s="63"/>
      <c r="AG273" s="63"/>
      <c r="AH273" s="63"/>
      <c r="AI273" s="63"/>
    </row>
    <row r="274" spans="1:35" s="165" customFormat="1" x14ac:dyDescent="0.9">
      <c r="A274" s="60"/>
      <c r="B274" s="60"/>
      <c r="C274" s="344"/>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3"/>
      <c r="AC274" s="63"/>
      <c r="AD274" s="63"/>
      <c r="AE274" s="63"/>
      <c r="AF274" s="63"/>
      <c r="AG274" s="63"/>
      <c r="AH274" s="63"/>
      <c r="AI274" s="63"/>
    </row>
    <row r="275" spans="1:35" s="165" customFormat="1" x14ac:dyDescent="0.9">
      <c r="A275" s="60"/>
      <c r="B275" s="60"/>
      <c r="C275" s="344"/>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3"/>
      <c r="AC275" s="63"/>
      <c r="AD275" s="63"/>
      <c r="AE275" s="63"/>
      <c r="AF275" s="63"/>
      <c r="AG275" s="63"/>
      <c r="AH275" s="63"/>
      <c r="AI275" s="63"/>
    </row>
    <row r="276" spans="1:35" s="165" customFormat="1" x14ac:dyDescent="0.9">
      <c r="A276" s="60"/>
      <c r="B276" s="60"/>
      <c r="C276" s="344"/>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3"/>
      <c r="AC276" s="63"/>
      <c r="AD276" s="63"/>
      <c r="AE276" s="63"/>
      <c r="AF276" s="63"/>
      <c r="AG276" s="63"/>
      <c r="AH276" s="63"/>
      <c r="AI276" s="63"/>
    </row>
    <row r="277" spans="1:35" s="165" customFormat="1" x14ac:dyDescent="0.9">
      <c r="A277" s="60"/>
      <c r="B277" s="60"/>
      <c r="C277" s="344"/>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3"/>
      <c r="AC277" s="63"/>
      <c r="AD277" s="63"/>
      <c r="AE277" s="63"/>
      <c r="AF277" s="63"/>
      <c r="AG277" s="63"/>
      <c r="AH277" s="63"/>
      <c r="AI277" s="63"/>
    </row>
    <row r="278" spans="1:35" s="165" customFormat="1" x14ac:dyDescent="0.9">
      <c r="A278" s="60"/>
      <c r="B278" s="60"/>
      <c r="C278" s="344"/>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3"/>
      <c r="AC278" s="63"/>
      <c r="AD278" s="63"/>
      <c r="AE278" s="63"/>
      <c r="AF278" s="63"/>
      <c r="AG278" s="63"/>
      <c r="AH278" s="63"/>
      <c r="AI278" s="63"/>
    </row>
    <row r="279" spans="1:35" s="165" customFormat="1" x14ac:dyDescent="0.9">
      <c r="A279" s="60"/>
      <c r="B279" s="60"/>
      <c r="C279" s="344"/>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3"/>
      <c r="AC279" s="63"/>
      <c r="AD279" s="63"/>
      <c r="AE279" s="63"/>
      <c r="AF279" s="63"/>
      <c r="AG279" s="63"/>
      <c r="AH279" s="63"/>
      <c r="AI279" s="63"/>
    </row>
    <row r="280" spans="1:35" s="165" customFormat="1" x14ac:dyDescent="0.9">
      <c r="A280" s="60"/>
      <c r="B280" s="60"/>
      <c r="C280" s="344"/>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3"/>
      <c r="AC280" s="63"/>
      <c r="AD280" s="63"/>
      <c r="AE280" s="63"/>
      <c r="AF280" s="63"/>
      <c r="AG280" s="63"/>
      <c r="AH280" s="63"/>
      <c r="AI280" s="63"/>
    </row>
    <row r="281" spans="1:35" s="165" customFormat="1" x14ac:dyDescent="0.9">
      <c r="A281" s="60"/>
      <c r="B281" s="60"/>
      <c r="C281" s="344"/>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3"/>
      <c r="AC281" s="63"/>
      <c r="AD281" s="63"/>
      <c r="AE281" s="63"/>
      <c r="AF281" s="63"/>
      <c r="AG281" s="63"/>
      <c r="AH281" s="63"/>
      <c r="AI281" s="63"/>
    </row>
    <row r="282" spans="1:35" s="165" customFormat="1" x14ac:dyDescent="0.9">
      <c r="A282" s="60"/>
      <c r="B282" s="60"/>
      <c r="C282" s="344"/>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3"/>
      <c r="AC282" s="63"/>
      <c r="AD282" s="63"/>
      <c r="AE282" s="63"/>
      <c r="AF282" s="63"/>
      <c r="AG282" s="63"/>
      <c r="AH282" s="63"/>
      <c r="AI282" s="63"/>
    </row>
    <row r="283" spans="1:35" s="165" customFormat="1" x14ac:dyDescent="0.9">
      <c r="A283" s="60"/>
      <c r="B283" s="60"/>
      <c r="C283" s="344"/>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3"/>
      <c r="AC283" s="63"/>
      <c r="AD283" s="63"/>
      <c r="AE283" s="63"/>
      <c r="AF283" s="63"/>
      <c r="AG283" s="63"/>
      <c r="AH283" s="63"/>
      <c r="AI283" s="63"/>
    </row>
    <row r="284" spans="1:35" s="165" customFormat="1" x14ac:dyDescent="0.9">
      <c r="A284" s="60"/>
      <c r="B284" s="60"/>
      <c r="C284" s="344"/>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3"/>
      <c r="AC284" s="63"/>
      <c r="AD284" s="63"/>
      <c r="AE284" s="63"/>
      <c r="AF284" s="63"/>
      <c r="AG284" s="63"/>
      <c r="AH284" s="63"/>
      <c r="AI284" s="63"/>
    </row>
    <row r="285" spans="1:35" s="165" customFormat="1" x14ac:dyDescent="0.9">
      <c r="A285" s="60"/>
      <c r="B285" s="60"/>
      <c r="C285" s="344"/>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3"/>
      <c r="AC285" s="63"/>
      <c r="AD285" s="63"/>
      <c r="AE285" s="63"/>
      <c r="AF285" s="63"/>
      <c r="AG285" s="63"/>
      <c r="AH285" s="63"/>
      <c r="AI285" s="63"/>
    </row>
    <row r="286" spans="1:35" s="165" customFormat="1" x14ac:dyDescent="0.9">
      <c r="A286" s="60"/>
      <c r="B286" s="60"/>
      <c r="C286" s="344"/>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3"/>
      <c r="AC286" s="63"/>
      <c r="AD286" s="63"/>
      <c r="AE286" s="63"/>
      <c r="AF286" s="63"/>
      <c r="AG286" s="63"/>
      <c r="AH286" s="63"/>
      <c r="AI286" s="63"/>
    </row>
    <row r="287" spans="1:35" s="165" customFormat="1" x14ac:dyDescent="0.9">
      <c r="A287" s="60"/>
      <c r="B287" s="60"/>
      <c r="C287" s="344"/>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3"/>
      <c r="AC287" s="63"/>
      <c r="AD287" s="63"/>
      <c r="AE287" s="63"/>
      <c r="AF287" s="63"/>
      <c r="AG287" s="63"/>
      <c r="AH287" s="63"/>
      <c r="AI287" s="63"/>
    </row>
    <row r="288" spans="1:35" s="165" customFormat="1" x14ac:dyDescent="0.9">
      <c r="A288" s="60"/>
      <c r="B288" s="60"/>
      <c r="C288" s="344"/>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3"/>
      <c r="AC288" s="63"/>
      <c r="AD288" s="63"/>
      <c r="AE288" s="63"/>
      <c r="AF288" s="63"/>
      <c r="AG288" s="63"/>
      <c r="AH288" s="63"/>
      <c r="AI288" s="63"/>
    </row>
    <row r="289" spans="1:35" s="165" customFormat="1" x14ac:dyDescent="0.9">
      <c r="A289" s="60"/>
      <c r="B289" s="60"/>
      <c r="C289" s="344"/>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3"/>
      <c r="AC289" s="63"/>
      <c r="AD289" s="63"/>
      <c r="AE289" s="63"/>
      <c r="AF289" s="63"/>
      <c r="AG289" s="63"/>
      <c r="AH289" s="63"/>
      <c r="AI289" s="63"/>
    </row>
    <row r="290" spans="1:35" s="165" customFormat="1" x14ac:dyDescent="0.9">
      <c r="A290" s="60"/>
      <c r="B290" s="60"/>
      <c r="C290" s="344"/>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3"/>
      <c r="AC290" s="63"/>
      <c r="AD290" s="63"/>
      <c r="AE290" s="63"/>
      <c r="AF290" s="63"/>
      <c r="AG290" s="63"/>
      <c r="AH290" s="63"/>
      <c r="AI290" s="63"/>
    </row>
    <row r="291" spans="1:35" s="165" customFormat="1" x14ac:dyDescent="0.9">
      <c r="A291" s="60"/>
      <c r="B291" s="60"/>
      <c r="C291" s="344"/>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3"/>
      <c r="AC291" s="63"/>
      <c r="AD291" s="63"/>
      <c r="AE291" s="63"/>
      <c r="AF291" s="63"/>
      <c r="AG291" s="63"/>
      <c r="AH291" s="63"/>
      <c r="AI291" s="63"/>
    </row>
    <row r="292" spans="1:35" s="165" customFormat="1" x14ac:dyDescent="0.9">
      <c r="A292" s="60"/>
      <c r="B292" s="60"/>
      <c r="C292" s="344"/>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3"/>
      <c r="AC292" s="63"/>
      <c r="AD292" s="63"/>
      <c r="AE292" s="63"/>
      <c r="AF292" s="63"/>
      <c r="AG292" s="63"/>
      <c r="AH292" s="63"/>
      <c r="AI292" s="63"/>
    </row>
    <row r="293" spans="1:35" s="165" customFormat="1" x14ac:dyDescent="0.9">
      <c r="A293" s="60"/>
      <c r="B293" s="60"/>
      <c r="C293" s="344"/>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3"/>
      <c r="AC293" s="63"/>
      <c r="AD293" s="63"/>
      <c r="AE293" s="63"/>
      <c r="AF293" s="63"/>
      <c r="AG293" s="63"/>
      <c r="AH293" s="63"/>
      <c r="AI293" s="63"/>
    </row>
    <row r="294" spans="1:35" s="165" customFormat="1" x14ac:dyDescent="0.9">
      <c r="A294" s="60"/>
      <c r="B294" s="60"/>
      <c r="C294" s="344"/>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3"/>
      <c r="AC294" s="63"/>
      <c r="AD294" s="63"/>
      <c r="AE294" s="63"/>
      <c r="AF294" s="63"/>
      <c r="AG294" s="63"/>
      <c r="AH294" s="63"/>
      <c r="AI294" s="63"/>
    </row>
    <row r="295" spans="1:35" s="165" customFormat="1" x14ac:dyDescent="0.9">
      <c r="A295" s="60"/>
      <c r="B295" s="60"/>
      <c r="C295" s="344"/>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3"/>
      <c r="AC295" s="63"/>
      <c r="AD295" s="63"/>
      <c r="AE295" s="63"/>
      <c r="AF295" s="63"/>
      <c r="AG295" s="63"/>
      <c r="AH295" s="63"/>
      <c r="AI295" s="63"/>
    </row>
    <row r="296" spans="1:35" s="165" customFormat="1" x14ac:dyDescent="0.9">
      <c r="A296" s="60"/>
      <c r="B296" s="60"/>
      <c r="C296" s="344"/>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3"/>
      <c r="AC296" s="63"/>
      <c r="AD296" s="63"/>
      <c r="AE296" s="63"/>
      <c r="AF296" s="63"/>
      <c r="AG296" s="63"/>
      <c r="AH296" s="63"/>
      <c r="AI296" s="63"/>
    </row>
    <row r="297" spans="1:35" s="165" customFormat="1" x14ac:dyDescent="0.9">
      <c r="A297" s="60"/>
      <c r="B297" s="60"/>
      <c r="C297" s="344"/>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3"/>
      <c r="AC297" s="63"/>
      <c r="AD297" s="63"/>
      <c r="AE297" s="63"/>
      <c r="AF297" s="63"/>
      <c r="AG297" s="63"/>
      <c r="AH297" s="63"/>
      <c r="AI297" s="63"/>
    </row>
    <row r="298" spans="1:35" s="165" customFormat="1" x14ac:dyDescent="0.9">
      <c r="A298" s="60"/>
      <c r="B298" s="60"/>
      <c r="C298" s="344"/>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3"/>
      <c r="AC298" s="63"/>
      <c r="AD298" s="63"/>
      <c r="AE298" s="63"/>
      <c r="AF298" s="63"/>
      <c r="AG298" s="63"/>
      <c r="AH298" s="63"/>
      <c r="AI298" s="63"/>
    </row>
    <row r="299" spans="1:35" s="165" customFormat="1" x14ac:dyDescent="0.9">
      <c r="A299" s="60"/>
      <c r="B299" s="60"/>
      <c r="C299" s="344"/>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3"/>
      <c r="AC299" s="63"/>
      <c r="AD299" s="63"/>
      <c r="AE299" s="63"/>
      <c r="AF299" s="63"/>
      <c r="AG299" s="63"/>
      <c r="AH299" s="63"/>
      <c r="AI299" s="63"/>
    </row>
    <row r="300" spans="1:35" s="165" customFormat="1" x14ac:dyDescent="0.9">
      <c r="A300" s="60"/>
      <c r="B300" s="60"/>
      <c r="C300" s="344"/>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3"/>
      <c r="AC300" s="63"/>
      <c r="AD300" s="63"/>
      <c r="AE300" s="63"/>
      <c r="AF300" s="63"/>
      <c r="AG300" s="63"/>
      <c r="AH300" s="63"/>
      <c r="AI300" s="63"/>
    </row>
    <row r="301" spans="1:35" s="165" customFormat="1" x14ac:dyDescent="0.9">
      <c r="A301" s="60"/>
      <c r="B301" s="60"/>
      <c r="C301" s="344"/>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3"/>
      <c r="AC301" s="63"/>
      <c r="AD301" s="63"/>
      <c r="AE301" s="63"/>
      <c r="AF301" s="63"/>
      <c r="AG301" s="63"/>
      <c r="AH301" s="63"/>
      <c r="AI301" s="63"/>
    </row>
    <row r="302" spans="1:35" s="165" customFormat="1" x14ac:dyDescent="0.9">
      <c r="A302" s="60"/>
      <c r="B302" s="60"/>
      <c r="C302" s="344"/>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3"/>
      <c r="AC302" s="63"/>
      <c r="AD302" s="63"/>
      <c r="AE302" s="63"/>
      <c r="AF302" s="63"/>
      <c r="AG302" s="63"/>
      <c r="AH302" s="63"/>
      <c r="AI302" s="63"/>
    </row>
    <row r="303" spans="1:35" s="165" customFormat="1" x14ac:dyDescent="0.9">
      <c r="A303" s="60"/>
      <c r="B303" s="60"/>
      <c r="C303" s="344"/>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3"/>
      <c r="AC303" s="63"/>
      <c r="AD303" s="63"/>
      <c r="AE303" s="63"/>
      <c r="AF303" s="63"/>
      <c r="AG303" s="63"/>
      <c r="AH303" s="63"/>
      <c r="AI303" s="63"/>
    </row>
    <row r="304" spans="1:35" s="165" customFormat="1" x14ac:dyDescent="0.9">
      <c r="A304" s="60"/>
      <c r="B304" s="60"/>
      <c r="C304" s="344"/>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3"/>
      <c r="AC304" s="63"/>
      <c r="AD304" s="63"/>
      <c r="AE304" s="63"/>
      <c r="AF304" s="63"/>
      <c r="AG304" s="63"/>
      <c r="AH304" s="63"/>
      <c r="AI304" s="63"/>
    </row>
    <row r="305" spans="1:35" s="165" customFormat="1" x14ac:dyDescent="0.9">
      <c r="A305" s="60"/>
      <c r="B305" s="60"/>
      <c r="C305" s="344"/>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3"/>
      <c r="AC305" s="63"/>
      <c r="AD305" s="63"/>
      <c r="AE305" s="63"/>
      <c r="AF305" s="63"/>
      <c r="AG305" s="63"/>
      <c r="AH305" s="63"/>
      <c r="AI305" s="63"/>
    </row>
    <row r="306" spans="1:35" s="165" customFormat="1" x14ac:dyDescent="0.9">
      <c r="A306" s="60"/>
      <c r="B306" s="60"/>
      <c r="C306" s="344"/>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3"/>
      <c r="AC306" s="63"/>
      <c r="AD306" s="63"/>
      <c r="AE306" s="63"/>
      <c r="AF306" s="63"/>
      <c r="AG306" s="63"/>
      <c r="AH306" s="63"/>
      <c r="AI306" s="63"/>
    </row>
    <row r="307" spans="1:35" s="165" customFormat="1" x14ac:dyDescent="0.9">
      <c r="A307" s="60"/>
      <c r="B307" s="60"/>
      <c r="C307" s="344"/>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3"/>
      <c r="AC307" s="63"/>
      <c r="AD307" s="63"/>
      <c r="AE307" s="63"/>
      <c r="AF307" s="63"/>
      <c r="AG307" s="63"/>
      <c r="AH307" s="63"/>
      <c r="AI307" s="63"/>
    </row>
    <row r="308" spans="1:35" s="165" customFormat="1" x14ac:dyDescent="0.9">
      <c r="A308" s="60"/>
      <c r="B308" s="60"/>
      <c r="C308" s="344"/>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3"/>
      <c r="AC308" s="63"/>
      <c r="AD308" s="63"/>
      <c r="AE308" s="63"/>
      <c r="AF308" s="63"/>
      <c r="AG308" s="63"/>
      <c r="AH308" s="63"/>
      <c r="AI308" s="63"/>
    </row>
    <row r="309" spans="1:35" s="165" customFormat="1" x14ac:dyDescent="0.9">
      <c r="A309" s="60"/>
      <c r="B309" s="60"/>
      <c r="C309" s="344"/>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3"/>
      <c r="AC309" s="63"/>
      <c r="AD309" s="63"/>
      <c r="AE309" s="63"/>
      <c r="AF309" s="63"/>
      <c r="AG309" s="63"/>
      <c r="AH309" s="63"/>
      <c r="AI309" s="63"/>
    </row>
    <row r="310" spans="1:35" s="165" customFormat="1" x14ac:dyDescent="0.9">
      <c r="A310" s="60"/>
      <c r="B310" s="60"/>
      <c r="C310" s="344"/>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3"/>
      <c r="AC310" s="63"/>
      <c r="AD310" s="63"/>
      <c r="AE310" s="63"/>
      <c r="AF310" s="63"/>
      <c r="AG310" s="63"/>
      <c r="AH310" s="63"/>
      <c r="AI310" s="63"/>
    </row>
    <row r="311" spans="1:35" s="165" customFormat="1" x14ac:dyDescent="0.9">
      <c r="A311" s="60"/>
      <c r="B311" s="60"/>
      <c r="C311" s="344"/>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3"/>
      <c r="AC311" s="63"/>
      <c r="AD311" s="63"/>
      <c r="AE311" s="63"/>
      <c r="AF311" s="63"/>
      <c r="AG311" s="63"/>
      <c r="AH311" s="63"/>
      <c r="AI311" s="63"/>
    </row>
    <row r="312" spans="1:35" s="165" customFormat="1" x14ac:dyDescent="0.9">
      <c r="A312" s="60"/>
      <c r="B312" s="60"/>
      <c r="C312" s="344"/>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3"/>
      <c r="AC312" s="63"/>
      <c r="AD312" s="63"/>
      <c r="AE312" s="63"/>
      <c r="AF312" s="63"/>
      <c r="AG312" s="63"/>
      <c r="AH312" s="63"/>
      <c r="AI312" s="63"/>
    </row>
    <row r="313" spans="1:35" s="165" customFormat="1" x14ac:dyDescent="0.9">
      <c r="A313" s="60"/>
      <c r="B313" s="60"/>
      <c r="C313" s="344"/>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3"/>
      <c r="AC313" s="63"/>
      <c r="AD313" s="63"/>
      <c r="AE313" s="63"/>
      <c r="AF313" s="63"/>
      <c r="AG313" s="63"/>
      <c r="AH313" s="63"/>
      <c r="AI313" s="63"/>
    </row>
    <row r="314" spans="1:35" s="165" customFormat="1" x14ac:dyDescent="0.9">
      <c r="A314" s="60"/>
      <c r="B314" s="60"/>
      <c r="C314" s="344"/>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3"/>
      <c r="AC314" s="63"/>
      <c r="AD314" s="63"/>
      <c r="AE314" s="63"/>
      <c r="AF314" s="63"/>
      <c r="AG314" s="63"/>
      <c r="AH314" s="63"/>
      <c r="AI314" s="63"/>
    </row>
    <row r="315" spans="1:35" s="165" customFormat="1" x14ac:dyDescent="0.9">
      <c r="A315" s="60"/>
      <c r="B315" s="60"/>
      <c r="C315" s="344"/>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3"/>
      <c r="AC315" s="63"/>
      <c r="AD315" s="63"/>
      <c r="AE315" s="63"/>
      <c r="AF315" s="63"/>
      <c r="AG315" s="63"/>
      <c r="AH315" s="63"/>
      <c r="AI315" s="63"/>
    </row>
    <row r="316" spans="1:35" s="165" customFormat="1" x14ac:dyDescent="0.9">
      <c r="A316" s="60"/>
      <c r="B316" s="60"/>
      <c r="C316" s="344"/>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3"/>
      <c r="AC316" s="63"/>
      <c r="AD316" s="63"/>
      <c r="AE316" s="63"/>
      <c r="AF316" s="63"/>
      <c r="AG316" s="63"/>
      <c r="AH316" s="63"/>
      <c r="AI316" s="63"/>
    </row>
    <row r="317" spans="1:35" s="165" customFormat="1" x14ac:dyDescent="0.9">
      <c r="A317" s="60"/>
      <c r="B317" s="60"/>
      <c r="C317" s="344"/>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3"/>
      <c r="AC317" s="63"/>
      <c r="AD317" s="63"/>
      <c r="AE317" s="63"/>
      <c r="AF317" s="63"/>
      <c r="AG317" s="63"/>
      <c r="AH317" s="63"/>
      <c r="AI317" s="63"/>
    </row>
    <row r="318" spans="1:35" s="165" customFormat="1" x14ac:dyDescent="0.9">
      <c r="A318" s="60"/>
      <c r="B318" s="60"/>
      <c r="C318" s="344"/>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3"/>
      <c r="AC318" s="63"/>
      <c r="AD318" s="63"/>
      <c r="AE318" s="63"/>
      <c r="AF318" s="63"/>
      <c r="AG318" s="63"/>
      <c r="AH318" s="63"/>
      <c r="AI318" s="63"/>
    </row>
    <row r="319" spans="1:35" s="165" customFormat="1" x14ac:dyDescent="0.9">
      <c r="A319" s="60"/>
      <c r="B319" s="60"/>
      <c r="C319" s="344"/>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3"/>
      <c r="AC319" s="63"/>
      <c r="AD319" s="63"/>
      <c r="AE319" s="63"/>
      <c r="AF319" s="63"/>
      <c r="AG319" s="63"/>
      <c r="AH319" s="63"/>
      <c r="AI319" s="63"/>
    </row>
    <row r="320" spans="1:35" s="165" customFormat="1" x14ac:dyDescent="0.9">
      <c r="A320" s="60"/>
      <c r="B320" s="60"/>
      <c r="C320" s="344"/>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3"/>
      <c r="AC320" s="63"/>
      <c r="AD320" s="63"/>
      <c r="AE320" s="63"/>
      <c r="AF320" s="63"/>
      <c r="AG320" s="63"/>
      <c r="AH320" s="63"/>
      <c r="AI320" s="63"/>
    </row>
    <row r="321" spans="1:35" s="165" customFormat="1" x14ac:dyDescent="0.9">
      <c r="A321" s="60"/>
      <c r="B321" s="60"/>
      <c r="C321" s="344"/>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3"/>
      <c r="AC321" s="63"/>
      <c r="AD321" s="63"/>
      <c r="AE321" s="63"/>
      <c r="AF321" s="63"/>
      <c r="AG321" s="63"/>
      <c r="AH321" s="63"/>
      <c r="AI321" s="63"/>
    </row>
    <row r="322" spans="1:35" s="165" customFormat="1" x14ac:dyDescent="0.9">
      <c r="A322" s="60"/>
      <c r="B322" s="60"/>
      <c r="C322" s="344"/>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3"/>
      <c r="AC322" s="63"/>
      <c r="AD322" s="63"/>
      <c r="AE322" s="63"/>
      <c r="AF322" s="63"/>
      <c r="AG322" s="63"/>
      <c r="AH322" s="63"/>
      <c r="AI322" s="63"/>
    </row>
    <row r="323" spans="1:35" s="165" customFormat="1" x14ac:dyDescent="0.9">
      <c r="A323" s="60"/>
      <c r="B323" s="60"/>
      <c r="C323" s="344"/>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3"/>
      <c r="AC323" s="63"/>
      <c r="AD323" s="63"/>
      <c r="AE323" s="63"/>
      <c r="AF323" s="63"/>
      <c r="AG323" s="63"/>
      <c r="AH323" s="63"/>
      <c r="AI323" s="63"/>
    </row>
    <row r="324" spans="1:35" s="165" customFormat="1" x14ac:dyDescent="0.9">
      <c r="A324" s="60"/>
      <c r="B324" s="60"/>
      <c r="C324" s="344"/>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3"/>
      <c r="AC324" s="63"/>
      <c r="AD324" s="63"/>
      <c r="AE324" s="63"/>
      <c r="AF324" s="63"/>
      <c r="AG324" s="63"/>
      <c r="AH324" s="63"/>
      <c r="AI324" s="63"/>
    </row>
    <row r="325" spans="1:35" s="165" customFormat="1" x14ac:dyDescent="0.9">
      <c r="A325" s="60"/>
      <c r="B325" s="60"/>
      <c r="C325" s="344"/>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3"/>
      <c r="AC325" s="63"/>
      <c r="AD325" s="63"/>
      <c r="AE325" s="63"/>
      <c r="AF325" s="63"/>
      <c r="AG325" s="63"/>
      <c r="AH325" s="63"/>
      <c r="AI325" s="63"/>
    </row>
    <row r="326" spans="1:35" s="165" customFormat="1" x14ac:dyDescent="0.9">
      <c r="A326" s="60"/>
      <c r="B326" s="60"/>
      <c r="C326" s="344"/>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3"/>
      <c r="AC326" s="63"/>
      <c r="AD326" s="63"/>
      <c r="AE326" s="63"/>
      <c r="AF326" s="63"/>
      <c r="AG326" s="63"/>
      <c r="AH326" s="63"/>
      <c r="AI326" s="63"/>
    </row>
    <row r="327" spans="1:35" s="165" customFormat="1" x14ac:dyDescent="0.9">
      <c r="A327" s="60"/>
      <c r="B327" s="60"/>
      <c r="C327" s="344"/>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3"/>
      <c r="AC327" s="63"/>
      <c r="AD327" s="63"/>
      <c r="AE327" s="63"/>
      <c r="AF327" s="63"/>
      <c r="AG327" s="63"/>
      <c r="AH327" s="63"/>
      <c r="AI327" s="63"/>
    </row>
    <row r="328" spans="1:35" s="165" customFormat="1" x14ac:dyDescent="0.9">
      <c r="A328" s="60"/>
      <c r="B328" s="60"/>
      <c r="C328" s="344"/>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3"/>
      <c r="AC328" s="63"/>
      <c r="AD328" s="63"/>
      <c r="AE328" s="63"/>
      <c r="AF328" s="63"/>
      <c r="AG328" s="63"/>
      <c r="AH328" s="63"/>
      <c r="AI328" s="63"/>
    </row>
    <row r="329" spans="1:35" s="165" customFormat="1" x14ac:dyDescent="0.9">
      <c r="A329" s="60"/>
      <c r="B329" s="60"/>
      <c r="C329" s="344"/>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3"/>
      <c r="AC329" s="63"/>
      <c r="AD329" s="63"/>
      <c r="AE329" s="63"/>
      <c r="AF329" s="63"/>
      <c r="AG329" s="63"/>
      <c r="AH329" s="63"/>
      <c r="AI329" s="63"/>
    </row>
    <row r="330" spans="1:35" s="165" customFormat="1" x14ac:dyDescent="0.9">
      <c r="A330" s="60"/>
      <c r="B330" s="60"/>
      <c r="C330" s="344"/>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3"/>
      <c r="AC330" s="63"/>
      <c r="AD330" s="63"/>
      <c r="AE330" s="63"/>
      <c r="AF330" s="63"/>
      <c r="AG330" s="63"/>
      <c r="AH330" s="63"/>
      <c r="AI330" s="63"/>
    </row>
    <row r="331" spans="1:35" s="165" customFormat="1" x14ac:dyDescent="0.9">
      <c r="A331" s="60"/>
      <c r="B331" s="60"/>
      <c r="C331" s="344"/>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3"/>
      <c r="AC331" s="63"/>
      <c r="AD331" s="63"/>
      <c r="AE331" s="63"/>
      <c r="AF331" s="63"/>
      <c r="AG331" s="63"/>
      <c r="AH331" s="63"/>
      <c r="AI331" s="63"/>
    </row>
    <row r="332" spans="1:35" s="165" customFormat="1" x14ac:dyDescent="0.9">
      <c r="A332" s="60"/>
      <c r="B332" s="60"/>
      <c r="C332" s="344"/>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3"/>
      <c r="AC332" s="63"/>
      <c r="AD332" s="63"/>
      <c r="AE332" s="63"/>
      <c r="AF332" s="63"/>
      <c r="AG332" s="63"/>
      <c r="AH332" s="63"/>
      <c r="AI332" s="63"/>
    </row>
    <row r="333" spans="1:35" s="165" customFormat="1" x14ac:dyDescent="0.9">
      <c r="A333" s="60"/>
      <c r="B333" s="60"/>
      <c r="C333" s="344"/>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3"/>
      <c r="AC333" s="63"/>
      <c r="AD333" s="63"/>
      <c r="AE333" s="63"/>
      <c r="AF333" s="63"/>
      <c r="AG333" s="63"/>
      <c r="AH333" s="63"/>
      <c r="AI333" s="63"/>
    </row>
    <row r="334" spans="1:35" s="165" customFormat="1" x14ac:dyDescent="0.9">
      <c r="A334" s="60"/>
      <c r="B334" s="60"/>
      <c r="C334" s="344"/>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3"/>
      <c r="AC334" s="63"/>
      <c r="AD334" s="63"/>
      <c r="AE334" s="63"/>
      <c r="AF334" s="63"/>
      <c r="AG334" s="63"/>
      <c r="AH334" s="63"/>
      <c r="AI334" s="63"/>
    </row>
    <row r="335" spans="1:35" s="165" customFormat="1" x14ac:dyDescent="0.9">
      <c r="A335" s="60"/>
      <c r="B335" s="60"/>
      <c r="C335" s="344"/>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3"/>
      <c r="AC335" s="63"/>
      <c r="AD335" s="63"/>
      <c r="AE335" s="63"/>
      <c r="AF335" s="63"/>
      <c r="AG335" s="63"/>
      <c r="AH335" s="63"/>
      <c r="AI335" s="63"/>
    </row>
    <row r="336" spans="1:35" s="165" customFormat="1" x14ac:dyDescent="0.9">
      <c r="A336" s="60"/>
      <c r="B336" s="60"/>
      <c r="C336" s="344"/>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3"/>
      <c r="AC336" s="63"/>
      <c r="AD336" s="63"/>
      <c r="AE336" s="63"/>
      <c r="AF336" s="63"/>
      <c r="AG336" s="63"/>
      <c r="AH336" s="63"/>
      <c r="AI336" s="63"/>
    </row>
    <row r="337" spans="1:35" s="165" customFormat="1" x14ac:dyDescent="0.9">
      <c r="A337" s="60"/>
      <c r="B337" s="60"/>
      <c r="C337" s="344"/>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3"/>
      <c r="AC337" s="63"/>
      <c r="AD337" s="63"/>
      <c r="AE337" s="63"/>
      <c r="AF337" s="63"/>
      <c r="AG337" s="63"/>
      <c r="AH337" s="63"/>
      <c r="AI337" s="63"/>
    </row>
    <row r="338" spans="1:35" s="165" customFormat="1" x14ac:dyDescent="0.9">
      <c r="A338" s="60"/>
      <c r="B338" s="60"/>
      <c r="C338" s="344"/>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3"/>
      <c r="AC338" s="63"/>
      <c r="AD338" s="63"/>
      <c r="AE338" s="63"/>
      <c r="AF338" s="63"/>
      <c r="AG338" s="63"/>
      <c r="AH338" s="63"/>
      <c r="AI338" s="63"/>
    </row>
    <row r="339" spans="1:35" s="165" customFormat="1" x14ac:dyDescent="0.9">
      <c r="A339" s="60"/>
      <c r="B339" s="60"/>
      <c r="C339" s="344"/>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3"/>
      <c r="AC339" s="63"/>
      <c r="AD339" s="63"/>
      <c r="AE339" s="63"/>
      <c r="AF339" s="63"/>
      <c r="AG339" s="63"/>
      <c r="AH339" s="63"/>
      <c r="AI339" s="63"/>
    </row>
    <row r="340" spans="1:35" s="165" customFormat="1" x14ac:dyDescent="0.9">
      <c r="A340" s="60"/>
      <c r="B340" s="60"/>
      <c r="C340" s="344"/>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3"/>
      <c r="AC340" s="63"/>
      <c r="AD340" s="63"/>
      <c r="AE340" s="63"/>
      <c r="AF340" s="63"/>
      <c r="AG340" s="63"/>
      <c r="AH340" s="63"/>
      <c r="AI340" s="63"/>
    </row>
    <row r="341" spans="1:35" s="165" customFormat="1" x14ac:dyDescent="0.9">
      <c r="A341" s="60"/>
      <c r="B341" s="60"/>
      <c r="C341" s="344"/>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3"/>
      <c r="AC341" s="63"/>
      <c r="AD341" s="63"/>
      <c r="AE341" s="63"/>
      <c r="AF341" s="63"/>
      <c r="AG341" s="63"/>
      <c r="AH341" s="63"/>
      <c r="AI341" s="63"/>
    </row>
    <row r="342" spans="1:35" s="165" customFormat="1" x14ac:dyDescent="0.9">
      <c r="A342" s="60"/>
      <c r="B342" s="60"/>
      <c r="C342" s="344"/>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3"/>
      <c r="AC342" s="63"/>
      <c r="AD342" s="63"/>
      <c r="AE342" s="63"/>
      <c r="AF342" s="63"/>
      <c r="AG342" s="63"/>
      <c r="AH342" s="63"/>
      <c r="AI342" s="63"/>
    </row>
    <row r="343" spans="1:35" s="165" customFormat="1" x14ac:dyDescent="0.9">
      <c r="A343" s="60"/>
      <c r="B343" s="60"/>
      <c r="C343" s="344"/>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3"/>
      <c r="AC343" s="63"/>
      <c r="AD343" s="63"/>
      <c r="AE343" s="63"/>
      <c r="AF343" s="63"/>
      <c r="AG343" s="63"/>
      <c r="AH343" s="63"/>
      <c r="AI343" s="63"/>
    </row>
    <row r="344" spans="1:35" s="165" customFormat="1" x14ac:dyDescent="0.9">
      <c r="A344" s="60"/>
      <c r="B344" s="60"/>
      <c r="C344" s="344"/>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3"/>
      <c r="AC344" s="63"/>
      <c r="AD344" s="63"/>
      <c r="AE344" s="63"/>
      <c r="AF344" s="63"/>
      <c r="AG344" s="63"/>
      <c r="AH344" s="63"/>
      <c r="AI344" s="63"/>
    </row>
    <row r="345" spans="1:35" s="165" customFormat="1" x14ac:dyDescent="0.9">
      <c r="A345" s="60"/>
      <c r="B345" s="60"/>
      <c r="C345" s="344"/>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3"/>
      <c r="AC345" s="63"/>
      <c r="AD345" s="63"/>
      <c r="AE345" s="63"/>
      <c r="AF345" s="63"/>
      <c r="AG345" s="63"/>
      <c r="AH345" s="63"/>
      <c r="AI345" s="63"/>
    </row>
    <row r="346" spans="1:35" s="165" customFormat="1" x14ac:dyDescent="0.9">
      <c r="A346" s="60"/>
      <c r="B346" s="60"/>
      <c r="C346" s="344"/>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3"/>
      <c r="AC346" s="63"/>
      <c r="AD346" s="63"/>
      <c r="AE346" s="63"/>
      <c r="AF346" s="63"/>
      <c r="AG346" s="63"/>
      <c r="AH346" s="63"/>
      <c r="AI346" s="63"/>
    </row>
    <row r="347" spans="1:35" s="165" customFormat="1" x14ac:dyDescent="0.9">
      <c r="A347" s="60"/>
      <c r="B347" s="60"/>
      <c r="C347" s="344"/>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3"/>
      <c r="AC347" s="63"/>
      <c r="AD347" s="63"/>
      <c r="AE347" s="63"/>
      <c r="AF347" s="63"/>
      <c r="AG347" s="63"/>
      <c r="AH347" s="63"/>
      <c r="AI347" s="63"/>
    </row>
    <row r="348" spans="1:35" s="165" customFormat="1" x14ac:dyDescent="0.9">
      <c r="A348" s="60"/>
      <c r="B348" s="60"/>
      <c r="C348" s="344"/>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3"/>
      <c r="AC348" s="63"/>
      <c r="AD348" s="63"/>
      <c r="AE348" s="63"/>
      <c r="AF348" s="63"/>
      <c r="AG348" s="63"/>
      <c r="AH348" s="63"/>
      <c r="AI348" s="63"/>
    </row>
    <row r="349" spans="1:35" s="165" customFormat="1" x14ac:dyDescent="0.9">
      <c r="A349" s="60"/>
      <c r="B349" s="60"/>
      <c r="C349" s="344"/>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3"/>
      <c r="AC349" s="63"/>
      <c r="AD349" s="63"/>
      <c r="AE349" s="63"/>
      <c r="AF349" s="63"/>
      <c r="AG349" s="63"/>
      <c r="AH349" s="63"/>
      <c r="AI349" s="63"/>
    </row>
    <row r="350" spans="1:35" s="165" customFormat="1" x14ac:dyDescent="0.9">
      <c r="A350" s="60"/>
      <c r="B350" s="60"/>
      <c r="C350" s="344"/>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3"/>
      <c r="AC350" s="63"/>
      <c r="AD350" s="63"/>
      <c r="AE350" s="63"/>
      <c r="AF350" s="63"/>
      <c r="AG350" s="63"/>
      <c r="AH350" s="63"/>
      <c r="AI350" s="63"/>
    </row>
    <row r="351" spans="1:35" s="165" customFormat="1" x14ac:dyDescent="0.9">
      <c r="A351" s="60"/>
      <c r="B351" s="60"/>
      <c r="C351" s="344"/>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3"/>
      <c r="AC351" s="63"/>
      <c r="AD351" s="63"/>
      <c r="AE351" s="63"/>
      <c r="AF351" s="63"/>
      <c r="AG351" s="63"/>
      <c r="AH351" s="63"/>
      <c r="AI351" s="63"/>
    </row>
    <row r="352" spans="1:35" s="165" customFormat="1" x14ac:dyDescent="0.9">
      <c r="A352" s="60"/>
      <c r="B352" s="60"/>
      <c r="C352" s="344"/>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3"/>
      <c r="AC352" s="63"/>
      <c r="AD352" s="63"/>
      <c r="AE352" s="63"/>
      <c r="AF352" s="63"/>
      <c r="AG352" s="63"/>
      <c r="AH352" s="63"/>
      <c r="AI352" s="63"/>
    </row>
    <row r="353" spans="1:35" s="165" customFormat="1" x14ac:dyDescent="0.9">
      <c r="A353" s="60"/>
      <c r="B353" s="60"/>
      <c r="C353" s="344"/>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3"/>
      <c r="AC353" s="63"/>
      <c r="AD353" s="63"/>
      <c r="AE353" s="63"/>
      <c r="AF353" s="63"/>
      <c r="AG353" s="63"/>
      <c r="AH353" s="63"/>
      <c r="AI353" s="63"/>
    </row>
    <row r="354" spans="1:35" s="165" customFormat="1" x14ac:dyDescent="0.9">
      <c r="A354" s="60"/>
      <c r="B354" s="60"/>
      <c r="C354" s="344"/>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3"/>
      <c r="AC354" s="63"/>
      <c r="AD354" s="63"/>
      <c r="AE354" s="63"/>
      <c r="AF354" s="63"/>
      <c r="AG354" s="63"/>
      <c r="AH354" s="63"/>
      <c r="AI354" s="63"/>
    </row>
    <row r="355" spans="1:35" s="165" customFormat="1" x14ac:dyDescent="0.9">
      <c r="A355" s="60"/>
      <c r="B355" s="60"/>
      <c r="C355" s="344"/>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3"/>
      <c r="AC355" s="63"/>
      <c r="AD355" s="63"/>
      <c r="AE355" s="63"/>
      <c r="AF355" s="63"/>
      <c r="AG355" s="63"/>
      <c r="AH355" s="63"/>
      <c r="AI355" s="63"/>
    </row>
    <row r="356" spans="1:35" s="165" customFormat="1" x14ac:dyDescent="0.9">
      <c r="A356" s="60"/>
      <c r="B356" s="60"/>
      <c r="C356" s="344"/>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3"/>
      <c r="AC356" s="63"/>
      <c r="AD356" s="63"/>
      <c r="AE356" s="63"/>
      <c r="AF356" s="63"/>
      <c r="AG356" s="63"/>
      <c r="AH356" s="63"/>
      <c r="AI356" s="63"/>
    </row>
    <row r="357" spans="1:35" s="165" customFormat="1" x14ac:dyDescent="0.9">
      <c r="A357" s="60"/>
      <c r="B357" s="60"/>
      <c r="C357" s="344"/>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3"/>
      <c r="AC357" s="63"/>
      <c r="AD357" s="63"/>
      <c r="AE357" s="63"/>
      <c r="AF357" s="63"/>
      <c r="AG357" s="63"/>
      <c r="AH357" s="63"/>
      <c r="AI357" s="63"/>
    </row>
    <row r="358" spans="1:35" s="165" customFormat="1" x14ac:dyDescent="0.9">
      <c r="A358" s="60"/>
      <c r="B358" s="60"/>
      <c r="C358" s="344"/>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3"/>
      <c r="AC358" s="63"/>
      <c r="AD358" s="63"/>
      <c r="AE358" s="63"/>
      <c r="AF358" s="63"/>
      <c r="AG358" s="63"/>
      <c r="AH358" s="63"/>
      <c r="AI358" s="63"/>
    </row>
    <row r="359" spans="1:35" s="165" customFormat="1" x14ac:dyDescent="0.9">
      <c r="A359" s="60"/>
      <c r="B359" s="60"/>
      <c r="C359" s="344"/>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3"/>
      <c r="AC359" s="63"/>
      <c r="AD359" s="63"/>
      <c r="AE359" s="63"/>
      <c r="AF359" s="63"/>
      <c r="AG359" s="63"/>
      <c r="AH359" s="63"/>
      <c r="AI359" s="63"/>
    </row>
    <row r="360" spans="1:35" s="165" customFormat="1" x14ac:dyDescent="0.9">
      <c r="A360" s="60"/>
      <c r="B360" s="60"/>
      <c r="C360" s="344"/>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3"/>
      <c r="AC360" s="63"/>
      <c r="AD360" s="63"/>
      <c r="AE360" s="63"/>
      <c r="AF360" s="63"/>
      <c r="AG360" s="63"/>
      <c r="AH360" s="63"/>
      <c r="AI360" s="63"/>
    </row>
    <row r="361" spans="1:35" s="165" customFormat="1" x14ac:dyDescent="0.9">
      <c r="A361" s="60"/>
      <c r="B361" s="60"/>
      <c r="C361" s="344"/>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3"/>
      <c r="AC361" s="63"/>
      <c r="AD361" s="63"/>
      <c r="AE361" s="63"/>
      <c r="AF361" s="63"/>
      <c r="AG361" s="63"/>
      <c r="AH361" s="63"/>
      <c r="AI361" s="63"/>
    </row>
    <row r="362" spans="1:35" s="165" customFormat="1" x14ac:dyDescent="0.9">
      <c r="A362" s="60"/>
      <c r="B362" s="60"/>
      <c r="C362" s="344"/>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3"/>
      <c r="AC362" s="63"/>
      <c r="AD362" s="63"/>
      <c r="AE362" s="63"/>
      <c r="AF362" s="63"/>
      <c r="AG362" s="63"/>
      <c r="AH362" s="63"/>
      <c r="AI362" s="63"/>
    </row>
    <row r="363" spans="1:35" s="165" customFormat="1" x14ac:dyDescent="0.9">
      <c r="A363" s="60"/>
      <c r="B363" s="60"/>
      <c r="C363" s="344"/>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3"/>
      <c r="AC363" s="63"/>
      <c r="AD363" s="63"/>
      <c r="AE363" s="63"/>
      <c r="AF363" s="63"/>
      <c r="AG363" s="63"/>
      <c r="AH363" s="63"/>
      <c r="AI363" s="63"/>
    </row>
    <row r="364" spans="1:35" s="165" customFormat="1" x14ac:dyDescent="0.9">
      <c r="A364" s="60"/>
      <c r="B364" s="60"/>
      <c r="C364" s="344"/>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3"/>
      <c r="AC364" s="63"/>
      <c r="AD364" s="63"/>
      <c r="AE364" s="63"/>
      <c r="AF364" s="63"/>
      <c r="AG364" s="63"/>
      <c r="AH364" s="63"/>
      <c r="AI364" s="63"/>
    </row>
    <row r="365" spans="1:35" s="165" customFormat="1" x14ac:dyDescent="0.9">
      <c r="A365" s="60"/>
      <c r="B365" s="60"/>
      <c r="C365" s="344"/>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3"/>
      <c r="AC365" s="63"/>
      <c r="AD365" s="63"/>
      <c r="AE365" s="63"/>
      <c r="AF365" s="63"/>
      <c r="AG365" s="63"/>
      <c r="AH365" s="63"/>
      <c r="AI365" s="63"/>
    </row>
    <row r="366" spans="1:35" s="165" customFormat="1" x14ac:dyDescent="0.9">
      <c r="A366" s="60"/>
      <c r="B366" s="60"/>
      <c r="C366" s="344"/>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3"/>
      <c r="AC366" s="63"/>
      <c r="AD366" s="63"/>
      <c r="AE366" s="63"/>
      <c r="AF366" s="63"/>
      <c r="AG366" s="63"/>
      <c r="AH366" s="63"/>
      <c r="AI366" s="63"/>
    </row>
    <row r="367" spans="1:35" s="165" customFormat="1" x14ac:dyDescent="0.9">
      <c r="A367" s="60"/>
      <c r="B367" s="60"/>
      <c r="C367" s="344"/>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3"/>
      <c r="AC367" s="63"/>
      <c r="AD367" s="63"/>
      <c r="AE367" s="63"/>
      <c r="AF367" s="63"/>
      <c r="AG367" s="63"/>
      <c r="AH367" s="63"/>
      <c r="AI367" s="63"/>
    </row>
    <row r="368" spans="1:35" s="165" customFormat="1" x14ac:dyDescent="0.9">
      <c r="A368" s="60"/>
      <c r="B368" s="60"/>
      <c r="C368" s="344"/>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3"/>
      <c r="AC368" s="63"/>
      <c r="AD368" s="63"/>
      <c r="AE368" s="63"/>
      <c r="AF368" s="63"/>
      <c r="AG368" s="63"/>
      <c r="AH368" s="63"/>
      <c r="AI368" s="63"/>
    </row>
    <row r="369" spans="1:35" s="165" customFormat="1" x14ac:dyDescent="0.9">
      <c r="A369" s="60"/>
      <c r="B369" s="60"/>
      <c r="C369" s="344"/>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3"/>
      <c r="AC369" s="63"/>
      <c r="AD369" s="63"/>
      <c r="AE369" s="63"/>
      <c r="AF369" s="63"/>
      <c r="AG369" s="63"/>
      <c r="AH369" s="63"/>
      <c r="AI369" s="63"/>
    </row>
    <row r="370" spans="1:35" s="165" customFormat="1" x14ac:dyDescent="0.9">
      <c r="A370" s="60"/>
      <c r="B370" s="60"/>
      <c r="C370" s="344"/>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3"/>
      <c r="AC370" s="63"/>
      <c r="AD370" s="63"/>
      <c r="AE370" s="63"/>
      <c r="AF370" s="63"/>
      <c r="AG370" s="63"/>
      <c r="AH370" s="63"/>
      <c r="AI370" s="63"/>
    </row>
    <row r="371" spans="1:35" s="165" customFormat="1" x14ac:dyDescent="0.9">
      <c r="A371" s="60"/>
      <c r="B371" s="60"/>
      <c r="C371" s="344"/>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3"/>
      <c r="AC371" s="63"/>
      <c r="AD371" s="63"/>
      <c r="AE371" s="63"/>
      <c r="AF371" s="63"/>
      <c r="AG371" s="63"/>
      <c r="AH371" s="63"/>
      <c r="AI371" s="63"/>
    </row>
    <row r="372" spans="1:35" s="165" customFormat="1" x14ac:dyDescent="0.9">
      <c r="A372" s="60"/>
      <c r="B372" s="60"/>
      <c r="C372" s="344"/>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3"/>
      <c r="AC372" s="63"/>
      <c r="AD372" s="63"/>
      <c r="AE372" s="63"/>
      <c r="AF372" s="63"/>
      <c r="AG372" s="63"/>
      <c r="AH372" s="63"/>
      <c r="AI372" s="63"/>
    </row>
    <row r="373" spans="1:35" s="165" customFormat="1" x14ac:dyDescent="0.9">
      <c r="A373" s="60"/>
      <c r="B373" s="60"/>
      <c r="C373" s="344"/>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3"/>
      <c r="AC373" s="63"/>
      <c r="AD373" s="63"/>
      <c r="AE373" s="63"/>
      <c r="AF373" s="63"/>
      <c r="AG373" s="63"/>
      <c r="AH373" s="63"/>
      <c r="AI373" s="63"/>
    </row>
    <row r="374" spans="1:35" s="165" customFormat="1" x14ac:dyDescent="0.9">
      <c r="A374" s="60"/>
      <c r="B374" s="60"/>
      <c r="C374" s="344"/>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3"/>
      <c r="AC374" s="63"/>
      <c r="AD374" s="63"/>
      <c r="AE374" s="63"/>
      <c r="AF374" s="63"/>
      <c r="AG374" s="63"/>
      <c r="AH374" s="63"/>
      <c r="AI374" s="63"/>
    </row>
    <row r="375" spans="1:35" s="165" customFormat="1" x14ac:dyDescent="0.9">
      <c r="A375" s="60"/>
      <c r="B375" s="60"/>
      <c r="C375" s="344"/>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3"/>
      <c r="AC375" s="63"/>
      <c r="AD375" s="63"/>
      <c r="AE375" s="63"/>
      <c r="AF375" s="63"/>
      <c r="AG375" s="63"/>
      <c r="AH375" s="63"/>
      <c r="AI375" s="63"/>
    </row>
    <row r="376" spans="1:35" s="165" customFormat="1" x14ac:dyDescent="0.9">
      <c r="A376" s="60"/>
      <c r="B376" s="60"/>
      <c r="C376" s="344"/>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3"/>
      <c r="AC376" s="63"/>
      <c r="AD376" s="63"/>
      <c r="AE376" s="63"/>
      <c r="AF376" s="63"/>
      <c r="AG376" s="63"/>
      <c r="AH376" s="63"/>
      <c r="AI376" s="63"/>
    </row>
    <row r="377" spans="1:35" s="165" customFormat="1" x14ac:dyDescent="0.9">
      <c r="A377" s="60"/>
      <c r="B377" s="60"/>
      <c r="C377" s="344"/>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3"/>
      <c r="AC377" s="63"/>
      <c r="AD377" s="63"/>
      <c r="AE377" s="63"/>
      <c r="AF377" s="63"/>
      <c r="AG377" s="63"/>
      <c r="AH377" s="63"/>
      <c r="AI377" s="63"/>
    </row>
    <row r="378" spans="1:35" s="165" customFormat="1" x14ac:dyDescent="0.9">
      <c r="A378" s="60"/>
      <c r="B378" s="60"/>
      <c r="C378" s="344"/>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3"/>
      <c r="AC378" s="63"/>
      <c r="AD378" s="63"/>
      <c r="AE378" s="63"/>
      <c r="AF378" s="63"/>
      <c r="AG378" s="63"/>
      <c r="AH378" s="63"/>
      <c r="AI378" s="63"/>
    </row>
    <row r="379" spans="1:35" s="165" customFormat="1" x14ac:dyDescent="0.9">
      <c r="A379" s="60"/>
      <c r="B379" s="60"/>
      <c r="C379" s="344"/>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3"/>
      <c r="AC379" s="63"/>
      <c r="AD379" s="63"/>
      <c r="AE379" s="63"/>
      <c r="AF379" s="63"/>
      <c r="AG379" s="63"/>
      <c r="AH379" s="63"/>
      <c r="AI379" s="63"/>
    </row>
    <row r="380" spans="1:35" s="165" customFormat="1" x14ac:dyDescent="0.9">
      <c r="A380" s="60"/>
      <c r="B380" s="60"/>
      <c r="C380" s="344"/>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3"/>
      <c r="AC380" s="63"/>
      <c r="AD380" s="63"/>
      <c r="AE380" s="63"/>
      <c r="AF380" s="63"/>
      <c r="AG380" s="63"/>
      <c r="AH380" s="63"/>
      <c r="AI380" s="63"/>
    </row>
    <row r="381" spans="1:35" s="165" customFormat="1" x14ac:dyDescent="0.9">
      <c r="A381" s="60"/>
      <c r="B381" s="60"/>
      <c r="C381" s="344"/>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3"/>
      <c r="AC381" s="63"/>
      <c r="AD381" s="63"/>
      <c r="AE381" s="63"/>
      <c r="AF381" s="63"/>
      <c r="AG381" s="63"/>
      <c r="AH381" s="63"/>
      <c r="AI381" s="63"/>
    </row>
    <row r="382" spans="1:35" s="165" customFormat="1" x14ac:dyDescent="0.9">
      <c r="A382" s="60"/>
      <c r="B382" s="60"/>
      <c r="C382" s="344"/>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3"/>
      <c r="AC382" s="63"/>
      <c r="AD382" s="63"/>
      <c r="AE382" s="63"/>
      <c r="AF382" s="63"/>
      <c r="AG382" s="63"/>
      <c r="AH382" s="63"/>
      <c r="AI382" s="63"/>
    </row>
    <row r="383" spans="1:35" s="165" customFormat="1" x14ac:dyDescent="0.9">
      <c r="A383" s="60"/>
      <c r="B383" s="60"/>
      <c r="C383" s="344"/>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3"/>
      <c r="AC383" s="63"/>
      <c r="AD383" s="63"/>
      <c r="AE383" s="63"/>
      <c r="AF383" s="63"/>
      <c r="AG383" s="63"/>
      <c r="AH383" s="63"/>
      <c r="AI383" s="63"/>
    </row>
    <row r="384" spans="1:35" s="165" customFormat="1" x14ac:dyDescent="0.9">
      <c r="A384" s="60"/>
      <c r="B384" s="60"/>
      <c r="C384" s="344"/>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3"/>
      <c r="AC384" s="63"/>
      <c r="AD384" s="63"/>
      <c r="AE384" s="63"/>
      <c r="AF384" s="63"/>
      <c r="AG384" s="63"/>
      <c r="AH384" s="63"/>
      <c r="AI384" s="63"/>
    </row>
    <row r="385" spans="1:35" s="165" customFormat="1" x14ac:dyDescent="0.9">
      <c r="A385" s="60"/>
      <c r="B385" s="60"/>
      <c r="C385" s="344"/>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3"/>
      <c r="AC385" s="63"/>
      <c r="AD385" s="63"/>
      <c r="AE385" s="63"/>
      <c r="AF385" s="63"/>
      <c r="AG385" s="63"/>
      <c r="AH385" s="63"/>
      <c r="AI385" s="63"/>
    </row>
    <row r="386" spans="1:35" s="165" customFormat="1" x14ac:dyDescent="0.9">
      <c r="A386" s="60"/>
      <c r="B386" s="60"/>
      <c r="C386" s="344"/>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3"/>
      <c r="AC386" s="63"/>
      <c r="AD386" s="63"/>
      <c r="AE386" s="63"/>
      <c r="AF386" s="63"/>
      <c r="AG386" s="63"/>
      <c r="AH386" s="63"/>
      <c r="AI386" s="63"/>
    </row>
    <row r="387" spans="1:35" s="165" customFormat="1" x14ac:dyDescent="0.9">
      <c r="A387" s="60"/>
      <c r="B387" s="60"/>
      <c r="C387" s="344"/>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3"/>
      <c r="AC387" s="63"/>
      <c r="AD387" s="63"/>
      <c r="AE387" s="63"/>
      <c r="AF387" s="63"/>
      <c r="AG387" s="63"/>
      <c r="AH387" s="63"/>
      <c r="AI387" s="63"/>
    </row>
    <row r="388" spans="1:35" s="165" customFormat="1" x14ac:dyDescent="0.9">
      <c r="A388" s="60"/>
      <c r="B388" s="60"/>
      <c r="C388" s="344"/>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3"/>
      <c r="AC388" s="63"/>
      <c r="AD388" s="63"/>
      <c r="AE388" s="63"/>
      <c r="AF388" s="63"/>
      <c r="AG388" s="63"/>
      <c r="AH388" s="63"/>
      <c r="AI388" s="63"/>
    </row>
    <row r="389" spans="1:35" s="165" customFormat="1" x14ac:dyDescent="0.9">
      <c r="A389" s="60"/>
      <c r="B389" s="60"/>
      <c r="C389" s="344"/>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3"/>
      <c r="AC389" s="63"/>
      <c r="AD389" s="63"/>
      <c r="AE389" s="63"/>
      <c r="AF389" s="63"/>
      <c r="AG389" s="63"/>
      <c r="AH389" s="63"/>
      <c r="AI389" s="63"/>
    </row>
    <row r="390" spans="1:35" s="165" customFormat="1" x14ac:dyDescent="0.9">
      <c r="A390" s="60"/>
      <c r="B390" s="60"/>
      <c r="C390" s="344"/>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3"/>
      <c r="AC390" s="63"/>
      <c r="AD390" s="63"/>
      <c r="AE390" s="63"/>
      <c r="AF390" s="63"/>
      <c r="AG390" s="63"/>
      <c r="AH390" s="63"/>
      <c r="AI390" s="63"/>
    </row>
    <row r="391" spans="1:35" s="165" customFormat="1" x14ac:dyDescent="0.9">
      <c r="A391" s="60"/>
      <c r="B391" s="60"/>
      <c r="C391" s="344"/>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3"/>
      <c r="AC391" s="63"/>
      <c r="AD391" s="63"/>
      <c r="AE391" s="63"/>
      <c r="AF391" s="63"/>
      <c r="AG391" s="63"/>
      <c r="AH391" s="63"/>
      <c r="AI391" s="63"/>
    </row>
    <row r="392" spans="1:35" s="165" customFormat="1" x14ac:dyDescent="0.9">
      <c r="A392" s="60"/>
      <c r="B392" s="60"/>
      <c r="C392" s="344"/>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3"/>
      <c r="AC392" s="63"/>
      <c r="AD392" s="63"/>
      <c r="AE392" s="63"/>
      <c r="AF392" s="63"/>
      <c r="AG392" s="63"/>
      <c r="AH392" s="63"/>
      <c r="AI392" s="63"/>
    </row>
    <row r="393" spans="1:35" s="165" customFormat="1" x14ac:dyDescent="0.9">
      <c r="A393" s="60"/>
      <c r="B393" s="60"/>
      <c r="C393" s="344"/>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3"/>
      <c r="AC393" s="63"/>
      <c r="AD393" s="63"/>
      <c r="AE393" s="63"/>
      <c r="AF393" s="63"/>
      <c r="AG393" s="63"/>
      <c r="AH393" s="63"/>
      <c r="AI393" s="63"/>
    </row>
    <row r="394" spans="1:35" s="165" customFormat="1" x14ac:dyDescent="0.9">
      <c r="A394" s="60"/>
      <c r="B394" s="60"/>
      <c r="C394" s="344"/>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3"/>
      <c r="AC394" s="63"/>
      <c r="AD394" s="63"/>
      <c r="AE394" s="63"/>
      <c r="AF394" s="63"/>
      <c r="AG394" s="63"/>
      <c r="AH394" s="63"/>
      <c r="AI394" s="63"/>
    </row>
    <row r="395" spans="1:35" s="165" customFormat="1" x14ac:dyDescent="0.9">
      <c r="A395" s="60"/>
      <c r="B395" s="60"/>
      <c r="C395" s="344"/>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3"/>
      <c r="AC395" s="63"/>
      <c r="AD395" s="63"/>
      <c r="AE395" s="63"/>
      <c r="AF395" s="63"/>
      <c r="AG395" s="63"/>
      <c r="AH395" s="63"/>
      <c r="AI395" s="63"/>
    </row>
    <row r="396" spans="1:35" s="165" customFormat="1" x14ac:dyDescent="0.9">
      <c r="A396" s="60"/>
      <c r="B396" s="60"/>
      <c r="C396" s="344"/>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3"/>
      <c r="AC396" s="63"/>
      <c r="AD396" s="63"/>
      <c r="AE396" s="63"/>
      <c r="AF396" s="63"/>
      <c r="AG396" s="63"/>
      <c r="AH396" s="63"/>
      <c r="AI396" s="63"/>
    </row>
    <row r="397" spans="1:35" s="165" customFormat="1" x14ac:dyDescent="0.9">
      <c r="A397" s="60"/>
      <c r="B397" s="60"/>
      <c r="C397" s="344"/>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3"/>
      <c r="AC397" s="63"/>
      <c r="AD397" s="63"/>
      <c r="AE397" s="63"/>
      <c r="AF397" s="63"/>
      <c r="AG397" s="63"/>
      <c r="AH397" s="63"/>
      <c r="AI397" s="63"/>
    </row>
    <row r="398" spans="1:35" s="165" customFormat="1" x14ac:dyDescent="0.9">
      <c r="A398" s="60"/>
      <c r="B398" s="60"/>
      <c r="C398" s="344"/>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3"/>
      <c r="AC398" s="63"/>
      <c r="AD398" s="63"/>
      <c r="AE398" s="63"/>
      <c r="AF398" s="63"/>
      <c r="AG398" s="63"/>
      <c r="AH398" s="63"/>
      <c r="AI398" s="63"/>
    </row>
    <row r="399" spans="1:35" s="165" customFormat="1" x14ac:dyDescent="0.9">
      <c r="A399" s="60"/>
      <c r="B399" s="60"/>
      <c r="C399" s="344"/>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3"/>
      <c r="AC399" s="63"/>
      <c r="AD399" s="63"/>
      <c r="AE399" s="63"/>
      <c r="AF399" s="63"/>
      <c r="AG399" s="63"/>
      <c r="AH399" s="63"/>
      <c r="AI399" s="63"/>
    </row>
    <row r="400" spans="1:35" s="165" customFormat="1" x14ac:dyDescent="0.9">
      <c r="A400" s="60"/>
      <c r="B400" s="60"/>
      <c r="C400" s="344"/>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3"/>
      <c r="AC400" s="63"/>
      <c r="AD400" s="63"/>
      <c r="AE400" s="63"/>
      <c r="AF400" s="63"/>
      <c r="AG400" s="63"/>
      <c r="AH400" s="63"/>
      <c r="AI400" s="63"/>
    </row>
    <row r="401" spans="1:35" s="165" customFormat="1" x14ac:dyDescent="0.9">
      <c r="A401" s="60"/>
      <c r="B401" s="60"/>
      <c r="C401" s="344"/>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3"/>
      <c r="AC401" s="63"/>
      <c r="AD401" s="63"/>
      <c r="AE401" s="63"/>
      <c r="AF401" s="63"/>
      <c r="AG401" s="63"/>
      <c r="AH401" s="63"/>
      <c r="AI401" s="63"/>
    </row>
    <row r="402" spans="1:35" s="165" customFormat="1" x14ac:dyDescent="0.9">
      <c r="A402" s="60"/>
      <c r="B402" s="60"/>
      <c r="C402" s="344"/>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3"/>
      <c r="AC402" s="63"/>
      <c r="AD402" s="63"/>
      <c r="AE402" s="63"/>
      <c r="AF402" s="63"/>
      <c r="AG402" s="63"/>
      <c r="AH402" s="63"/>
      <c r="AI402" s="63"/>
    </row>
    <row r="403" spans="1:35" s="165" customFormat="1" x14ac:dyDescent="0.9">
      <c r="A403" s="60"/>
      <c r="B403" s="60"/>
      <c r="C403" s="344"/>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3"/>
      <c r="AC403" s="63"/>
      <c r="AD403" s="63"/>
      <c r="AE403" s="63"/>
      <c r="AF403" s="63"/>
      <c r="AG403" s="63"/>
      <c r="AH403" s="63"/>
      <c r="AI403" s="63"/>
    </row>
    <row r="404" spans="1:35" s="165" customFormat="1" x14ac:dyDescent="0.9">
      <c r="A404" s="60"/>
      <c r="B404" s="60"/>
      <c r="C404" s="344"/>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3"/>
      <c r="AC404" s="63"/>
      <c r="AD404" s="63"/>
      <c r="AE404" s="63"/>
      <c r="AF404" s="63"/>
      <c r="AG404" s="63"/>
      <c r="AH404" s="63"/>
      <c r="AI404" s="63"/>
    </row>
    <row r="405" spans="1:35" s="165" customFormat="1" x14ac:dyDescent="0.9">
      <c r="A405" s="60"/>
      <c r="B405" s="60"/>
      <c r="C405" s="344"/>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3"/>
      <c r="AC405" s="63"/>
      <c r="AD405" s="63"/>
      <c r="AE405" s="63"/>
      <c r="AF405" s="63"/>
      <c r="AG405" s="63"/>
      <c r="AH405" s="63"/>
      <c r="AI405" s="63"/>
    </row>
    <row r="406" spans="1:35" s="165" customFormat="1" x14ac:dyDescent="0.9">
      <c r="A406" s="60"/>
      <c r="B406" s="60"/>
      <c r="C406" s="344"/>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3"/>
      <c r="AC406" s="63"/>
      <c r="AD406" s="63"/>
      <c r="AE406" s="63"/>
      <c r="AF406" s="63"/>
      <c r="AG406" s="63"/>
      <c r="AH406" s="63"/>
      <c r="AI406" s="63"/>
    </row>
    <row r="407" spans="1:35" s="165" customFormat="1" x14ac:dyDescent="0.9">
      <c r="A407" s="60"/>
      <c r="B407" s="60"/>
      <c r="C407" s="344"/>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3"/>
      <c r="AC407" s="63"/>
      <c r="AD407" s="63"/>
      <c r="AE407" s="63"/>
      <c r="AF407" s="63"/>
      <c r="AG407" s="63"/>
      <c r="AH407" s="63"/>
      <c r="AI407" s="63"/>
    </row>
    <row r="408" spans="1:35" s="165" customFormat="1" x14ac:dyDescent="0.9">
      <c r="A408" s="60"/>
      <c r="B408" s="60"/>
      <c r="C408" s="344"/>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3"/>
      <c r="AC408" s="63"/>
      <c r="AD408" s="63"/>
      <c r="AE408" s="63"/>
      <c r="AF408" s="63"/>
      <c r="AG408" s="63"/>
      <c r="AH408" s="63"/>
      <c r="AI408" s="63"/>
    </row>
    <row r="409" spans="1:35" s="165" customFormat="1" x14ac:dyDescent="0.9">
      <c r="A409" s="60"/>
      <c r="B409" s="60"/>
      <c r="C409" s="344"/>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3"/>
      <c r="AC409" s="63"/>
      <c r="AD409" s="63"/>
      <c r="AE409" s="63"/>
      <c r="AF409" s="63"/>
      <c r="AG409" s="63"/>
      <c r="AH409" s="63"/>
      <c r="AI409" s="63"/>
    </row>
    <row r="410" spans="1:35" s="165" customFormat="1" x14ac:dyDescent="0.9">
      <c r="A410" s="60"/>
      <c r="B410" s="60"/>
      <c r="C410" s="344"/>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3"/>
      <c r="AC410" s="63"/>
      <c r="AD410" s="63"/>
      <c r="AE410" s="63"/>
      <c r="AF410" s="63"/>
      <c r="AG410" s="63"/>
      <c r="AH410" s="63"/>
      <c r="AI410" s="63"/>
    </row>
    <row r="411" spans="1:35" s="165" customFormat="1" x14ac:dyDescent="0.9">
      <c r="A411" s="60"/>
      <c r="B411" s="60"/>
      <c r="C411" s="344"/>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3"/>
      <c r="AC411" s="63"/>
      <c r="AD411" s="63"/>
      <c r="AE411" s="63"/>
      <c r="AF411" s="63"/>
      <c r="AG411" s="63"/>
      <c r="AH411" s="63"/>
      <c r="AI411" s="63"/>
    </row>
    <row r="412" spans="1:35" s="165" customFormat="1" x14ac:dyDescent="0.9">
      <c r="A412" s="60"/>
      <c r="B412" s="60"/>
      <c r="C412" s="344"/>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3"/>
      <c r="AC412" s="63"/>
      <c r="AD412" s="63"/>
      <c r="AE412" s="63"/>
      <c r="AF412" s="63"/>
      <c r="AG412" s="63"/>
      <c r="AH412" s="63"/>
      <c r="AI412" s="63"/>
    </row>
    <row r="413" spans="1:35" s="165" customFormat="1" x14ac:dyDescent="0.9">
      <c r="A413" s="60"/>
      <c r="B413" s="60"/>
      <c r="C413" s="344"/>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3"/>
      <c r="AC413" s="63"/>
      <c r="AD413" s="63"/>
      <c r="AE413" s="63"/>
      <c r="AF413" s="63"/>
      <c r="AG413" s="63"/>
      <c r="AH413" s="63"/>
      <c r="AI413" s="63"/>
    </row>
    <row r="414" spans="1:35" s="165" customFormat="1" x14ac:dyDescent="0.9">
      <c r="A414" s="60"/>
      <c r="B414" s="60"/>
      <c r="C414" s="344"/>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3"/>
      <c r="AC414" s="63"/>
      <c r="AD414" s="63"/>
      <c r="AE414" s="63"/>
      <c r="AF414" s="63"/>
      <c r="AG414" s="63"/>
      <c r="AH414" s="63"/>
      <c r="AI414" s="63"/>
    </row>
    <row r="415" spans="1:35" s="165" customFormat="1" x14ac:dyDescent="0.9">
      <c r="A415" s="60"/>
      <c r="B415" s="60"/>
      <c r="C415" s="344"/>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3"/>
      <c r="AC415" s="63"/>
      <c r="AD415" s="63"/>
      <c r="AE415" s="63"/>
      <c r="AF415" s="63"/>
      <c r="AG415" s="63"/>
      <c r="AH415" s="63"/>
      <c r="AI415" s="63"/>
    </row>
    <row r="416" spans="1:35" s="165" customFormat="1" x14ac:dyDescent="0.9">
      <c r="A416" s="60"/>
      <c r="B416" s="60"/>
      <c r="C416" s="344"/>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3"/>
      <c r="AC416" s="63"/>
      <c r="AD416" s="63"/>
      <c r="AE416" s="63"/>
      <c r="AF416" s="63"/>
      <c r="AG416" s="63"/>
      <c r="AH416" s="63"/>
      <c r="AI416" s="63"/>
    </row>
    <row r="417" spans="1:35" s="165" customFormat="1" x14ac:dyDescent="0.9">
      <c r="A417" s="60"/>
      <c r="B417" s="60"/>
      <c r="C417" s="344"/>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3"/>
      <c r="AC417" s="63"/>
      <c r="AD417" s="63"/>
      <c r="AE417" s="63"/>
      <c r="AF417" s="63"/>
      <c r="AG417" s="63"/>
      <c r="AH417" s="63"/>
      <c r="AI417" s="63"/>
    </row>
    <row r="418" spans="1:35" s="165" customFormat="1" x14ac:dyDescent="0.9">
      <c r="A418" s="60"/>
      <c r="B418" s="60"/>
      <c r="C418" s="344"/>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3"/>
      <c r="AC418" s="63"/>
      <c r="AD418" s="63"/>
      <c r="AE418" s="63"/>
      <c r="AF418" s="63"/>
      <c r="AG418" s="63"/>
      <c r="AH418" s="63"/>
      <c r="AI418" s="63"/>
    </row>
    <row r="419" spans="1:35" s="165" customFormat="1" x14ac:dyDescent="0.9">
      <c r="A419" s="60"/>
      <c r="B419" s="60"/>
      <c r="C419" s="344"/>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3"/>
      <c r="AC419" s="63"/>
      <c r="AD419" s="63"/>
      <c r="AE419" s="63"/>
      <c r="AF419" s="63"/>
      <c r="AG419" s="63"/>
      <c r="AH419" s="63"/>
      <c r="AI419" s="63"/>
    </row>
    <row r="420" spans="1:35" s="165" customFormat="1" x14ac:dyDescent="0.9">
      <c r="A420" s="60"/>
      <c r="B420" s="60"/>
      <c r="C420" s="344"/>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3"/>
      <c r="AC420" s="63"/>
      <c r="AD420" s="63"/>
      <c r="AE420" s="63"/>
      <c r="AF420" s="63"/>
      <c r="AG420" s="63"/>
      <c r="AH420" s="63"/>
      <c r="AI420" s="63"/>
    </row>
    <row r="421" spans="1:35" s="165" customFormat="1" x14ac:dyDescent="0.9">
      <c r="A421" s="60"/>
      <c r="B421" s="60"/>
      <c r="C421" s="344"/>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3"/>
      <c r="AC421" s="63"/>
      <c r="AD421" s="63"/>
      <c r="AE421" s="63"/>
      <c r="AF421" s="63"/>
      <c r="AG421" s="63"/>
      <c r="AH421" s="63"/>
      <c r="AI421" s="63"/>
    </row>
    <row r="422" spans="1:35" s="165" customFormat="1" x14ac:dyDescent="0.9">
      <c r="A422" s="60"/>
      <c r="B422" s="60"/>
      <c r="C422" s="344"/>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3"/>
      <c r="AC422" s="63"/>
      <c r="AD422" s="63"/>
      <c r="AE422" s="63"/>
      <c r="AF422" s="63"/>
      <c r="AG422" s="63"/>
      <c r="AH422" s="63"/>
      <c r="AI422" s="63"/>
    </row>
    <row r="423" spans="1:35" s="165" customFormat="1" x14ac:dyDescent="0.9">
      <c r="A423" s="60"/>
      <c r="B423" s="60"/>
      <c r="C423" s="344"/>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3"/>
      <c r="AC423" s="63"/>
      <c r="AD423" s="63"/>
      <c r="AE423" s="63"/>
      <c r="AF423" s="63"/>
      <c r="AG423" s="63"/>
      <c r="AH423" s="63"/>
      <c r="AI423" s="63"/>
    </row>
    <row r="424" spans="1:35" s="165" customFormat="1" x14ac:dyDescent="0.9">
      <c r="A424" s="60"/>
      <c r="B424" s="60"/>
      <c r="C424" s="344"/>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3"/>
      <c r="AC424" s="63"/>
      <c r="AD424" s="63"/>
      <c r="AE424" s="63"/>
      <c r="AF424" s="63"/>
      <c r="AG424" s="63"/>
      <c r="AH424" s="63"/>
      <c r="AI424" s="63"/>
    </row>
    <row r="425" spans="1:35" s="165" customFormat="1" x14ac:dyDescent="0.9">
      <c r="A425" s="60"/>
      <c r="B425" s="60"/>
      <c r="C425" s="344"/>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3"/>
      <c r="AC425" s="63"/>
      <c r="AD425" s="63"/>
      <c r="AE425" s="63"/>
      <c r="AF425" s="63"/>
      <c r="AG425" s="63"/>
      <c r="AH425" s="63"/>
      <c r="AI425" s="63"/>
    </row>
    <row r="426" spans="1:35" s="165" customFormat="1" x14ac:dyDescent="0.9">
      <c r="A426" s="60"/>
      <c r="B426" s="60"/>
      <c r="C426" s="344"/>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3"/>
      <c r="AC426" s="63"/>
      <c r="AD426" s="63"/>
      <c r="AE426" s="63"/>
      <c r="AF426" s="63"/>
      <c r="AG426" s="63"/>
      <c r="AH426" s="63"/>
      <c r="AI426" s="63"/>
    </row>
    <row r="427" spans="1:35" s="165" customFormat="1" x14ac:dyDescent="0.9">
      <c r="A427" s="60"/>
      <c r="B427" s="60"/>
      <c r="C427" s="344"/>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3"/>
      <c r="AC427" s="63"/>
      <c r="AD427" s="63"/>
      <c r="AE427" s="63"/>
      <c r="AF427" s="63"/>
      <c r="AG427" s="63"/>
      <c r="AH427" s="63"/>
      <c r="AI427" s="63"/>
    </row>
    <row r="428" spans="1:35" s="165" customFormat="1" x14ac:dyDescent="0.9">
      <c r="A428" s="60"/>
      <c r="B428" s="60"/>
      <c r="C428" s="344"/>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3"/>
      <c r="AC428" s="63"/>
      <c r="AD428" s="63"/>
      <c r="AE428" s="63"/>
      <c r="AF428" s="63"/>
      <c r="AG428" s="63"/>
      <c r="AH428" s="63"/>
      <c r="AI428" s="63"/>
    </row>
    <row r="429" spans="1:35" s="165" customFormat="1" x14ac:dyDescent="0.9">
      <c r="A429" s="60"/>
      <c r="B429" s="60"/>
      <c r="C429" s="344"/>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3"/>
      <c r="AC429" s="63"/>
      <c r="AD429" s="63"/>
      <c r="AE429" s="63"/>
      <c r="AF429" s="63"/>
      <c r="AG429" s="63"/>
      <c r="AH429" s="63"/>
      <c r="AI429" s="63"/>
    </row>
    <row r="430" spans="1:35" s="165" customFormat="1" x14ac:dyDescent="0.9">
      <c r="A430" s="60"/>
      <c r="B430" s="60"/>
      <c r="C430" s="344"/>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3"/>
      <c r="AC430" s="63"/>
      <c r="AD430" s="63"/>
      <c r="AE430" s="63"/>
      <c r="AF430" s="63"/>
      <c r="AG430" s="63"/>
      <c r="AH430" s="63"/>
      <c r="AI430" s="63"/>
    </row>
    <row r="431" spans="1:35" s="165" customFormat="1" x14ac:dyDescent="0.9">
      <c r="A431" s="60"/>
      <c r="B431" s="60"/>
      <c r="C431" s="344"/>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3"/>
      <c r="AC431" s="63"/>
      <c r="AD431" s="63"/>
      <c r="AE431" s="63"/>
      <c r="AF431" s="63"/>
      <c r="AG431" s="63"/>
      <c r="AH431" s="63"/>
      <c r="AI431" s="63"/>
    </row>
    <row r="432" spans="1:35" s="165" customFormat="1" x14ac:dyDescent="0.9">
      <c r="A432" s="60"/>
      <c r="B432" s="60"/>
      <c r="C432" s="344"/>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3"/>
      <c r="AC432" s="63"/>
      <c r="AD432" s="63"/>
      <c r="AE432" s="63"/>
      <c r="AF432" s="63"/>
      <c r="AG432" s="63"/>
      <c r="AH432" s="63"/>
      <c r="AI432" s="63"/>
    </row>
    <row r="433" spans="1:35" s="165" customFormat="1" x14ac:dyDescent="0.9">
      <c r="A433" s="60"/>
      <c r="B433" s="60"/>
      <c r="C433" s="344"/>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3"/>
      <c r="AC433" s="63"/>
      <c r="AD433" s="63"/>
      <c r="AE433" s="63"/>
      <c r="AF433" s="63"/>
      <c r="AG433" s="63"/>
      <c r="AH433" s="63"/>
      <c r="AI433" s="63"/>
    </row>
    <row r="434" spans="1:35" s="165" customFormat="1" x14ac:dyDescent="0.9">
      <c r="A434" s="60"/>
      <c r="B434" s="60"/>
      <c r="C434" s="344"/>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3"/>
      <c r="AC434" s="63"/>
      <c r="AD434" s="63"/>
      <c r="AE434" s="63"/>
      <c r="AF434" s="63"/>
      <c r="AG434" s="63"/>
      <c r="AH434" s="63"/>
      <c r="AI434" s="63"/>
    </row>
    <row r="435" spans="1:35" s="165" customFormat="1" x14ac:dyDescent="0.9">
      <c r="A435" s="60"/>
      <c r="B435" s="60"/>
      <c r="C435" s="344"/>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3"/>
      <c r="AC435" s="63"/>
      <c r="AD435" s="63"/>
      <c r="AE435" s="63"/>
      <c r="AF435" s="63"/>
      <c r="AG435" s="63"/>
      <c r="AH435" s="63"/>
      <c r="AI435" s="63"/>
    </row>
    <row r="436" spans="1:35" s="165" customFormat="1" x14ac:dyDescent="0.9">
      <c r="A436" s="60"/>
      <c r="B436" s="60"/>
      <c r="C436" s="344"/>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3"/>
      <c r="AC436" s="63"/>
      <c r="AD436" s="63"/>
      <c r="AE436" s="63"/>
      <c r="AF436" s="63"/>
      <c r="AG436" s="63"/>
      <c r="AH436" s="63"/>
      <c r="AI436" s="63"/>
    </row>
    <row r="437" spans="1:35" s="165" customFormat="1" x14ac:dyDescent="0.9">
      <c r="A437" s="60"/>
      <c r="B437" s="60"/>
      <c r="C437" s="344"/>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3"/>
      <c r="AC437" s="63"/>
      <c r="AD437" s="63"/>
      <c r="AE437" s="63"/>
      <c r="AF437" s="63"/>
      <c r="AG437" s="63"/>
      <c r="AH437" s="63"/>
      <c r="AI437" s="63"/>
    </row>
    <row r="438" spans="1:35" s="165" customFormat="1" x14ac:dyDescent="0.9">
      <c r="A438" s="60"/>
      <c r="B438" s="60"/>
      <c r="C438" s="344"/>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3"/>
      <c r="AC438" s="63"/>
      <c r="AD438" s="63"/>
      <c r="AE438" s="63"/>
      <c r="AF438" s="63"/>
      <c r="AG438" s="63"/>
      <c r="AH438" s="63"/>
      <c r="AI438" s="63"/>
    </row>
    <row r="439" spans="1:35" s="165" customFormat="1" x14ac:dyDescent="0.9">
      <c r="A439" s="60"/>
      <c r="B439" s="60"/>
      <c r="C439" s="344"/>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3"/>
      <c r="AC439" s="63"/>
      <c r="AD439" s="63"/>
      <c r="AE439" s="63"/>
      <c r="AF439" s="63"/>
      <c r="AG439" s="63"/>
      <c r="AH439" s="63"/>
      <c r="AI439" s="63"/>
    </row>
    <row r="440" spans="1:35" s="165" customFormat="1" x14ac:dyDescent="0.9">
      <c r="A440" s="60"/>
      <c r="B440" s="60"/>
      <c r="C440" s="344"/>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3"/>
      <c r="AC440" s="63"/>
      <c r="AD440" s="63"/>
      <c r="AE440" s="63"/>
      <c r="AF440" s="63"/>
      <c r="AG440" s="63"/>
      <c r="AH440" s="63"/>
      <c r="AI440" s="63"/>
    </row>
    <row r="441" spans="1:35" s="165" customFormat="1" x14ac:dyDescent="0.9">
      <c r="A441" s="60"/>
      <c r="B441" s="60"/>
      <c r="C441" s="344"/>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3"/>
      <c r="AC441" s="63"/>
      <c r="AD441" s="63"/>
      <c r="AE441" s="63"/>
      <c r="AF441" s="63"/>
      <c r="AG441" s="63"/>
      <c r="AH441" s="63"/>
      <c r="AI441" s="63"/>
    </row>
    <row r="442" spans="1:35" s="165" customFormat="1" x14ac:dyDescent="0.9">
      <c r="A442" s="60"/>
      <c r="B442" s="60"/>
      <c r="C442" s="344"/>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3"/>
      <c r="AC442" s="63"/>
      <c r="AD442" s="63"/>
      <c r="AE442" s="63"/>
      <c r="AF442" s="63"/>
      <c r="AG442" s="63"/>
      <c r="AH442" s="63"/>
      <c r="AI442" s="63"/>
    </row>
    <row r="443" spans="1:35" s="165" customFormat="1" x14ac:dyDescent="0.9">
      <c r="A443" s="60"/>
      <c r="B443" s="60"/>
      <c r="C443" s="344"/>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3"/>
      <c r="AC443" s="63"/>
      <c r="AD443" s="63"/>
      <c r="AE443" s="63"/>
      <c r="AF443" s="63"/>
      <c r="AG443" s="63"/>
      <c r="AH443" s="63"/>
      <c r="AI443" s="63"/>
    </row>
    <row r="444" spans="1:35" s="165" customFormat="1" x14ac:dyDescent="0.9">
      <c r="A444" s="60"/>
      <c r="B444" s="60"/>
      <c r="C444" s="344"/>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3"/>
      <c r="AC444" s="63"/>
      <c r="AD444" s="63"/>
      <c r="AE444" s="63"/>
      <c r="AF444" s="63"/>
      <c r="AG444" s="63"/>
      <c r="AH444" s="63"/>
      <c r="AI444" s="63"/>
    </row>
    <row r="445" spans="1:35" s="165" customFormat="1" x14ac:dyDescent="0.9">
      <c r="A445" s="60"/>
      <c r="B445" s="60"/>
      <c r="C445" s="344"/>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3"/>
      <c r="AC445" s="63"/>
      <c r="AD445" s="63"/>
      <c r="AE445" s="63"/>
      <c r="AF445" s="63"/>
      <c r="AG445" s="63"/>
      <c r="AH445" s="63"/>
      <c r="AI445" s="63"/>
    </row>
    <row r="446" spans="1:35" s="165" customFormat="1" x14ac:dyDescent="0.9">
      <c r="A446" s="60"/>
      <c r="B446" s="60"/>
      <c r="C446" s="344"/>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3"/>
      <c r="AC446" s="63"/>
      <c r="AD446" s="63"/>
      <c r="AE446" s="63"/>
      <c r="AF446" s="63"/>
      <c r="AG446" s="63"/>
      <c r="AH446" s="63"/>
      <c r="AI446" s="63"/>
    </row>
    <row r="447" spans="1:35" s="165" customFormat="1" x14ac:dyDescent="0.9">
      <c r="A447" s="60"/>
      <c r="B447" s="60"/>
      <c r="C447" s="344"/>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3"/>
      <c r="AC447" s="63"/>
      <c r="AD447" s="63"/>
      <c r="AE447" s="63"/>
      <c r="AF447" s="63"/>
      <c r="AG447" s="63"/>
      <c r="AH447" s="63"/>
      <c r="AI447" s="63"/>
    </row>
    <row r="448" spans="1:35" s="165" customFormat="1" x14ac:dyDescent="0.9">
      <c r="A448" s="60"/>
      <c r="B448" s="60"/>
      <c r="C448" s="344"/>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3"/>
      <c r="AC448" s="63"/>
      <c r="AD448" s="63"/>
      <c r="AE448" s="63"/>
      <c r="AF448" s="63"/>
      <c r="AG448" s="63"/>
      <c r="AH448" s="63"/>
      <c r="AI448" s="63"/>
    </row>
    <row r="449" spans="1:35" s="165" customFormat="1" x14ac:dyDescent="0.9">
      <c r="A449" s="60"/>
      <c r="B449" s="60"/>
      <c r="C449" s="344"/>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3"/>
      <c r="AC449" s="63"/>
      <c r="AD449" s="63"/>
      <c r="AE449" s="63"/>
      <c r="AF449" s="63"/>
      <c r="AG449" s="63"/>
      <c r="AH449" s="63"/>
      <c r="AI449" s="63"/>
    </row>
    <row r="450" spans="1:35" s="165" customFormat="1" x14ac:dyDescent="0.9">
      <c r="A450" s="60"/>
      <c r="B450" s="60"/>
      <c r="C450" s="344"/>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3"/>
      <c r="AC450" s="63"/>
      <c r="AD450" s="63"/>
      <c r="AE450" s="63"/>
      <c r="AF450" s="63"/>
      <c r="AG450" s="63"/>
      <c r="AH450" s="63"/>
      <c r="AI450" s="63"/>
    </row>
    <row r="451" spans="1:35" s="165" customFormat="1" x14ac:dyDescent="0.9">
      <c r="A451" s="60"/>
      <c r="B451" s="60"/>
      <c r="C451" s="344"/>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3"/>
      <c r="AC451" s="63"/>
      <c r="AD451" s="63"/>
      <c r="AE451" s="63"/>
      <c r="AF451" s="63"/>
      <c r="AG451" s="63"/>
      <c r="AH451" s="63"/>
      <c r="AI451" s="63"/>
    </row>
    <row r="452" spans="1:35" s="165" customFormat="1" x14ac:dyDescent="0.9">
      <c r="A452" s="60"/>
      <c r="B452" s="60"/>
      <c r="C452" s="344"/>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3"/>
      <c r="AC452" s="63"/>
      <c r="AD452" s="63"/>
      <c r="AE452" s="63"/>
      <c r="AF452" s="63"/>
      <c r="AG452" s="63"/>
      <c r="AH452" s="63"/>
      <c r="AI452" s="63"/>
    </row>
    <row r="453" spans="1:35" s="165" customFormat="1" x14ac:dyDescent="0.9">
      <c r="A453" s="60"/>
      <c r="B453" s="60"/>
      <c r="C453" s="344"/>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3"/>
      <c r="AC453" s="63"/>
      <c r="AD453" s="63"/>
      <c r="AE453" s="63"/>
      <c r="AF453" s="63"/>
      <c r="AG453" s="63"/>
      <c r="AH453" s="63"/>
      <c r="AI453" s="63"/>
    </row>
    <row r="454" spans="1:35" s="165" customFormat="1" x14ac:dyDescent="0.9">
      <c r="A454" s="60"/>
      <c r="B454" s="60"/>
      <c r="C454" s="344"/>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3"/>
      <c r="AC454" s="63"/>
      <c r="AD454" s="63"/>
      <c r="AE454" s="63"/>
      <c r="AF454" s="63"/>
      <c r="AG454" s="63"/>
      <c r="AH454" s="63"/>
      <c r="AI454" s="63"/>
    </row>
    <row r="455" spans="1:35" s="165" customFormat="1" x14ac:dyDescent="0.9">
      <c r="A455" s="60"/>
      <c r="B455" s="60"/>
      <c r="C455" s="344"/>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3"/>
      <c r="AC455" s="63"/>
      <c r="AD455" s="63"/>
      <c r="AE455" s="63"/>
      <c r="AF455" s="63"/>
      <c r="AG455" s="63"/>
      <c r="AH455" s="63"/>
      <c r="AI455" s="63"/>
    </row>
    <row r="456" spans="1:35" s="165" customFormat="1" x14ac:dyDescent="0.9">
      <c r="A456" s="60"/>
      <c r="B456" s="60"/>
      <c r="C456" s="344"/>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3"/>
      <c r="AC456" s="63"/>
      <c r="AD456" s="63"/>
      <c r="AE456" s="63"/>
      <c r="AF456" s="63"/>
      <c r="AG456" s="63"/>
      <c r="AH456" s="63"/>
      <c r="AI456" s="63"/>
    </row>
    <row r="457" spans="1:35" s="165" customFormat="1" x14ac:dyDescent="0.9">
      <c r="A457" s="60"/>
      <c r="B457" s="60"/>
      <c r="C457" s="344"/>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3"/>
      <c r="AC457" s="63"/>
      <c r="AD457" s="63"/>
      <c r="AE457" s="63"/>
      <c r="AF457" s="63"/>
      <c r="AG457" s="63"/>
      <c r="AH457" s="63"/>
      <c r="AI457" s="63"/>
    </row>
    <row r="458" spans="1:35" s="165" customFormat="1" x14ac:dyDescent="0.9">
      <c r="A458" s="60"/>
      <c r="B458" s="60"/>
      <c r="C458" s="344"/>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3"/>
      <c r="AC458" s="63"/>
      <c r="AD458" s="63"/>
      <c r="AE458" s="63"/>
      <c r="AF458" s="63"/>
      <c r="AG458" s="63"/>
      <c r="AH458" s="63"/>
      <c r="AI458" s="63"/>
    </row>
    <row r="459" spans="1:35" s="165" customFormat="1" x14ac:dyDescent="0.9">
      <c r="A459" s="60"/>
      <c r="B459" s="60"/>
      <c r="C459" s="344"/>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3"/>
      <c r="AC459" s="63"/>
      <c r="AD459" s="63"/>
      <c r="AE459" s="63"/>
      <c r="AF459" s="63"/>
      <c r="AG459" s="63"/>
      <c r="AH459" s="63"/>
      <c r="AI459" s="63"/>
    </row>
    <row r="460" spans="1:35" s="165" customFormat="1" x14ac:dyDescent="0.9">
      <c r="A460" s="60"/>
      <c r="B460" s="60"/>
      <c r="C460" s="344"/>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3"/>
      <c r="AC460" s="63"/>
      <c r="AD460" s="63"/>
      <c r="AE460" s="63"/>
      <c r="AF460" s="63"/>
      <c r="AG460" s="63"/>
      <c r="AH460" s="63"/>
      <c r="AI460" s="63"/>
    </row>
    <row r="461" spans="1:35" s="165" customFormat="1" x14ac:dyDescent="0.9">
      <c r="A461" s="60"/>
      <c r="B461" s="60"/>
      <c r="C461" s="344"/>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3"/>
      <c r="AC461" s="63"/>
      <c r="AD461" s="63"/>
      <c r="AE461" s="63"/>
      <c r="AF461" s="63"/>
      <c r="AG461" s="63"/>
      <c r="AH461" s="63"/>
      <c r="AI461" s="63"/>
    </row>
    <row r="462" spans="1:35" s="165" customFormat="1" x14ac:dyDescent="0.9">
      <c r="A462" s="60"/>
      <c r="B462" s="60"/>
      <c r="C462" s="344"/>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3"/>
      <c r="AC462" s="63"/>
      <c r="AD462" s="63"/>
      <c r="AE462" s="63"/>
      <c r="AF462" s="63"/>
      <c r="AG462" s="63"/>
      <c r="AH462" s="63"/>
      <c r="AI462" s="63"/>
    </row>
    <row r="463" spans="1:35" s="165" customFormat="1" x14ac:dyDescent="0.9">
      <c r="A463" s="60"/>
      <c r="B463" s="60"/>
      <c r="C463" s="344"/>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3"/>
      <c r="AC463" s="63"/>
      <c r="AD463" s="63"/>
      <c r="AE463" s="63"/>
      <c r="AF463" s="63"/>
      <c r="AG463" s="63"/>
      <c r="AH463" s="63"/>
      <c r="AI463" s="63"/>
    </row>
    <row r="464" spans="1:35" s="165" customFormat="1" x14ac:dyDescent="0.9">
      <c r="A464" s="60"/>
      <c r="B464" s="60"/>
      <c r="C464" s="344"/>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3"/>
      <c r="AC464" s="63"/>
      <c r="AD464" s="63"/>
      <c r="AE464" s="63"/>
      <c r="AF464" s="63"/>
      <c r="AG464" s="63"/>
      <c r="AH464" s="63"/>
      <c r="AI464" s="63"/>
    </row>
    <row r="465" spans="1:35" s="165" customFormat="1" x14ac:dyDescent="0.9">
      <c r="A465" s="60"/>
      <c r="B465" s="60"/>
      <c r="C465" s="344"/>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3"/>
      <c r="AC465" s="63"/>
      <c r="AD465" s="63"/>
      <c r="AE465" s="63"/>
      <c r="AF465" s="63"/>
      <c r="AG465" s="63"/>
      <c r="AH465" s="63"/>
      <c r="AI465" s="63"/>
    </row>
    <row r="466" spans="1:35" s="165" customFormat="1" x14ac:dyDescent="0.9">
      <c r="A466" s="60"/>
      <c r="B466" s="60"/>
      <c r="C466" s="344"/>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3"/>
      <c r="AC466" s="63"/>
      <c r="AD466" s="63"/>
      <c r="AE466" s="63"/>
      <c r="AF466" s="63"/>
      <c r="AG466" s="63"/>
      <c r="AH466" s="63"/>
      <c r="AI466" s="63"/>
    </row>
    <row r="467" spans="1:35" s="165" customFormat="1" x14ac:dyDescent="0.9">
      <c r="A467" s="60"/>
      <c r="B467" s="60"/>
      <c r="C467" s="344"/>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3"/>
      <c r="AC467" s="63"/>
      <c r="AD467" s="63"/>
      <c r="AE467" s="63"/>
      <c r="AF467" s="63"/>
      <c r="AG467" s="63"/>
      <c r="AH467" s="63"/>
      <c r="AI467" s="63"/>
    </row>
    <row r="468" spans="1:35" s="165" customFormat="1" x14ac:dyDescent="0.9">
      <c r="A468" s="60"/>
      <c r="B468" s="60"/>
      <c r="C468" s="344"/>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3"/>
      <c r="AC468" s="63"/>
      <c r="AD468" s="63"/>
      <c r="AE468" s="63"/>
      <c r="AF468" s="63"/>
      <c r="AG468" s="63"/>
      <c r="AH468" s="63"/>
      <c r="AI468" s="63"/>
    </row>
    <row r="469" spans="1:35" s="165" customFormat="1" x14ac:dyDescent="0.9">
      <c r="A469" s="60"/>
      <c r="B469" s="60"/>
      <c r="C469" s="344"/>
      <c r="D469" s="60"/>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3"/>
      <c r="AC469" s="63"/>
      <c r="AD469" s="63"/>
      <c r="AE469" s="63"/>
      <c r="AF469" s="63"/>
      <c r="AG469" s="63"/>
      <c r="AH469" s="63"/>
      <c r="AI469" s="63"/>
    </row>
    <row r="470" spans="1:35" s="165" customFormat="1" x14ac:dyDescent="0.9">
      <c r="A470" s="60"/>
      <c r="B470" s="60"/>
      <c r="C470" s="344"/>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3"/>
      <c r="AC470" s="63"/>
      <c r="AD470" s="63"/>
      <c r="AE470" s="63"/>
      <c r="AF470" s="63"/>
      <c r="AG470" s="63"/>
      <c r="AH470" s="63"/>
      <c r="AI470" s="63"/>
    </row>
    <row r="471" spans="1:35" s="165" customFormat="1" x14ac:dyDescent="0.9">
      <c r="A471" s="60"/>
      <c r="B471" s="60"/>
      <c r="C471" s="344"/>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3"/>
      <c r="AC471" s="63"/>
      <c r="AD471" s="63"/>
      <c r="AE471" s="63"/>
      <c r="AF471" s="63"/>
      <c r="AG471" s="63"/>
      <c r="AH471" s="63"/>
      <c r="AI471" s="63"/>
    </row>
    <row r="472" spans="1:35" s="165" customFormat="1" x14ac:dyDescent="0.9">
      <c r="A472" s="60"/>
      <c r="B472" s="60"/>
      <c r="C472" s="344"/>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3"/>
      <c r="AC472" s="63"/>
      <c r="AD472" s="63"/>
      <c r="AE472" s="63"/>
      <c r="AF472" s="63"/>
      <c r="AG472" s="63"/>
      <c r="AH472" s="63"/>
      <c r="AI472" s="63"/>
    </row>
    <row r="473" spans="1:35" s="165" customFormat="1" x14ac:dyDescent="0.9">
      <c r="A473" s="60"/>
      <c r="B473" s="60"/>
      <c r="C473" s="344"/>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3"/>
      <c r="AC473" s="63"/>
      <c r="AD473" s="63"/>
      <c r="AE473" s="63"/>
      <c r="AF473" s="63"/>
      <c r="AG473" s="63"/>
      <c r="AH473" s="63"/>
      <c r="AI473" s="63"/>
    </row>
    <row r="474" spans="1:35" s="165" customFormat="1" x14ac:dyDescent="0.9">
      <c r="A474" s="60"/>
      <c r="B474" s="60"/>
      <c r="C474" s="344"/>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3"/>
      <c r="AC474" s="63"/>
      <c r="AD474" s="63"/>
      <c r="AE474" s="63"/>
      <c r="AF474" s="63"/>
      <c r="AG474" s="63"/>
      <c r="AH474" s="63"/>
      <c r="AI474" s="63"/>
    </row>
    <row r="475" spans="1:35" s="165" customFormat="1" x14ac:dyDescent="0.9">
      <c r="A475" s="60"/>
      <c r="B475" s="60"/>
      <c r="C475" s="344"/>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3"/>
      <c r="AC475" s="63"/>
      <c r="AD475" s="63"/>
      <c r="AE475" s="63"/>
      <c r="AF475" s="63"/>
      <c r="AG475" s="63"/>
      <c r="AH475" s="63"/>
      <c r="AI475" s="63"/>
    </row>
    <row r="476" spans="1:35" s="165" customFormat="1" x14ac:dyDescent="0.9">
      <c r="A476" s="60"/>
      <c r="B476" s="60"/>
      <c r="C476" s="344"/>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3"/>
      <c r="AC476" s="63"/>
      <c r="AD476" s="63"/>
      <c r="AE476" s="63"/>
      <c r="AF476" s="63"/>
      <c r="AG476" s="63"/>
      <c r="AH476" s="63"/>
      <c r="AI476" s="63"/>
    </row>
    <row r="477" spans="1:35" s="165" customFormat="1" x14ac:dyDescent="0.9">
      <c r="A477" s="60"/>
      <c r="B477" s="60"/>
      <c r="C477" s="344"/>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3"/>
      <c r="AC477" s="63"/>
      <c r="AD477" s="63"/>
      <c r="AE477" s="63"/>
      <c r="AF477" s="63"/>
      <c r="AG477" s="63"/>
      <c r="AH477" s="63"/>
      <c r="AI477" s="63"/>
    </row>
    <row r="478" spans="1:35" s="165" customFormat="1" x14ac:dyDescent="0.9">
      <c r="A478" s="60"/>
      <c r="B478" s="60"/>
      <c r="C478" s="344"/>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3"/>
      <c r="AC478" s="63"/>
      <c r="AD478" s="63"/>
      <c r="AE478" s="63"/>
      <c r="AF478" s="63"/>
      <c r="AG478" s="63"/>
      <c r="AH478" s="63"/>
      <c r="AI478" s="63"/>
    </row>
    <row r="479" spans="1:35" s="165" customFormat="1" x14ac:dyDescent="0.9">
      <c r="A479" s="60"/>
      <c r="B479" s="60"/>
      <c r="C479" s="344"/>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3"/>
      <c r="AC479" s="63"/>
      <c r="AD479" s="63"/>
      <c r="AE479" s="63"/>
      <c r="AF479" s="63"/>
      <c r="AG479" s="63"/>
      <c r="AH479" s="63"/>
      <c r="AI479" s="63"/>
    </row>
    <row r="480" spans="1:35" s="165" customFormat="1" x14ac:dyDescent="0.9">
      <c r="A480" s="60"/>
      <c r="B480" s="60"/>
      <c r="C480" s="344"/>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3"/>
      <c r="AC480" s="63"/>
      <c r="AD480" s="63"/>
      <c r="AE480" s="63"/>
      <c r="AF480" s="63"/>
      <c r="AG480" s="63"/>
      <c r="AH480" s="63"/>
      <c r="AI480" s="63"/>
    </row>
    <row r="481" spans="1:35" s="165" customFormat="1" x14ac:dyDescent="0.9">
      <c r="A481" s="60"/>
      <c r="B481" s="60"/>
      <c r="C481" s="344"/>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3"/>
      <c r="AC481" s="63"/>
      <c r="AD481" s="63"/>
      <c r="AE481" s="63"/>
      <c r="AF481" s="63"/>
      <c r="AG481" s="63"/>
      <c r="AH481" s="63"/>
      <c r="AI481" s="63"/>
    </row>
    <row r="482" spans="1:35" s="165" customFormat="1" x14ac:dyDescent="0.9">
      <c r="A482" s="60"/>
      <c r="B482" s="60"/>
      <c r="C482" s="344"/>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3"/>
      <c r="AC482" s="63"/>
      <c r="AD482" s="63"/>
      <c r="AE482" s="63"/>
      <c r="AF482" s="63"/>
      <c r="AG482" s="63"/>
      <c r="AH482" s="63"/>
      <c r="AI482" s="63"/>
    </row>
    <row r="483" spans="1:35" s="165" customFormat="1" x14ac:dyDescent="0.9">
      <c r="A483" s="60"/>
      <c r="B483" s="60"/>
      <c r="C483" s="344"/>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3"/>
      <c r="AC483" s="63"/>
      <c r="AD483" s="63"/>
      <c r="AE483" s="63"/>
      <c r="AF483" s="63"/>
      <c r="AG483" s="63"/>
      <c r="AH483" s="63"/>
      <c r="AI483" s="63"/>
    </row>
    <row r="484" spans="1:35" s="165" customFormat="1" x14ac:dyDescent="0.9">
      <c r="A484" s="60"/>
      <c r="B484" s="60"/>
      <c r="C484" s="344"/>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3"/>
      <c r="AC484" s="63"/>
      <c r="AD484" s="63"/>
      <c r="AE484" s="63"/>
      <c r="AF484" s="63"/>
      <c r="AG484" s="63"/>
      <c r="AH484" s="63"/>
      <c r="AI484" s="63"/>
    </row>
    <row r="485" spans="1:35" s="165" customFormat="1" x14ac:dyDescent="0.9">
      <c r="A485" s="60"/>
      <c r="B485" s="60"/>
      <c r="C485" s="344"/>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3"/>
      <c r="AC485" s="63"/>
      <c r="AD485" s="63"/>
      <c r="AE485" s="63"/>
      <c r="AF485" s="63"/>
      <c r="AG485" s="63"/>
      <c r="AH485" s="63"/>
      <c r="AI485" s="63"/>
    </row>
    <row r="486" spans="1:35" s="165" customFormat="1" x14ac:dyDescent="0.9">
      <c r="A486" s="60"/>
      <c r="B486" s="60"/>
      <c r="C486" s="344"/>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3"/>
      <c r="AC486" s="63"/>
      <c r="AD486" s="63"/>
      <c r="AE486" s="63"/>
      <c r="AF486" s="63"/>
      <c r="AG486" s="63"/>
      <c r="AH486" s="63"/>
      <c r="AI486" s="63"/>
    </row>
    <row r="487" spans="1:35" s="165" customFormat="1" x14ac:dyDescent="0.9">
      <c r="A487" s="60"/>
      <c r="B487" s="60"/>
      <c r="C487" s="344"/>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3"/>
      <c r="AC487" s="63"/>
      <c r="AD487" s="63"/>
      <c r="AE487" s="63"/>
      <c r="AF487" s="63"/>
      <c r="AG487" s="63"/>
      <c r="AH487" s="63"/>
      <c r="AI487" s="63"/>
    </row>
    <row r="488" spans="1:35" s="165" customFormat="1" x14ac:dyDescent="0.9">
      <c r="A488" s="60"/>
      <c r="B488" s="60"/>
      <c r="C488" s="344"/>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3"/>
      <c r="AC488" s="63"/>
      <c r="AD488" s="63"/>
      <c r="AE488" s="63"/>
      <c r="AF488" s="63"/>
      <c r="AG488" s="63"/>
      <c r="AH488" s="63"/>
      <c r="AI488" s="63"/>
    </row>
    <row r="489" spans="1:35" s="165" customFormat="1" x14ac:dyDescent="0.9">
      <c r="A489" s="60"/>
      <c r="B489" s="60"/>
      <c r="C489" s="344"/>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3"/>
      <c r="AC489" s="63"/>
      <c r="AD489" s="63"/>
      <c r="AE489" s="63"/>
      <c r="AF489" s="63"/>
      <c r="AG489" s="63"/>
      <c r="AH489" s="63"/>
      <c r="AI489" s="63"/>
    </row>
    <row r="490" spans="1:35" s="165" customFormat="1" x14ac:dyDescent="0.9">
      <c r="A490" s="60"/>
      <c r="B490" s="60"/>
      <c r="C490" s="344"/>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3"/>
      <c r="AC490" s="63"/>
      <c r="AD490" s="63"/>
      <c r="AE490" s="63"/>
      <c r="AF490" s="63"/>
      <c r="AG490" s="63"/>
      <c r="AH490" s="63"/>
      <c r="AI490" s="63"/>
    </row>
    <row r="491" spans="1:35" s="165" customFormat="1" x14ac:dyDescent="0.9">
      <c r="A491" s="60"/>
      <c r="B491" s="60"/>
      <c r="C491" s="344"/>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3"/>
      <c r="AC491" s="63"/>
      <c r="AD491" s="63"/>
      <c r="AE491" s="63"/>
      <c r="AF491" s="63"/>
      <c r="AG491" s="63"/>
      <c r="AH491" s="63"/>
      <c r="AI491" s="63"/>
    </row>
    <row r="492" spans="1:35" s="165" customFormat="1" x14ac:dyDescent="0.9">
      <c r="A492" s="60"/>
      <c r="B492" s="60"/>
      <c r="C492" s="344"/>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3"/>
      <c r="AC492" s="63"/>
      <c r="AD492" s="63"/>
      <c r="AE492" s="63"/>
      <c r="AF492" s="63"/>
      <c r="AG492" s="63"/>
      <c r="AH492" s="63"/>
      <c r="AI492" s="63"/>
    </row>
    <row r="493" spans="1:35" s="165" customFormat="1" x14ac:dyDescent="0.9">
      <c r="A493" s="60"/>
      <c r="B493" s="60"/>
      <c r="C493" s="344"/>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3"/>
      <c r="AC493" s="63"/>
      <c r="AD493" s="63"/>
      <c r="AE493" s="63"/>
      <c r="AF493" s="63"/>
      <c r="AG493" s="63"/>
      <c r="AH493" s="63"/>
      <c r="AI493" s="63"/>
    </row>
    <row r="494" spans="1:35" s="165" customFormat="1" x14ac:dyDescent="0.9">
      <c r="A494" s="60"/>
      <c r="B494" s="60"/>
      <c r="C494" s="344"/>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3"/>
      <c r="AC494" s="63"/>
      <c r="AD494" s="63"/>
      <c r="AE494" s="63"/>
      <c r="AF494" s="63"/>
      <c r="AG494" s="63"/>
      <c r="AH494" s="63"/>
      <c r="AI494" s="63"/>
    </row>
    <row r="495" spans="1:35" s="165" customFormat="1" x14ac:dyDescent="0.9">
      <c r="A495" s="60"/>
      <c r="B495" s="60"/>
      <c r="C495" s="344"/>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3"/>
      <c r="AC495" s="63"/>
      <c r="AD495" s="63"/>
      <c r="AE495" s="63"/>
      <c r="AF495" s="63"/>
      <c r="AG495" s="63"/>
      <c r="AH495" s="63"/>
      <c r="AI495" s="63"/>
    </row>
    <row r="496" spans="1:35" s="165" customFormat="1" x14ac:dyDescent="0.9">
      <c r="A496" s="60"/>
      <c r="B496" s="60"/>
      <c r="C496" s="344"/>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3"/>
      <c r="AC496" s="63"/>
      <c r="AD496" s="63"/>
      <c r="AE496" s="63"/>
      <c r="AF496" s="63"/>
      <c r="AG496" s="63"/>
      <c r="AH496" s="63"/>
      <c r="AI496" s="63"/>
    </row>
    <row r="497" spans="1:35" s="165" customFormat="1" x14ac:dyDescent="0.9">
      <c r="A497" s="60"/>
      <c r="B497" s="60"/>
      <c r="C497" s="344"/>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3"/>
      <c r="AC497" s="63"/>
      <c r="AD497" s="63"/>
      <c r="AE497" s="63"/>
      <c r="AF497" s="63"/>
      <c r="AG497" s="63"/>
      <c r="AH497" s="63"/>
      <c r="AI497" s="63"/>
    </row>
    <row r="498" spans="1:35" s="165" customFormat="1" x14ac:dyDescent="0.9">
      <c r="A498" s="60"/>
      <c r="B498" s="60"/>
      <c r="C498" s="344"/>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3"/>
      <c r="AC498" s="63"/>
      <c r="AD498" s="63"/>
      <c r="AE498" s="63"/>
      <c r="AF498" s="63"/>
      <c r="AG498" s="63"/>
      <c r="AH498" s="63"/>
      <c r="AI498" s="63"/>
    </row>
    <row r="499" spans="1:35" s="165" customFormat="1" x14ac:dyDescent="0.9">
      <c r="A499" s="60"/>
      <c r="B499" s="60"/>
      <c r="C499" s="344"/>
      <c r="D499" s="60"/>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3"/>
      <c r="AC499" s="63"/>
      <c r="AD499" s="63"/>
      <c r="AE499" s="63"/>
      <c r="AF499" s="63"/>
      <c r="AG499" s="63"/>
      <c r="AH499" s="63"/>
      <c r="AI499" s="63"/>
    </row>
    <row r="500" spans="1:35" s="165" customFormat="1" x14ac:dyDescent="0.9">
      <c r="A500" s="60"/>
      <c r="B500" s="60"/>
      <c r="C500" s="344"/>
      <c r="D500" s="60"/>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3"/>
      <c r="AC500" s="63"/>
      <c r="AD500" s="63"/>
      <c r="AE500" s="63"/>
      <c r="AF500" s="63"/>
      <c r="AG500" s="63"/>
      <c r="AH500" s="63"/>
      <c r="AI500" s="63"/>
    </row>
    <row r="501" spans="1:35" s="165" customFormat="1" x14ac:dyDescent="0.9">
      <c r="A501" s="60"/>
      <c r="B501" s="60"/>
      <c r="C501" s="344"/>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3"/>
      <c r="AC501" s="63"/>
      <c r="AD501" s="63"/>
      <c r="AE501" s="63"/>
      <c r="AF501" s="63"/>
      <c r="AG501" s="63"/>
      <c r="AH501" s="63"/>
      <c r="AI501" s="63"/>
    </row>
    <row r="502" spans="1:35" s="165" customFormat="1" x14ac:dyDescent="0.9">
      <c r="A502" s="60"/>
      <c r="B502" s="60"/>
      <c r="C502" s="344"/>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3"/>
      <c r="AC502" s="63"/>
      <c r="AD502" s="63"/>
      <c r="AE502" s="63"/>
      <c r="AF502" s="63"/>
      <c r="AG502" s="63"/>
      <c r="AH502" s="63"/>
      <c r="AI502" s="63"/>
    </row>
    <row r="503" spans="1:35" s="165" customFormat="1" x14ac:dyDescent="0.9">
      <c r="A503" s="60"/>
      <c r="B503" s="60"/>
      <c r="C503" s="344"/>
      <c r="D503" s="60"/>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3"/>
      <c r="AC503" s="63"/>
      <c r="AD503" s="63"/>
      <c r="AE503" s="63"/>
      <c r="AF503" s="63"/>
      <c r="AG503" s="63"/>
      <c r="AH503" s="63"/>
      <c r="AI503" s="63"/>
    </row>
    <row r="504" spans="1:35" s="165" customFormat="1" x14ac:dyDescent="0.9">
      <c r="A504" s="60"/>
      <c r="B504" s="60"/>
      <c r="C504" s="344"/>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3"/>
      <c r="AC504" s="63"/>
      <c r="AD504" s="63"/>
      <c r="AE504" s="63"/>
      <c r="AF504" s="63"/>
      <c r="AG504" s="63"/>
      <c r="AH504" s="63"/>
      <c r="AI504" s="63"/>
    </row>
    <row r="505" spans="1:35" s="165" customFormat="1" x14ac:dyDescent="0.9">
      <c r="A505" s="60"/>
      <c r="B505" s="60"/>
      <c r="C505" s="344"/>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3"/>
      <c r="AC505" s="63"/>
      <c r="AD505" s="63"/>
      <c r="AE505" s="63"/>
      <c r="AF505" s="63"/>
      <c r="AG505" s="63"/>
      <c r="AH505" s="63"/>
      <c r="AI505" s="63"/>
    </row>
    <row r="506" spans="1:35" s="165" customFormat="1" x14ac:dyDescent="0.9">
      <c r="A506" s="60"/>
      <c r="B506" s="60"/>
      <c r="C506" s="344"/>
      <c r="D506" s="60"/>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3"/>
      <c r="AC506" s="63"/>
      <c r="AD506" s="63"/>
      <c r="AE506" s="63"/>
      <c r="AF506" s="63"/>
      <c r="AG506" s="63"/>
      <c r="AH506" s="63"/>
      <c r="AI506" s="63"/>
    </row>
    <row r="507" spans="1:35" s="165" customFormat="1" x14ac:dyDescent="0.9">
      <c r="A507" s="60"/>
      <c r="B507" s="60"/>
      <c r="C507" s="344"/>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3"/>
      <c r="AC507" s="63"/>
      <c r="AD507" s="63"/>
      <c r="AE507" s="63"/>
      <c r="AF507" s="63"/>
      <c r="AG507" s="63"/>
      <c r="AH507" s="63"/>
      <c r="AI507" s="63"/>
    </row>
    <row r="508" spans="1:35" s="165" customFormat="1" x14ac:dyDescent="0.9">
      <c r="A508" s="60"/>
      <c r="B508" s="60"/>
      <c r="C508" s="344"/>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3"/>
      <c r="AC508" s="63"/>
      <c r="AD508" s="63"/>
      <c r="AE508" s="63"/>
      <c r="AF508" s="63"/>
      <c r="AG508" s="63"/>
      <c r="AH508" s="63"/>
      <c r="AI508" s="63"/>
    </row>
    <row r="509" spans="1:35" s="165" customFormat="1" x14ac:dyDescent="0.9">
      <c r="A509" s="60"/>
      <c r="B509" s="60"/>
      <c r="C509" s="344"/>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3"/>
      <c r="AC509" s="63"/>
      <c r="AD509" s="63"/>
      <c r="AE509" s="63"/>
      <c r="AF509" s="63"/>
      <c r="AG509" s="63"/>
      <c r="AH509" s="63"/>
      <c r="AI509" s="63"/>
    </row>
    <row r="510" spans="1:35" s="165" customFormat="1" x14ac:dyDescent="0.9">
      <c r="A510" s="60"/>
      <c r="B510" s="60"/>
      <c r="C510" s="344"/>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3"/>
      <c r="AC510" s="63"/>
      <c r="AD510" s="63"/>
      <c r="AE510" s="63"/>
      <c r="AF510" s="63"/>
      <c r="AG510" s="63"/>
      <c r="AH510" s="63"/>
      <c r="AI510" s="63"/>
    </row>
    <row r="511" spans="1:35" s="165" customFormat="1" x14ac:dyDescent="0.9">
      <c r="A511" s="60"/>
      <c r="B511" s="60"/>
      <c r="C511" s="344"/>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3"/>
      <c r="AC511" s="63"/>
      <c r="AD511" s="63"/>
      <c r="AE511" s="63"/>
      <c r="AF511" s="63"/>
      <c r="AG511" s="63"/>
      <c r="AH511" s="63"/>
      <c r="AI511" s="63"/>
    </row>
    <row r="512" spans="1:35" s="165" customFormat="1" x14ac:dyDescent="0.9">
      <c r="A512" s="60"/>
      <c r="B512" s="60"/>
      <c r="C512" s="344"/>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3"/>
      <c r="AC512" s="63"/>
      <c r="AD512" s="63"/>
      <c r="AE512" s="63"/>
      <c r="AF512" s="63"/>
      <c r="AG512" s="63"/>
      <c r="AH512" s="63"/>
      <c r="AI512" s="63"/>
    </row>
    <row r="513" spans="1:35" s="165" customFormat="1" x14ac:dyDescent="0.9">
      <c r="A513" s="60"/>
      <c r="B513" s="60"/>
      <c r="C513" s="344"/>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3"/>
      <c r="AC513" s="63"/>
      <c r="AD513" s="63"/>
      <c r="AE513" s="63"/>
      <c r="AF513" s="63"/>
      <c r="AG513" s="63"/>
      <c r="AH513" s="63"/>
      <c r="AI513" s="63"/>
    </row>
    <row r="514" spans="1:35" s="165" customFormat="1" x14ac:dyDescent="0.9">
      <c r="A514" s="60"/>
      <c r="B514" s="60"/>
      <c r="C514" s="344"/>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3"/>
      <c r="AC514" s="63"/>
      <c r="AD514" s="63"/>
      <c r="AE514" s="63"/>
      <c r="AF514" s="63"/>
      <c r="AG514" s="63"/>
      <c r="AH514" s="63"/>
      <c r="AI514" s="63"/>
    </row>
    <row r="515" spans="1:35" s="165" customFormat="1" x14ac:dyDescent="0.9">
      <c r="A515" s="60"/>
      <c r="B515" s="60"/>
      <c r="C515" s="344"/>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3"/>
      <c r="AC515" s="63"/>
      <c r="AD515" s="63"/>
      <c r="AE515" s="63"/>
      <c r="AF515" s="63"/>
      <c r="AG515" s="63"/>
      <c r="AH515" s="63"/>
      <c r="AI515" s="63"/>
    </row>
    <row r="516" spans="1:35" s="165" customFormat="1" x14ac:dyDescent="0.9">
      <c r="A516" s="60"/>
      <c r="B516" s="60"/>
      <c r="C516" s="344"/>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3"/>
      <c r="AC516" s="63"/>
      <c r="AD516" s="63"/>
      <c r="AE516" s="63"/>
      <c r="AF516" s="63"/>
      <c r="AG516" s="63"/>
      <c r="AH516" s="63"/>
      <c r="AI516" s="63"/>
    </row>
    <row r="517" spans="1:35" s="165" customFormat="1" x14ac:dyDescent="0.9">
      <c r="A517" s="60"/>
      <c r="B517" s="60"/>
      <c r="C517" s="344"/>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3"/>
      <c r="AC517" s="63"/>
      <c r="AD517" s="63"/>
      <c r="AE517" s="63"/>
      <c r="AF517" s="63"/>
      <c r="AG517" s="63"/>
      <c r="AH517" s="63"/>
      <c r="AI517" s="63"/>
    </row>
    <row r="518" spans="1:35" s="165" customFormat="1" x14ac:dyDescent="0.9">
      <c r="A518" s="60"/>
      <c r="B518" s="60"/>
      <c r="C518" s="344"/>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3"/>
      <c r="AC518" s="63"/>
      <c r="AD518" s="63"/>
      <c r="AE518" s="63"/>
      <c r="AF518" s="63"/>
      <c r="AG518" s="63"/>
      <c r="AH518" s="63"/>
      <c r="AI518" s="63"/>
    </row>
    <row r="519" spans="1:35" s="165" customFormat="1" x14ac:dyDescent="0.9">
      <c r="A519" s="60"/>
      <c r="B519" s="60"/>
      <c r="C519" s="344"/>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3"/>
      <c r="AC519" s="63"/>
      <c r="AD519" s="63"/>
      <c r="AE519" s="63"/>
      <c r="AF519" s="63"/>
      <c r="AG519" s="63"/>
      <c r="AH519" s="63"/>
      <c r="AI519" s="63"/>
    </row>
    <row r="520" spans="1:35" s="165" customFormat="1" x14ac:dyDescent="0.9">
      <c r="A520" s="60"/>
      <c r="B520" s="60"/>
      <c r="C520" s="344"/>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3"/>
      <c r="AC520" s="63"/>
      <c r="AD520" s="63"/>
      <c r="AE520" s="63"/>
      <c r="AF520" s="63"/>
      <c r="AG520" s="63"/>
      <c r="AH520" s="63"/>
      <c r="AI520" s="63"/>
    </row>
    <row r="521" spans="1:35" s="165" customFormat="1" x14ac:dyDescent="0.9">
      <c r="A521" s="60"/>
      <c r="B521" s="60"/>
      <c r="C521" s="344"/>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3"/>
      <c r="AC521" s="63"/>
      <c r="AD521" s="63"/>
      <c r="AE521" s="63"/>
      <c r="AF521" s="63"/>
      <c r="AG521" s="63"/>
      <c r="AH521" s="63"/>
      <c r="AI521" s="63"/>
    </row>
    <row r="522" spans="1:35" s="165" customFormat="1" x14ac:dyDescent="0.9">
      <c r="A522" s="60"/>
      <c r="B522" s="60"/>
      <c r="C522" s="344"/>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3"/>
      <c r="AC522" s="63"/>
      <c r="AD522" s="63"/>
      <c r="AE522" s="63"/>
      <c r="AF522" s="63"/>
      <c r="AG522" s="63"/>
      <c r="AH522" s="63"/>
      <c r="AI522" s="63"/>
    </row>
    <row r="523" spans="1:35" s="165" customFormat="1" x14ac:dyDescent="0.9">
      <c r="A523" s="60"/>
      <c r="B523" s="60"/>
      <c r="C523" s="344"/>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3"/>
      <c r="AC523" s="63"/>
      <c r="AD523" s="63"/>
      <c r="AE523" s="63"/>
      <c r="AF523" s="63"/>
      <c r="AG523" s="63"/>
      <c r="AH523" s="63"/>
      <c r="AI523" s="63"/>
    </row>
    <row r="524" spans="1:35" s="165" customFormat="1" x14ac:dyDescent="0.9">
      <c r="A524" s="60"/>
      <c r="B524" s="60"/>
      <c r="C524" s="344"/>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3"/>
      <c r="AC524" s="63"/>
      <c r="AD524" s="63"/>
      <c r="AE524" s="63"/>
      <c r="AF524" s="63"/>
      <c r="AG524" s="63"/>
      <c r="AH524" s="63"/>
      <c r="AI524" s="63"/>
    </row>
    <row r="525" spans="1:35" s="165" customFormat="1" x14ac:dyDescent="0.9">
      <c r="A525" s="60"/>
      <c r="B525" s="60"/>
      <c r="C525" s="344"/>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3"/>
      <c r="AC525" s="63"/>
      <c r="AD525" s="63"/>
      <c r="AE525" s="63"/>
      <c r="AF525" s="63"/>
      <c r="AG525" s="63"/>
      <c r="AH525" s="63"/>
      <c r="AI525" s="63"/>
    </row>
    <row r="526" spans="1:35" s="165" customFormat="1" x14ac:dyDescent="0.9">
      <c r="A526" s="60"/>
      <c r="B526" s="60"/>
      <c r="C526" s="344"/>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3"/>
      <c r="AC526" s="63"/>
      <c r="AD526" s="63"/>
      <c r="AE526" s="63"/>
      <c r="AF526" s="63"/>
      <c r="AG526" s="63"/>
      <c r="AH526" s="63"/>
      <c r="AI526" s="63"/>
    </row>
    <row r="527" spans="1:35" s="165" customFormat="1" x14ac:dyDescent="0.9">
      <c r="A527" s="60"/>
      <c r="B527" s="60"/>
      <c r="C527" s="344"/>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3"/>
      <c r="AC527" s="63"/>
      <c r="AD527" s="63"/>
      <c r="AE527" s="63"/>
      <c r="AF527" s="63"/>
      <c r="AG527" s="63"/>
      <c r="AH527" s="63"/>
      <c r="AI527" s="63"/>
    </row>
    <row r="528" spans="1:35" s="165" customFormat="1" x14ac:dyDescent="0.9">
      <c r="A528" s="60"/>
      <c r="B528" s="60"/>
      <c r="C528" s="344"/>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3"/>
      <c r="AC528" s="63"/>
      <c r="AD528" s="63"/>
      <c r="AE528" s="63"/>
      <c r="AF528" s="63"/>
      <c r="AG528" s="63"/>
      <c r="AH528" s="63"/>
      <c r="AI528" s="63"/>
    </row>
    <row r="529" spans="1:35" s="165" customFormat="1" x14ac:dyDescent="0.9">
      <c r="A529" s="60"/>
      <c r="B529" s="60"/>
      <c r="C529" s="344"/>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3"/>
      <c r="AC529" s="63"/>
      <c r="AD529" s="63"/>
      <c r="AE529" s="63"/>
      <c r="AF529" s="63"/>
      <c r="AG529" s="63"/>
      <c r="AH529" s="63"/>
      <c r="AI529" s="63"/>
    </row>
    <row r="530" spans="1:35" s="165" customFormat="1" x14ac:dyDescent="0.9">
      <c r="A530" s="60"/>
      <c r="B530" s="60"/>
      <c r="C530" s="344"/>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3"/>
      <c r="AC530" s="63"/>
      <c r="AD530" s="63"/>
      <c r="AE530" s="63"/>
      <c r="AF530" s="63"/>
      <c r="AG530" s="63"/>
      <c r="AH530" s="63"/>
      <c r="AI530" s="63"/>
    </row>
    <row r="531" spans="1:35" s="165" customFormat="1" x14ac:dyDescent="0.9">
      <c r="A531" s="60"/>
      <c r="B531" s="60"/>
      <c r="C531" s="344"/>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3"/>
      <c r="AC531" s="63"/>
      <c r="AD531" s="63"/>
      <c r="AE531" s="63"/>
      <c r="AF531" s="63"/>
      <c r="AG531" s="63"/>
      <c r="AH531" s="63"/>
      <c r="AI531" s="63"/>
    </row>
    <row r="532" spans="1:35" s="165" customFormat="1" x14ac:dyDescent="0.9">
      <c r="A532" s="60"/>
      <c r="B532" s="60"/>
      <c r="C532" s="344"/>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3"/>
      <c r="AC532" s="63"/>
      <c r="AD532" s="63"/>
      <c r="AE532" s="63"/>
      <c r="AF532" s="63"/>
      <c r="AG532" s="63"/>
      <c r="AH532" s="63"/>
      <c r="AI532" s="63"/>
    </row>
    <row r="533" spans="1:35" s="165" customFormat="1" x14ac:dyDescent="0.9">
      <c r="A533" s="60"/>
      <c r="B533" s="60"/>
      <c r="C533" s="344"/>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3"/>
      <c r="AC533" s="63"/>
      <c r="AD533" s="63"/>
      <c r="AE533" s="63"/>
      <c r="AF533" s="63"/>
      <c r="AG533" s="63"/>
      <c r="AH533" s="63"/>
      <c r="AI533" s="63"/>
    </row>
    <row r="534" spans="1:35" s="165" customFormat="1" x14ac:dyDescent="0.9">
      <c r="A534" s="60"/>
      <c r="B534" s="60"/>
      <c r="C534" s="344"/>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3"/>
      <c r="AC534" s="63"/>
      <c r="AD534" s="63"/>
      <c r="AE534" s="63"/>
      <c r="AF534" s="63"/>
      <c r="AG534" s="63"/>
      <c r="AH534" s="63"/>
      <c r="AI534" s="63"/>
    </row>
    <row r="535" spans="1:35" s="165" customFormat="1" x14ac:dyDescent="0.9">
      <c r="A535" s="60"/>
      <c r="B535" s="60"/>
      <c r="C535" s="344"/>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3"/>
      <c r="AC535" s="63"/>
      <c r="AD535" s="63"/>
      <c r="AE535" s="63"/>
      <c r="AF535" s="63"/>
      <c r="AG535" s="63"/>
      <c r="AH535" s="63"/>
      <c r="AI535" s="63"/>
    </row>
    <row r="536" spans="1:35" s="165" customFormat="1" x14ac:dyDescent="0.9">
      <c r="A536" s="60"/>
      <c r="B536" s="60"/>
      <c r="C536" s="344"/>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3"/>
      <c r="AC536" s="63"/>
      <c r="AD536" s="63"/>
      <c r="AE536" s="63"/>
      <c r="AF536" s="63"/>
      <c r="AG536" s="63"/>
      <c r="AH536" s="63"/>
      <c r="AI536" s="63"/>
    </row>
    <row r="537" spans="1:35" s="165" customFormat="1" x14ac:dyDescent="0.9">
      <c r="A537" s="60"/>
      <c r="B537" s="60"/>
      <c r="C537" s="344"/>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3"/>
      <c r="AC537" s="63"/>
      <c r="AD537" s="63"/>
      <c r="AE537" s="63"/>
      <c r="AF537" s="63"/>
      <c r="AG537" s="63"/>
      <c r="AH537" s="63"/>
      <c r="AI537" s="63"/>
    </row>
    <row r="538" spans="1:35" s="165" customFormat="1" x14ac:dyDescent="0.9">
      <c r="A538" s="60"/>
      <c r="B538" s="60"/>
      <c r="C538" s="344"/>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3"/>
      <c r="AC538" s="63"/>
      <c r="AD538" s="63"/>
      <c r="AE538" s="63"/>
      <c r="AF538" s="63"/>
      <c r="AG538" s="63"/>
      <c r="AH538" s="63"/>
      <c r="AI538" s="63"/>
    </row>
    <row r="539" spans="1:35" s="165" customFormat="1" x14ac:dyDescent="0.9">
      <c r="A539" s="60"/>
      <c r="B539" s="60"/>
      <c r="C539" s="344"/>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3"/>
      <c r="AC539" s="63"/>
      <c r="AD539" s="63"/>
      <c r="AE539" s="63"/>
      <c r="AF539" s="63"/>
      <c r="AG539" s="63"/>
      <c r="AH539" s="63"/>
      <c r="AI539" s="63"/>
    </row>
    <row r="540" spans="1:35" s="165" customFormat="1" x14ac:dyDescent="0.9">
      <c r="A540" s="60"/>
      <c r="B540" s="60"/>
      <c r="C540" s="344"/>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3"/>
      <c r="AC540" s="63"/>
      <c r="AD540" s="63"/>
      <c r="AE540" s="63"/>
      <c r="AF540" s="63"/>
      <c r="AG540" s="63"/>
      <c r="AH540" s="63"/>
      <c r="AI540" s="63"/>
    </row>
    <row r="541" spans="1:35" s="165" customFormat="1" x14ac:dyDescent="0.9">
      <c r="A541" s="60"/>
      <c r="B541" s="60"/>
      <c r="C541" s="344"/>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3"/>
      <c r="AC541" s="63"/>
      <c r="AD541" s="63"/>
      <c r="AE541" s="63"/>
      <c r="AF541" s="63"/>
      <c r="AG541" s="63"/>
      <c r="AH541" s="63"/>
      <c r="AI541" s="63"/>
    </row>
    <row r="542" spans="1:35" s="165" customFormat="1" x14ac:dyDescent="0.9">
      <c r="A542" s="60"/>
      <c r="B542" s="60"/>
      <c r="C542" s="344"/>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3"/>
      <c r="AC542" s="63"/>
      <c r="AD542" s="63"/>
      <c r="AE542" s="63"/>
      <c r="AF542" s="63"/>
      <c r="AG542" s="63"/>
      <c r="AH542" s="63"/>
      <c r="AI542" s="63"/>
    </row>
    <row r="543" spans="1:35" s="165" customFormat="1" x14ac:dyDescent="0.9">
      <c r="A543" s="60"/>
      <c r="B543" s="60"/>
      <c r="C543" s="344"/>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3"/>
      <c r="AC543" s="63"/>
      <c r="AD543" s="63"/>
      <c r="AE543" s="63"/>
      <c r="AF543" s="63"/>
      <c r="AG543" s="63"/>
      <c r="AH543" s="63"/>
      <c r="AI543" s="63"/>
    </row>
    <row r="544" spans="1:35" s="165" customFormat="1" x14ac:dyDescent="0.9">
      <c r="A544" s="60"/>
      <c r="B544" s="60"/>
      <c r="C544" s="344"/>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3"/>
      <c r="AC544" s="63"/>
      <c r="AD544" s="63"/>
      <c r="AE544" s="63"/>
      <c r="AF544" s="63"/>
      <c r="AG544" s="63"/>
      <c r="AH544" s="63"/>
      <c r="AI544" s="63"/>
    </row>
    <row r="545" spans="1:35" s="165" customFormat="1" x14ac:dyDescent="0.9">
      <c r="A545" s="60"/>
      <c r="B545" s="60"/>
      <c r="C545" s="344"/>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3"/>
      <c r="AC545" s="63"/>
      <c r="AD545" s="63"/>
      <c r="AE545" s="63"/>
      <c r="AF545" s="63"/>
      <c r="AG545" s="63"/>
      <c r="AH545" s="63"/>
      <c r="AI545" s="63"/>
    </row>
    <row r="546" spans="1:35" s="165" customFormat="1" x14ac:dyDescent="0.9">
      <c r="A546" s="60"/>
      <c r="B546" s="60"/>
      <c r="C546" s="344"/>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3"/>
      <c r="AC546" s="63"/>
      <c r="AD546" s="63"/>
      <c r="AE546" s="63"/>
      <c r="AF546" s="63"/>
      <c r="AG546" s="63"/>
      <c r="AH546" s="63"/>
      <c r="AI546" s="63"/>
    </row>
    <row r="547" spans="1:35" s="165" customFormat="1" x14ac:dyDescent="0.9">
      <c r="A547" s="60"/>
      <c r="B547" s="60"/>
      <c r="C547" s="344"/>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3"/>
      <c r="AC547" s="63"/>
      <c r="AD547" s="63"/>
      <c r="AE547" s="63"/>
      <c r="AF547" s="63"/>
      <c r="AG547" s="63"/>
      <c r="AH547" s="63"/>
      <c r="AI547" s="63"/>
    </row>
    <row r="548" spans="1:35" s="165" customFormat="1" x14ac:dyDescent="0.9">
      <c r="A548" s="60"/>
      <c r="B548" s="60"/>
      <c r="C548" s="344"/>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3"/>
      <c r="AC548" s="63"/>
      <c r="AD548" s="63"/>
      <c r="AE548" s="63"/>
      <c r="AF548" s="63"/>
      <c r="AG548" s="63"/>
      <c r="AH548" s="63"/>
      <c r="AI548" s="63"/>
    </row>
    <row r="549" spans="1:35" s="165" customFormat="1" x14ac:dyDescent="0.9">
      <c r="A549" s="60"/>
      <c r="B549" s="60"/>
      <c r="C549" s="344"/>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3"/>
      <c r="AC549" s="63"/>
      <c r="AD549" s="63"/>
      <c r="AE549" s="63"/>
      <c r="AF549" s="63"/>
      <c r="AG549" s="63"/>
      <c r="AH549" s="63"/>
      <c r="AI549" s="63"/>
    </row>
    <row r="550" spans="1:35" s="165" customFormat="1" x14ac:dyDescent="0.9">
      <c r="A550" s="60"/>
      <c r="B550" s="60"/>
      <c r="C550" s="344"/>
      <c r="D550" s="60"/>
      <c r="E550" s="60"/>
      <c r="F550" s="60"/>
      <c r="G550" s="60"/>
      <c r="H550" s="60"/>
      <c r="I550" s="60"/>
      <c r="J550" s="60"/>
      <c r="K550" s="60"/>
      <c r="L550" s="60"/>
      <c r="M550" s="60"/>
      <c r="N550" s="60"/>
      <c r="O550" s="60"/>
      <c r="P550" s="60"/>
      <c r="Q550" s="60"/>
      <c r="R550" s="60"/>
      <c r="S550" s="60"/>
      <c r="T550" s="60"/>
      <c r="U550" s="60"/>
      <c r="V550" s="60"/>
      <c r="W550" s="60"/>
      <c r="X550" s="60"/>
      <c r="Y550" s="60"/>
      <c r="Z550" s="60"/>
      <c r="AA550" s="60"/>
      <c r="AB550" s="63"/>
      <c r="AC550" s="63"/>
      <c r="AD550" s="63"/>
      <c r="AE550" s="63"/>
      <c r="AF550" s="63"/>
      <c r="AG550" s="63"/>
      <c r="AH550" s="63"/>
      <c r="AI550" s="63"/>
    </row>
    <row r="551" spans="1:35" s="165" customFormat="1" x14ac:dyDescent="0.9">
      <c r="A551" s="60"/>
      <c r="B551" s="60"/>
      <c r="C551" s="344"/>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3"/>
      <c r="AC551" s="63"/>
      <c r="AD551" s="63"/>
      <c r="AE551" s="63"/>
      <c r="AF551" s="63"/>
      <c r="AG551" s="63"/>
      <c r="AH551" s="63"/>
      <c r="AI551" s="63"/>
    </row>
    <row r="552" spans="1:35" s="165" customFormat="1" x14ac:dyDescent="0.9">
      <c r="A552" s="60"/>
      <c r="B552" s="60"/>
      <c r="C552" s="344"/>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3"/>
      <c r="AC552" s="63"/>
      <c r="AD552" s="63"/>
      <c r="AE552" s="63"/>
      <c r="AF552" s="63"/>
      <c r="AG552" s="63"/>
      <c r="AH552" s="63"/>
      <c r="AI552" s="63"/>
    </row>
    <row r="553" spans="1:35" s="165" customFormat="1" x14ac:dyDescent="0.9">
      <c r="A553" s="60"/>
      <c r="B553" s="60"/>
      <c r="C553" s="344"/>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3"/>
      <c r="AC553" s="63"/>
      <c r="AD553" s="63"/>
      <c r="AE553" s="63"/>
      <c r="AF553" s="63"/>
      <c r="AG553" s="63"/>
      <c r="AH553" s="63"/>
      <c r="AI553" s="63"/>
    </row>
    <row r="554" spans="1:35" s="165" customFormat="1" x14ac:dyDescent="0.9">
      <c r="A554" s="60"/>
      <c r="B554" s="60"/>
      <c r="C554" s="344"/>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3"/>
      <c r="AC554" s="63"/>
      <c r="AD554" s="63"/>
      <c r="AE554" s="63"/>
      <c r="AF554" s="63"/>
      <c r="AG554" s="63"/>
      <c r="AH554" s="63"/>
      <c r="AI554" s="63"/>
    </row>
    <row r="555" spans="1:35" s="165" customFormat="1" x14ac:dyDescent="0.9">
      <c r="A555" s="60"/>
      <c r="B555" s="60"/>
      <c r="C555" s="344"/>
      <c r="D555" s="60"/>
      <c r="E555" s="60"/>
      <c r="F555" s="60"/>
      <c r="G555" s="60"/>
      <c r="H555" s="60"/>
      <c r="I555" s="60"/>
      <c r="J555" s="60"/>
      <c r="K555" s="60"/>
      <c r="L555" s="60"/>
      <c r="M555" s="60"/>
      <c r="N555" s="60"/>
      <c r="O555" s="60"/>
      <c r="P555" s="60"/>
      <c r="Q555" s="60"/>
      <c r="R555" s="60"/>
      <c r="S555" s="60"/>
      <c r="T555" s="60"/>
      <c r="U555" s="60"/>
      <c r="V555" s="60"/>
      <c r="W555" s="60"/>
      <c r="X555" s="60"/>
      <c r="Y555" s="60"/>
      <c r="Z555" s="60"/>
      <c r="AA555" s="60"/>
      <c r="AB555" s="63"/>
      <c r="AC555" s="63"/>
      <c r="AD555" s="63"/>
      <c r="AE555" s="63"/>
      <c r="AF555" s="63"/>
      <c r="AG555" s="63"/>
      <c r="AH555" s="63"/>
      <c r="AI555" s="63"/>
    </row>
    <row r="556" spans="1:35" s="165" customFormat="1" x14ac:dyDescent="0.9">
      <c r="A556" s="60"/>
      <c r="B556" s="60"/>
      <c r="C556" s="344"/>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c r="AB556" s="63"/>
      <c r="AC556" s="63"/>
      <c r="AD556" s="63"/>
      <c r="AE556" s="63"/>
      <c r="AF556" s="63"/>
      <c r="AG556" s="63"/>
      <c r="AH556" s="63"/>
      <c r="AI556" s="63"/>
    </row>
    <row r="557" spans="1:35" s="165" customFormat="1" x14ac:dyDescent="0.9">
      <c r="A557" s="60"/>
      <c r="B557" s="60"/>
      <c r="C557" s="344"/>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3"/>
      <c r="AC557" s="63"/>
      <c r="AD557" s="63"/>
      <c r="AE557" s="63"/>
      <c r="AF557" s="63"/>
      <c r="AG557" s="63"/>
      <c r="AH557" s="63"/>
      <c r="AI557" s="63"/>
    </row>
    <row r="558" spans="1:35" s="165" customFormat="1" x14ac:dyDescent="0.9">
      <c r="A558" s="60"/>
      <c r="B558" s="60"/>
      <c r="C558" s="344"/>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3"/>
      <c r="AC558" s="63"/>
      <c r="AD558" s="63"/>
      <c r="AE558" s="63"/>
      <c r="AF558" s="63"/>
      <c r="AG558" s="63"/>
      <c r="AH558" s="63"/>
      <c r="AI558" s="63"/>
    </row>
    <row r="559" spans="1:35" s="165" customFormat="1" x14ac:dyDescent="0.9">
      <c r="A559" s="60"/>
      <c r="B559" s="60"/>
      <c r="C559" s="344"/>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3"/>
      <c r="AC559" s="63"/>
      <c r="AD559" s="63"/>
      <c r="AE559" s="63"/>
      <c r="AF559" s="63"/>
      <c r="AG559" s="63"/>
      <c r="AH559" s="63"/>
      <c r="AI559" s="63"/>
    </row>
    <row r="560" spans="1:35" s="165" customFormat="1" x14ac:dyDescent="0.9">
      <c r="A560" s="60"/>
      <c r="B560" s="60"/>
      <c r="C560" s="344"/>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63"/>
      <c r="AC560" s="63"/>
      <c r="AD560" s="63"/>
      <c r="AE560" s="63"/>
      <c r="AF560" s="63"/>
      <c r="AG560" s="63"/>
      <c r="AH560" s="63"/>
      <c r="AI560" s="63"/>
    </row>
    <row r="561" spans="1:35" s="165" customFormat="1" x14ac:dyDescent="0.9">
      <c r="A561" s="60"/>
      <c r="B561" s="60"/>
      <c r="C561" s="344"/>
      <c r="D561" s="60"/>
      <c r="E561" s="60"/>
      <c r="F561" s="60"/>
      <c r="G561" s="60"/>
      <c r="H561" s="60"/>
      <c r="I561" s="60"/>
      <c r="J561" s="60"/>
      <c r="K561" s="60"/>
      <c r="L561" s="60"/>
      <c r="M561" s="60"/>
      <c r="N561" s="60"/>
      <c r="O561" s="60"/>
      <c r="P561" s="60"/>
      <c r="Q561" s="60"/>
      <c r="R561" s="60"/>
      <c r="S561" s="60"/>
      <c r="T561" s="60"/>
      <c r="U561" s="60"/>
      <c r="V561" s="60"/>
      <c r="W561" s="60"/>
      <c r="X561" s="60"/>
      <c r="Y561" s="60"/>
      <c r="Z561" s="60"/>
      <c r="AA561" s="60"/>
      <c r="AB561" s="63"/>
      <c r="AC561" s="63"/>
      <c r="AD561" s="63"/>
      <c r="AE561" s="63"/>
      <c r="AF561" s="63"/>
      <c r="AG561" s="63"/>
      <c r="AH561" s="63"/>
      <c r="AI561" s="63"/>
    </row>
    <row r="562" spans="1:35" s="165" customFormat="1" x14ac:dyDescent="0.9">
      <c r="A562" s="60"/>
      <c r="B562" s="60"/>
      <c r="C562" s="344"/>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63"/>
      <c r="AC562" s="63"/>
      <c r="AD562" s="63"/>
      <c r="AE562" s="63"/>
      <c r="AF562" s="63"/>
      <c r="AG562" s="63"/>
      <c r="AH562" s="63"/>
      <c r="AI562" s="63"/>
    </row>
    <row r="563" spans="1:35" s="165" customFormat="1" x14ac:dyDescent="0.9">
      <c r="A563" s="60"/>
      <c r="B563" s="60"/>
      <c r="C563" s="344"/>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63"/>
      <c r="AC563" s="63"/>
      <c r="AD563" s="63"/>
      <c r="AE563" s="63"/>
      <c r="AF563" s="63"/>
      <c r="AG563" s="63"/>
      <c r="AH563" s="63"/>
      <c r="AI563" s="63"/>
    </row>
    <row r="564" spans="1:35" s="165" customFormat="1" x14ac:dyDescent="0.9">
      <c r="A564" s="60"/>
      <c r="B564" s="60"/>
      <c r="C564" s="344"/>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3"/>
      <c r="AC564" s="63"/>
      <c r="AD564" s="63"/>
      <c r="AE564" s="63"/>
      <c r="AF564" s="63"/>
      <c r="AG564" s="63"/>
      <c r="AH564" s="63"/>
      <c r="AI564" s="63"/>
    </row>
    <row r="565" spans="1:35" s="165" customFormat="1" x14ac:dyDescent="0.9">
      <c r="A565" s="60"/>
      <c r="B565" s="60"/>
      <c r="C565" s="344"/>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c r="AB565" s="63"/>
      <c r="AC565" s="63"/>
      <c r="AD565" s="63"/>
      <c r="AE565" s="63"/>
      <c r="AF565" s="63"/>
      <c r="AG565" s="63"/>
      <c r="AH565" s="63"/>
      <c r="AI565" s="63"/>
    </row>
    <row r="566" spans="1:35" s="165" customFormat="1" x14ac:dyDescent="0.9">
      <c r="A566" s="60"/>
      <c r="B566" s="60"/>
      <c r="C566" s="344"/>
      <c r="D566" s="60"/>
      <c r="E566" s="60"/>
      <c r="F566" s="60"/>
      <c r="G566" s="60"/>
      <c r="H566" s="60"/>
      <c r="I566" s="60"/>
      <c r="J566" s="60"/>
      <c r="K566" s="60"/>
      <c r="L566" s="60"/>
      <c r="M566" s="60"/>
      <c r="N566" s="60"/>
      <c r="O566" s="60"/>
      <c r="P566" s="60"/>
      <c r="Q566" s="60"/>
      <c r="R566" s="60"/>
      <c r="S566" s="60"/>
      <c r="T566" s="60"/>
      <c r="U566" s="60"/>
      <c r="V566" s="60"/>
      <c r="W566" s="60"/>
      <c r="X566" s="60"/>
      <c r="Y566" s="60"/>
      <c r="Z566" s="60"/>
      <c r="AA566" s="60"/>
      <c r="AB566" s="63"/>
      <c r="AC566" s="63"/>
      <c r="AD566" s="63"/>
      <c r="AE566" s="63"/>
      <c r="AF566" s="63"/>
      <c r="AG566" s="63"/>
      <c r="AH566" s="63"/>
      <c r="AI566" s="63"/>
    </row>
    <row r="567" spans="1:35" s="165" customFormat="1" x14ac:dyDescent="0.9">
      <c r="A567" s="60"/>
      <c r="B567" s="60"/>
      <c r="C567" s="344"/>
      <c r="D567" s="60"/>
      <c r="E567" s="60"/>
      <c r="F567" s="60"/>
      <c r="G567" s="60"/>
      <c r="H567" s="60"/>
      <c r="I567" s="60"/>
      <c r="J567" s="60"/>
      <c r="K567" s="60"/>
      <c r="L567" s="60"/>
      <c r="M567" s="60"/>
      <c r="N567" s="60"/>
      <c r="O567" s="60"/>
      <c r="P567" s="60"/>
      <c r="Q567" s="60"/>
      <c r="R567" s="60"/>
      <c r="S567" s="60"/>
      <c r="T567" s="60"/>
      <c r="U567" s="60"/>
      <c r="V567" s="60"/>
      <c r="W567" s="60"/>
      <c r="X567" s="60"/>
      <c r="Y567" s="60"/>
      <c r="Z567" s="60"/>
      <c r="AA567" s="60"/>
      <c r="AB567" s="63"/>
      <c r="AC567" s="63"/>
      <c r="AD567" s="63"/>
      <c r="AE567" s="63"/>
      <c r="AF567" s="63"/>
      <c r="AG567" s="63"/>
      <c r="AH567" s="63"/>
      <c r="AI567" s="63"/>
    </row>
    <row r="568" spans="1:35" s="165" customFormat="1" x14ac:dyDescent="0.9">
      <c r="A568" s="60"/>
      <c r="B568" s="60"/>
      <c r="C568" s="344"/>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c r="AB568" s="63"/>
      <c r="AC568" s="63"/>
      <c r="AD568" s="63"/>
      <c r="AE568" s="63"/>
      <c r="AF568" s="63"/>
      <c r="AG568" s="63"/>
      <c r="AH568" s="63"/>
      <c r="AI568" s="63"/>
    </row>
    <row r="569" spans="1:35" s="165" customFormat="1" x14ac:dyDescent="0.9">
      <c r="A569" s="60"/>
      <c r="B569" s="60"/>
      <c r="C569" s="344"/>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c r="AB569" s="63"/>
      <c r="AC569" s="63"/>
      <c r="AD569" s="63"/>
      <c r="AE569" s="63"/>
      <c r="AF569" s="63"/>
      <c r="AG569" s="63"/>
      <c r="AH569" s="63"/>
      <c r="AI569" s="63"/>
    </row>
    <row r="570" spans="1:35" s="165" customFormat="1" x14ac:dyDescent="0.9">
      <c r="A570" s="60"/>
      <c r="B570" s="60"/>
      <c r="C570" s="344"/>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c r="AB570" s="63"/>
      <c r="AC570" s="63"/>
      <c r="AD570" s="63"/>
      <c r="AE570" s="63"/>
      <c r="AF570" s="63"/>
      <c r="AG570" s="63"/>
      <c r="AH570" s="63"/>
      <c r="AI570" s="63"/>
    </row>
    <row r="571" spans="1:35" s="165" customFormat="1" x14ac:dyDescent="0.9">
      <c r="A571" s="60"/>
      <c r="B571" s="60"/>
      <c r="C571" s="344"/>
      <c r="D571" s="60"/>
      <c r="E571" s="60"/>
      <c r="F571" s="60"/>
      <c r="G571" s="60"/>
      <c r="H571" s="60"/>
      <c r="I571" s="60"/>
      <c r="J571" s="60"/>
      <c r="K571" s="60"/>
      <c r="L571" s="60"/>
      <c r="M571" s="60"/>
      <c r="N571" s="60"/>
      <c r="O571" s="60"/>
      <c r="P571" s="60"/>
      <c r="Q571" s="60"/>
      <c r="R571" s="60"/>
      <c r="S571" s="60"/>
      <c r="T571" s="60"/>
      <c r="U571" s="60"/>
      <c r="V571" s="60"/>
      <c r="W571" s="60"/>
      <c r="X571" s="60"/>
      <c r="Y571" s="60"/>
      <c r="Z571" s="60"/>
      <c r="AA571" s="60"/>
      <c r="AB571" s="63"/>
      <c r="AC571" s="63"/>
      <c r="AD571" s="63"/>
      <c r="AE571" s="63"/>
      <c r="AF571" s="63"/>
      <c r="AG571" s="63"/>
      <c r="AH571" s="63"/>
      <c r="AI571" s="63"/>
    </row>
    <row r="572" spans="1:35" s="165" customFormat="1" x14ac:dyDescent="0.9">
      <c r="A572" s="60"/>
      <c r="B572" s="60"/>
      <c r="C572" s="344"/>
      <c r="D572" s="60"/>
      <c r="E572" s="60"/>
      <c r="F572" s="60"/>
      <c r="G572" s="60"/>
      <c r="H572" s="60"/>
      <c r="I572" s="60"/>
      <c r="J572" s="60"/>
      <c r="K572" s="60"/>
      <c r="L572" s="60"/>
      <c r="M572" s="60"/>
      <c r="N572" s="60"/>
      <c r="O572" s="60"/>
      <c r="P572" s="60"/>
      <c r="Q572" s="60"/>
      <c r="R572" s="60"/>
      <c r="S572" s="60"/>
      <c r="T572" s="60"/>
      <c r="U572" s="60"/>
      <c r="V572" s="60"/>
      <c r="W572" s="60"/>
      <c r="X572" s="60"/>
      <c r="Y572" s="60"/>
      <c r="Z572" s="60"/>
      <c r="AA572" s="60"/>
      <c r="AB572" s="63"/>
      <c r="AC572" s="63"/>
      <c r="AD572" s="63"/>
      <c r="AE572" s="63"/>
      <c r="AF572" s="63"/>
      <c r="AG572" s="63"/>
      <c r="AH572" s="63"/>
      <c r="AI572" s="63"/>
    </row>
    <row r="573" spans="1:35" s="165" customFormat="1" x14ac:dyDescent="0.9">
      <c r="A573" s="60"/>
      <c r="B573" s="60"/>
      <c r="C573" s="344"/>
      <c r="D573" s="60"/>
      <c r="E573" s="60"/>
      <c r="F573" s="60"/>
      <c r="G573" s="60"/>
      <c r="H573" s="60"/>
      <c r="I573" s="60"/>
      <c r="J573" s="60"/>
      <c r="K573" s="60"/>
      <c r="L573" s="60"/>
      <c r="M573" s="60"/>
      <c r="N573" s="60"/>
      <c r="O573" s="60"/>
      <c r="P573" s="60"/>
      <c r="Q573" s="60"/>
      <c r="R573" s="60"/>
      <c r="S573" s="60"/>
      <c r="T573" s="60"/>
      <c r="U573" s="60"/>
      <c r="V573" s="60"/>
      <c r="W573" s="60"/>
      <c r="X573" s="60"/>
      <c r="Y573" s="60"/>
      <c r="Z573" s="60"/>
      <c r="AA573" s="60"/>
      <c r="AB573" s="63"/>
      <c r="AC573" s="63"/>
      <c r="AD573" s="63"/>
      <c r="AE573" s="63"/>
      <c r="AF573" s="63"/>
      <c r="AG573" s="63"/>
      <c r="AH573" s="63"/>
      <c r="AI573" s="63"/>
    </row>
    <row r="574" spans="1:35" s="165" customFormat="1" x14ac:dyDescent="0.9">
      <c r="A574" s="60"/>
      <c r="B574" s="60"/>
      <c r="C574" s="344"/>
      <c r="D574" s="60"/>
      <c r="E574" s="60"/>
      <c r="F574" s="60"/>
      <c r="G574" s="60"/>
      <c r="H574" s="60"/>
      <c r="I574" s="60"/>
      <c r="J574" s="60"/>
      <c r="K574" s="60"/>
      <c r="L574" s="60"/>
      <c r="M574" s="60"/>
      <c r="N574" s="60"/>
      <c r="O574" s="60"/>
      <c r="P574" s="60"/>
      <c r="Q574" s="60"/>
      <c r="R574" s="60"/>
      <c r="S574" s="60"/>
      <c r="T574" s="60"/>
      <c r="U574" s="60"/>
      <c r="V574" s="60"/>
      <c r="W574" s="60"/>
      <c r="X574" s="60"/>
      <c r="Y574" s="60"/>
      <c r="Z574" s="60"/>
      <c r="AA574" s="60"/>
      <c r="AB574" s="63"/>
      <c r="AC574" s="63"/>
      <c r="AD574" s="63"/>
      <c r="AE574" s="63"/>
      <c r="AF574" s="63"/>
      <c r="AG574" s="63"/>
      <c r="AH574" s="63"/>
      <c r="AI574" s="63"/>
    </row>
    <row r="575" spans="1:35" s="165" customFormat="1" x14ac:dyDescent="0.9">
      <c r="A575" s="60"/>
      <c r="B575" s="60"/>
      <c r="C575" s="344"/>
      <c r="D575" s="60"/>
      <c r="E575" s="60"/>
      <c r="F575" s="60"/>
      <c r="G575" s="60"/>
      <c r="H575" s="60"/>
      <c r="I575" s="60"/>
      <c r="J575" s="60"/>
      <c r="K575" s="60"/>
      <c r="L575" s="60"/>
      <c r="M575" s="60"/>
      <c r="N575" s="60"/>
      <c r="O575" s="60"/>
      <c r="P575" s="60"/>
      <c r="Q575" s="60"/>
      <c r="R575" s="60"/>
      <c r="S575" s="60"/>
      <c r="T575" s="60"/>
      <c r="U575" s="60"/>
      <c r="V575" s="60"/>
      <c r="W575" s="60"/>
      <c r="X575" s="60"/>
      <c r="Y575" s="60"/>
      <c r="Z575" s="60"/>
      <c r="AA575" s="60"/>
      <c r="AB575" s="63"/>
      <c r="AC575" s="63"/>
      <c r="AD575" s="63"/>
      <c r="AE575" s="63"/>
      <c r="AF575" s="63"/>
      <c r="AG575" s="63"/>
      <c r="AH575" s="63"/>
      <c r="AI575" s="63"/>
    </row>
    <row r="576" spans="1:35" s="165" customFormat="1" x14ac:dyDescent="0.9">
      <c r="A576" s="60"/>
      <c r="B576" s="60"/>
      <c r="C576" s="344"/>
      <c r="D576" s="60"/>
      <c r="E576" s="60"/>
      <c r="F576" s="60"/>
      <c r="G576" s="60"/>
      <c r="H576" s="60"/>
      <c r="I576" s="60"/>
      <c r="J576" s="60"/>
      <c r="K576" s="60"/>
      <c r="L576" s="60"/>
      <c r="M576" s="60"/>
      <c r="N576" s="60"/>
      <c r="O576" s="60"/>
      <c r="P576" s="60"/>
      <c r="Q576" s="60"/>
      <c r="R576" s="60"/>
      <c r="S576" s="60"/>
      <c r="T576" s="60"/>
      <c r="U576" s="60"/>
      <c r="V576" s="60"/>
      <c r="W576" s="60"/>
      <c r="X576" s="60"/>
      <c r="Y576" s="60"/>
      <c r="Z576" s="60"/>
      <c r="AA576" s="60"/>
      <c r="AB576" s="63"/>
      <c r="AC576" s="63"/>
      <c r="AD576" s="63"/>
      <c r="AE576" s="63"/>
      <c r="AF576" s="63"/>
      <c r="AG576" s="63"/>
      <c r="AH576" s="63"/>
      <c r="AI576" s="63"/>
    </row>
    <row r="577" spans="1:35" s="165" customFormat="1" x14ac:dyDescent="0.9">
      <c r="A577" s="60"/>
      <c r="B577" s="60"/>
      <c r="C577" s="344"/>
      <c r="D577" s="60"/>
      <c r="E577" s="60"/>
      <c r="F577" s="60"/>
      <c r="G577" s="60"/>
      <c r="H577" s="60"/>
      <c r="I577" s="60"/>
      <c r="J577" s="60"/>
      <c r="K577" s="60"/>
      <c r="L577" s="60"/>
      <c r="M577" s="60"/>
      <c r="N577" s="60"/>
      <c r="O577" s="60"/>
      <c r="P577" s="60"/>
      <c r="Q577" s="60"/>
      <c r="R577" s="60"/>
      <c r="S577" s="60"/>
      <c r="T577" s="60"/>
      <c r="U577" s="60"/>
      <c r="V577" s="60"/>
      <c r="W577" s="60"/>
      <c r="X577" s="60"/>
      <c r="Y577" s="60"/>
      <c r="Z577" s="60"/>
      <c r="AA577" s="60"/>
      <c r="AB577" s="63"/>
      <c r="AC577" s="63"/>
      <c r="AD577" s="63"/>
      <c r="AE577" s="63"/>
      <c r="AF577" s="63"/>
      <c r="AG577" s="63"/>
      <c r="AH577" s="63"/>
      <c r="AI577" s="63"/>
    </row>
    <row r="578" spans="1:35" s="165" customFormat="1" x14ac:dyDescent="0.9">
      <c r="A578" s="60"/>
      <c r="B578" s="60"/>
      <c r="C578" s="344"/>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c r="AB578" s="63"/>
      <c r="AC578" s="63"/>
      <c r="AD578" s="63"/>
      <c r="AE578" s="63"/>
      <c r="AF578" s="63"/>
      <c r="AG578" s="63"/>
      <c r="AH578" s="63"/>
      <c r="AI578" s="63"/>
    </row>
    <row r="579" spans="1:35" s="165" customFormat="1" x14ac:dyDescent="0.9">
      <c r="A579" s="60"/>
      <c r="B579" s="60"/>
      <c r="C579" s="344"/>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3"/>
      <c r="AC579" s="63"/>
      <c r="AD579" s="63"/>
      <c r="AE579" s="63"/>
      <c r="AF579" s="63"/>
      <c r="AG579" s="63"/>
      <c r="AH579" s="63"/>
      <c r="AI579" s="63"/>
    </row>
    <row r="580" spans="1:35" s="165" customFormat="1" x14ac:dyDescent="0.9">
      <c r="A580" s="60"/>
      <c r="B580" s="60"/>
      <c r="C580" s="344"/>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c r="AB580" s="63"/>
      <c r="AC580" s="63"/>
      <c r="AD580" s="63"/>
      <c r="AE580" s="63"/>
      <c r="AF580" s="63"/>
      <c r="AG580" s="63"/>
      <c r="AH580" s="63"/>
      <c r="AI580" s="63"/>
    </row>
    <row r="581" spans="1:35" s="165" customFormat="1" x14ac:dyDescent="0.9">
      <c r="A581" s="60"/>
      <c r="B581" s="60"/>
      <c r="C581" s="344"/>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63"/>
      <c r="AC581" s="63"/>
      <c r="AD581" s="63"/>
      <c r="AE581" s="63"/>
      <c r="AF581" s="63"/>
      <c r="AG581" s="63"/>
      <c r="AH581" s="63"/>
      <c r="AI581" s="63"/>
    </row>
    <row r="582" spans="1:35" s="165" customFormat="1" x14ac:dyDescent="0.9">
      <c r="A582" s="60"/>
      <c r="B582" s="60"/>
      <c r="C582" s="344"/>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c r="AB582" s="63"/>
      <c r="AC582" s="63"/>
      <c r="AD582" s="63"/>
      <c r="AE582" s="63"/>
      <c r="AF582" s="63"/>
      <c r="AG582" s="63"/>
      <c r="AH582" s="63"/>
      <c r="AI582" s="63"/>
    </row>
    <row r="583" spans="1:35" s="165" customFormat="1" x14ac:dyDescent="0.9">
      <c r="A583" s="60"/>
      <c r="B583" s="60"/>
      <c r="C583" s="344"/>
      <c r="D583" s="60"/>
      <c r="E583" s="60"/>
      <c r="F583" s="60"/>
      <c r="G583" s="60"/>
      <c r="H583" s="60"/>
      <c r="I583" s="60"/>
      <c r="J583" s="60"/>
      <c r="K583" s="60"/>
      <c r="L583" s="60"/>
      <c r="M583" s="60"/>
      <c r="N583" s="60"/>
      <c r="O583" s="60"/>
      <c r="P583" s="60"/>
      <c r="Q583" s="60"/>
      <c r="R583" s="60"/>
      <c r="S583" s="60"/>
      <c r="T583" s="60"/>
      <c r="U583" s="60"/>
      <c r="V583" s="60"/>
      <c r="W583" s="60"/>
      <c r="X583" s="60"/>
      <c r="Y583" s="60"/>
      <c r="Z583" s="60"/>
      <c r="AA583" s="60"/>
      <c r="AB583" s="63"/>
      <c r="AC583" s="63"/>
      <c r="AD583" s="63"/>
      <c r="AE583" s="63"/>
      <c r="AF583" s="63"/>
      <c r="AG583" s="63"/>
      <c r="AH583" s="63"/>
      <c r="AI583" s="63"/>
    </row>
    <row r="584" spans="1:35" s="165" customFormat="1" x14ac:dyDescent="0.9">
      <c r="A584" s="60"/>
      <c r="B584" s="60"/>
      <c r="C584" s="344"/>
      <c r="D584" s="60"/>
      <c r="E584" s="60"/>
      <c r="F584" s="60"/>
      <c r="G584" s="60"/>
      <c r="H584" s="60"/>
      <c r="I584" s="60"/>
      <c r="J584" s="60"/>
      <c r="K584" s="60"/>
      <c r="L584" s="60"/>
      <c r="M584" s="60"/>
      <c r="N584" s="60"/>
      <c r="O584" s="60"/>
      <c r="P584" s="60"/>
      <c r="Q584" s="60"/>
      <c r="R584" s="60"/>
      <c r="S584" s="60"/>
      <c r="T584" s="60"/>
      <c r="U584" s="60"/>
      <c r="V584" s="60"/>
      <c r="W584" s="60"/>
      <c r="X584" s="60"/>
      <c r="Y584" s="60"/>
      <c r="Z584" s="60"/>
      <c r="AA584" s="60"/>
      <c r="AB584" s="63"/>
      <c r="AC584" s="63"/>
      <c r="AD584" s="63"/>
      <c r="AE584" s="63"/>
      <c r="AF584" s="63"/>
      <c r="AG584" s="63"/>
      <c r="AH584" s="63"/>
      <c r="AI584" s="63"/>
    </row>
    <row r="585" spans="1:35" s="165" customFormat="1" x14ac:dyDescent="0.9">
      <c r="A585" s="60"/>
      <c r="B585" s="60"/>
      <c r="C585" s="344"/>
      <c r="D585" s="60"/>
      <c r="E585" s="60"/>
      <c r="F585" s="60"/>
      <c r="G585" s="60"/>
      <c r="H585" s="60"/>
      <c r="I585" s="60"/>
      <c r="J585" s="60"/>
      <c r="K585" s="60"/>
      <c r="L585" s="60"/>
      <c r="M585" s="60"/>
      <c r="N585" s="60"/>
      <c r="O585" s="60"/>
      <c r="P585" s="60"/>
      <c r="Q585" s="60"/>
      <c r="R585" s="60"/>
      <c r="S585" s="60"/>
      <c r="T585" s="60"/>
      <c r="U585" s="60"/>
      <c r="V585" s="60"/>
      <c r="W585" s="60"/>
      <c r="X585" s="60"/>
      <c r="Y585" s="60"/>
      <c r="Z585" s="60"/>
      <c r="AA585" s="60"/>
      <c r="AB585" s="63"/>
      <c r="AC585" s="63"/>
      <c r="AD585" s="63"/>
      <c r="AE585" s="63"/>
      <c r="AF585" s="63"/>
      <c r="AG585" s="63"/>
      <c r="AH585" s="63"/>
      <c r="AI585" s="63"/>
    </row>
    <row r="586" spans="1:35" s="165" customFormat="1" x14ac:dyDescent="0.9">
      <c r="A586" s="60"/>
      <c r="B586" s="60"/>
      <c r="C586" s="344"/>
      <c r="D586" s="60"/>
      <c r="E586" s="60"/>
      <c r="F586" s="60"/>
      <c r="G586" s="60"/>
      <c r="H586" s="60"/>
      <c r="I586" s="60"/>
      <c r="J586" s="60"/>
      <c r="K586" s="60"/>
      <c r="L586" s="60"/>
      <c r="M586" s="60"/>
      <c r="N586" s="60"/>
      <c r="O586" s="60"/>
      <c r="P586" s="60"/>
      <c r="Q586" s="60"/>
      <c r="R586" s="60"/>
      <c r="S586" s="60"/>
      <c r="T586" s="60"/>
      <c r="U586" s="60"/>
      <c r="V586" s="60"/>
      <c r="W586" s="60"/>
      <c r="X586" s="60"/>
      <c r="Y586" s="60"/>
      <c r="Z586" s="60"/>
      <c r="AA586" s="60"/>
      <c r="AB586" s="63"/>
      <c r="AC586" s="63"/>
      <c r="AD586" s="63"/>
      <c r="AE586" s="63"/>
      <c r="AF586" s="63"/>
      <c r="AG586" s="63"/>
      <c r="AH586" s="63"/>
      <c r="AI586" s="63"/>
    </row>
    <row r="587" spans="1:35" s="165" customFormat="1" x14ac:dyDescent="0.9">
      <c r="A587" s="60"/>
      <c r="B587" s="60"/>
      <c r="C587" s="344"/>
      <c r="D587" s="60"/>
      <c r="E587" s="60"/>
      <c r="F587" s="60"/>
      <c r="G587" s="60"/>
      <c r="H587" s="60"/>
      <c r="I587" s="60"/>
      <c r="J587" s="60"/>
      <c r="K587" s="60"/>
      <c r="L587" s="60"/>
      <c r="M587" s="60"/>
      <c r="N587" s="60"/>
      <c r="O587" s="60"/>
      <c r="P587" s="60"/>
      <c r="Q587" s="60"/>
      <c r="R587" s="60"/>
      <c r="S587" s="60"/>
      <c r="T587" s="60"/>
      <c r="U587" s="60"/>
      <c r="V587" s="60"/>
      <c r="W587" s="60"/>
      <c r="X587" s="60"/>
      <c r="Y587" s="60"/>
      <c r="Z587" s="60"/>
      <c r="AA587" s="60"/>
      <c r="AB587" s="63"/>
      <c r="AC587" s="63"/>
      <c r="AD587" s="63"/>
      <c r="AE587" s="63"/>
      <c r="AF587" s="63"/>
      <c r="AG587" s="63"/>
      <c r="AH587" s="63"/>
      <c r="AI587" s="63"/>
    </row>
    <row r="588" spans="1:35" s="165" customFormat="1" x14ac:dyDescent="0.9">
      <c r="A588" s="60"/>
      <c r="B588" s="60"/>
      <c r="C588" s="344"/>
      <c r="D588" s="60"/>
      <c r="E588" s="60"/>
      <c r="F588" s="60"/>
      <c r="G588" s="60"/>
      <c r="H588" s="60"/>
      <c r="I588" s="60"/>
      <c r="J588" s="60"/>
      <c r="K588" s="60"/>
      <c r="L588" s="60"/>
      <c r="M588" s="60"/>
      <c r="N588" s="60"/>
      <c r="O588" s="60"/>
      <c r="P588" s="60"/>
      <c r="Q588" s="60"/>
      <c r="R588" s="60"/>
      <c r="S588" s="60"/>
      <c r="T588" s="60"/>
      <c r="U588" s="60"/>
      <c r="V588" s="60"/>
      <c r="W588" s="60"/>
      <c r="X588" s="60"/>
      <c r="Y588" s="60"/>
      <c r="Z588" s="60"/>
      <c r="AA588" s="60"/>
      <c r="AB588" s="63"/>
      <c r="AC588" s="63"/>
      <c r="AD588" s="63"/>
      <c r="AE588" s="63"/>
      <c r="AF588" s="63"/>
      <c r="AG588" s="63"/>
      <c r="AH588" s="63"/>
      <c r="AI588" s="63"/>
    </row>
    <row r="589" spans="1:35" s="165" customFormat="1" x14ac:dyDescent="0.9">
      <c r="A589" s="60"/>
      <c r="B589" s="60"/>
      <c r="C589" s="344"/>
      <c r="D589" s="60"/>
      <c r="E589" s="60"/>
      <c r="F589" s="60"/>
      <c r="G589" s="60"/>
      <c r="H589" s="60"/>
      <c r="I589" s="60"/>
      <c r="J589" s="60"/>
      <c r="K589" s="60"/>
      <c r="L589" s="60"/>
      <c r="M589" s="60"/>
      <c r="N589" s="60"/>
      <c r="O589" s="60"/>
      <c r="P589" s="60"/>
      <c r="Q589" s="60"/>
      <c r="R589" s="60"/>
      <c r="S589" s="60"/>
      <c r="T589" s="60"/>
      <c r="U589" s="60"/>
      <c r="V589" s="60"/>
      <c r="W589" s="60"/>
      <c r="X589" s="60"/>
      <c r="Y589" s="60"/>
      <c r="Z589" s="60"/>
      <c r="AA589" s="60"/>
      <c r="AB589" s="63"/>
      <c r="AC589" s="63"/>
      <c r="AD589" s="63"/>
      <c r="AE589" s="63"/>
      <c r="AF589" s="63"/>
      <c r="AG589" s="63"/>
      <c r="AH589" s="63"/>
      <c r="AI589" s="63"/>
    </row>
    <row r="590" spans="1:35" s="165" customFormat="1" x14ac:dyDescent="0.9">
      <c r="A590" s="60"/>
      <c r="B590" s="60"/>
      <c r="C590" s="344"/>
      <c r="D590" s="60"/>
      <c r="E590" s="60"/>
      <c r="F590" s="60"/>
      <c r="G590" s="60"/>
      <c r="H590" s="60"/>
      <c r="I590" s="60"/>
      <c r="J590" s="60"/>
      <c r="K590" s="60"/>
      <c r="L590" s="60"/>
      <c r="M590" s="60"/>
      <c r="N590" s="60"/>
      <c r="O590" s="60"/>
      <c r="P590" s="60"/>
      <c r="Q590" s="60"/>
      <c r="R590" s="60"/>
      <c r="S590" s="60"/>
      <c r="T590" s="60"/>
      <c r="U590" s="60"/>
      <c r="V590" s="60"/>
      <c r="W590" s="60"/>
      <c r="X590" s="60"/>
      <c r="Y590" s="60"/>
      <c r="Z590" s="60"/>
      <c r="AA590" s="60"/>
      <c r="AB590" s="63"/>
      <c r="AC590" s="63"/>
      <c r="AD590" s="63"/>
      <c r="AE590" s="63"/>
      <c r="AF590" s="63"/>
      <c r="AG590" s="63"/>
      <c r="AH590" s="63"/>
      <c r="AI590" s="63"/>
    </row>
    <row r="591" spans="1:35" s="165" customFormat="1" x14ac:dyDescent="0.9">
      <c r="A591" s="60"/>
      <c r="B591" s="60"/>
      <c r="C591" s="344"/>
      <c r="D591" s="60"/>
      <c r="E591" s="60"/>
      <c r="F591" s="60"/>
      <c r="G591" s="60"/>
      <c r="H591" s="60"/>
      <c r="I591" s="60"/>
      <c r="J591" s="60"/>
      <c r="K591" s="60"/>
      <c r="L591" s="60"/>
      <c r="M591" s="60"/>
      <c r="N591" s="60"/>
      <c r="O591" s="60"/>
      <c r="P591" s="60"/>
      <c r="Q591" s="60"/>
      <c r="R591" s="60"/>
      <c r="S591" s="60"/>
      <c r="T591" s="60"/>
      <c r="U591" s="60"/>
      <c r="V591" s="60"/>
      <c r="W591" s="60"/>
      <c r="X591" s="60"/>
      <c r="Y591" s="60"/>
      <c r="Z591" s="60"/>
      <c r="AA591" s="60"/>
      <c r="AB591" s="63"/>
      <c r="AC591" s="63"/>
      <c r="AD591" s="63"/>
      <c r="AE591" s="63"/>
      <c r="AF591" s="63"/>
      <c r="AG591" s="63"/>
      <c r="AH591" s="63"/>
      <c r="AI591" s="63"/>
    </row>
    <row r="592" spans="1:35" s="165" customFormat="1" x14ac:dyDescent="0.9">
      <c r="A592" s="60"/>
      <c r="B592" s="60"/>
      <c r="C592" s="344"/>
      <c r="D592" s="60"/>
      <c r="E592" s="60"/>
      <c r="F592" s="60"/>
      <c r="G592" s="60"/>
      <c r="H592" s="60"/>
      <c r="I592" s="60"/>
      <c r="J592" s="60"/>
      <c r="K592" s="60"/>
      <c r="L592" s="60"/>
      <c r="M592" s="60"/>
      <c r="N592" s="60"/>
      <c r="O592" s="60"/>
      <c r="P592" s="60"/>
      <c r="Q592" s="60"/>
      <c r="R592" s="60"/>
      <c r="S592" s="60"/>
      <c r="T592" s="60"/>
      <c r="U592" s="60"/>
      <c r="V592" s="60"/>
      <c r="W592" s="60"/>
      <c r="X592" s="60"/>
      <c r="Y592" s="60"/>
      <c r="Z592" s="60"/>
      <c r="AA592" s="60"/>
      <c r="AB592" s="63"/>
      <c r="AC592" s="63"/>
      <c r="AD592" s="63"/>
      <c r="AE592" s="63"/>
      <c r="AF592" s="63"/>
      <c r="AG592" s="63"/>
      <c r="AH592" s="63"/>
      <c r="AI592" s="63"/>
    </row>
    <row r="593" spans="1:35" s="165" customFormat="1" x14ac:dyDescent="0.9">
      <c r="A593" s="60"/>
      <c r="B593" s="60"/>
      <c r="C593" s="344"/>
      <c r="D593" s="60"/>
      <c r="E593" s="60"/>
      <c r="F593" s="60"/>
      <c r="G593" s="60"/>
      <c r="H593" s="60"/>
      <c r="I593" s="60"/>
      <c r="J593" s="60"/>
      <c r="K593" s="60"/>
      <c r="L593" s="60"/>
      <c r="M593" s="60"/>
      <c r="N593" s="60"/>
      <c r="O593" s="60"/>
      <c r="P593" s="60"/>
      <c r="Q593" s="60"/>
      <c r="R593" s="60"/>
      <c r="S593" s="60"/>
      <c r="T593" s="60"/>
      <c r="U593" s="60"/>
      <c r="V593" s="60"/>
      <c r="W593" s="60"/>
      <c r="X593" s="60"/>
      <c r="Y593" s="60"/>
      <c r="Z593" s="60"/>
      <c r="AA593" s="60"/>
      <c r="AB593" s="63"/>
      <c r="AC593" s="63"/>
      <c r="AD593" s="63"/>
      <c r="AE593" s="63"/>
      <c r="AF593" s="63"/>
      <c r="AG593" s="63"/>
      <c r="AH593" s="63"/>
      <c r="AI593" s="63"/>
    </row>
    <row r="594" spans="1:35" s="165" customFormat="1" x14ac:dyDescent="0.9">
      <c r="A594" s="60"/>
      <c r="B594" s="60"/>
      <c r="C594" s="344"/>
      <c r="D594" s="60"/>
      <c r="E594" s="60"/>
      <c r="F594" s="60"/>
      <c r="G594" s="60"/>
      <c r="H594" s="60"/>
      <c r="I594" s="60"/>
      <c r="J594" s="60"/>
      <c r="K594" s="60"/>
      <c r="L594" s="60"/>
      <c r="M594" s="60"/>
      <c r="N594" s="60"/>
      <c r="O594" s="60"/>
      <c r="P594" s="60"/>
      <c r="Q594" s="60"/>
      <c r="R594" s="60"/>
      <c r="S594" s="60"/>
      <c r="T594" s="60"/>
      <c r="U594" s="60"/>
      <c r="V594" s="60"/>
      <c r="W594" s="60"/>
      <c r="X594" s="60"/>
      <c r="Y594" s="60"/>
      <c r="Z594" s="60"/>
      <c r="AA594" s="60"/>
      <c r="AB594" s="63"/>
      <c r="AC594" s="63"/>
      <c r="AD594" s="63"/>
      <c r="AE594" s="63"/>
      <c r="AF594" s="63"/>
      <c r="AG594" s="63"/>
      <c r="AH594" s="63"/>
      <c r="AI594" s="63"/>
    </row>
    <row r="595" spans="1:35" s="165" customFormat="1" x14ac:dyDescent="0.9">
      <c r="A595" s="60"/>
      <c r="B595" s="60"/>
      <c r="C595" s="344"/>
      <c r="D595" s="60"/>
      <c r="E595" s="60"/>
      <c r="F595" s="60"/>
      <c r="G595" s="60"/>
      <c r="H595" s="60"/>
      <c r="I595" s="60"/>
      <c r="J595" s="60"/>
      <c r="K595" s="60"/>
      <c r="L595" s="60"/>
      <c r="M595" s="60"/>
      <c r="N595" s="60"/>
      <c r="O595" s="60"/>
      <c r="P595" s="60"/>
      <c r="Q595" s="60"/>
      <c r="R595" s="60"/>
      <c r="S595" s="60"/>
      <c r="T595" s="60"/>
      <c r="U595" s="60"/>
      <c r="V595" s="60"/>
      <c r="W595" s="60"/>
      <c r="X595" s="60"/>
      <c r="Y595" s="60"/>
      <c r="Z595" s="60"/>
      <c r="AA595" s="60"/>
      <c r="AB595" s="63"/>
      <c r="AC595" s="63"/>
      <c r="AD595" s="63"/>
      <c r="AE595" s="63"/>
      <c r="AF595" s="63"/>
      <c r="AG595" s="63"/>
      <c r="AH595" s="63"/>
      <c r="AI595" s="63"/>
    </row>
    <row r="596" spans="1:35" s="165" customFormat="1" x14ac:dyDescent="0.9">
      <c r="A596" s="60"/>
      <c r="B596" s="60"/>
      <c r="C596" s="344"/>
      <c r="D596" s="60"/>
      <c r="E596" s="60"/>
      <c r="F596" s="60"/>
      <c r="G596" s="60"/>
      <c r="H596" s="60"/>
      <c r="I596" s="60"/>
      <c r="J596" s="60"/>
      <c r="K596" s="60"/>
      <c r="L596" s="60"/>
      <c r="M596" s="60"/>
      <c r="N596" s="60"/>
      <c r="O596" s="60"/>
      <c r="P596" s="60"/>
      <c r="Q596" s="60"/>
      <c r="R596" s="60"/>
      <c r="S596" s="60"/>
      <c r="T596" s="60"/>
      <c r="U596" s="60"/>
      <c r="V596" s="60"/>
      <c r="W596" s="60"/>
      <c r="X596" s="60"/>
      <c r="Y596" s="60"/>
      <c r="Z596" s="60"/>
      <c r="AA596" s="60"/>
      <c r="AB596" s="63"/>
      <c r="AC596" s="63"/>
      <c r="AD596" s="63"/>
      <c r="AE596" s="63"/>
      <c r="AF596" s="63"/>
      <c r="AG596" s="63"/>
      <c r="AH596" s="63"/>
      <c r="AI596" s="63"/>
    </row>
    <row r="597" spans="1:35" s="165" customFormat="1" x14ac:dyDescent="0.9">
      <c r="A597" s="60"/>
      <c r="B597" s="60"/>
      <c r="C597" s="344"/>
      <c r="D597" s="60"/>
      <c r="E597" s="60"/>
      <c r="F597" s="60"/>
      <c r="G597" s="60"/>
      <c r="H597" s="60"/>
      <c r="I597" s="60"/>
      <c r="J597" s="60"/>
      <c r="K597" s="60"/>
      <c r="L597" s="60"/>
      <c r="M597" s="60"/>
      <c r="N597" s="60"/>
      <c r="O597" s="60"/>
      <c r="P597" s="60"/>
      <c r="Q597" s="60"/>
      <c r="R597" s="60"/>
      <c r="S597" s="60"/>
      <c r="T597" s="60"/>
      <c r="U597" s="60"/>
      <c r="V597" s="60"/>
      <c r="W597" s="60"/>
      <c r="X597" s="60"/>
      <c r="Y597" s="60"/>
      <c r="Z597" s="60"/>
      <c r="AA597" s="60"/>
      <c r="AB597" s="63"/>
      <c r="AC597" s="63"/>
      <c r="AD597" s="63"/>
      <c r="AE597" s="63"/>
      <c r="AF597" s="63"/>
      <c r="AG597" s="63"/>
      <c r="AH597" s="63"/>
      <c r="AI597" s="63"/>
    </row>
    <row r="598" spans="1:35" s="165" customFormat="1" x14ac:dyDescent="0.9">
      <c r="A598" s="60"/>
      <c r="B598" s="60"/>
      <c r="C598" s="344"/>
      <c r="D598" s="60"/>
      <c r="E598" s="60"/>
      <c r="F598" s="60"/>
      <c r="G598" s="60"/>
      <c r="H598" s="60"/>
      <c r="I598" s="60"/>
      <c r="J598" s="60"/>
      <c r="K598" s="60"/>
      <c r="L598" s="60"/>
      <c r="M598" s="60"/>
      <c r="N598" s="60"/>
      <c r="O598" s="60"/>
      <c r="P598" s="60"/>
      <c r="Q598" s="60"/>
      <c r="R598" s="60"/>
      <c r="S598" s="60"/>
      <c r="T598" s="60"/>
      <c r="U598" s="60"/>
      <c r="V598" s="60"/>
      <c r="W598" s="60"/>
      <c r="X598" s="60"/>
      <c r="Y598" s="60"/>
      <c r="Z598" s="60"/>
      <c r="AA598" s="60"/>
      <c r="AB598" s="63"/>
      <c r="AC598" s="63"/>
      <c r="AD598" s="63"/>
      <c r="AE598" s="63"/>
      <c r="AF598" s="63"/>
      <c r="AG598" s="63"/>
      <c r="AH598" s="63"/>
      <c r="AI598" s="63"/>
    </row>
    <row r="599" spans="1:35" s="165" customFormat="1" x14ac:dyDescent="0.9">
      <c r="A599" s="60"/>
      <c r="B599" s="60"/>
      <c r="C599" s="344"/>
      <c r="D599" s="60"/>
      <c r="E599" s="60"/>
      <c r="F599" s="60"/>
      <c r="G599" s="60"/>
      <c r="H599" s="60"/>
      <c r="I599" s="60"/>
      <c r="J599" s="60"/>
      <c r="K599" s="60"/>
      <c r="L599" s="60"/>
      <c r="M599" s="60"/>
      <c r="N599" s="60"/>
      <c r="O599" s="60"/>
      <c r="P599" s="60"/>
      <c r="Q599" s="60"/>
      <c r="R599" s="60"/>
      <c r="S599" s="60"/>
      <c r="T599" s="60"/>
      <c r="U599" s="60"/>
      <c r="V599" s="60"/>
      <c r="W599" s="60"/>
      <c r="X599" s="60"/>
      <c r="Y599" s="60"/>
      <c r="Z599" s="60"/>
      <c r="AA599" s="60"/>
      <c r="AB599" s="63"/>
      <c r="AC599" s="63"/>
      <c r="AD599" s="63"/>
      <c r="AE599" s="63"/>
      <c r="AF599" s="63"/>
      <c r="AG599" s="63"/>
      <c r="AH599" s="63"/>
      <c r="AI599" s="63"/>
    </row>
    <row r="600" spans="1:35" s="165" customFormat="1" x14ac:dyDescent="0.9">
      <c r="A600" s="60"/>
      <c r="B600" s="60"/>
      <c r="C600" s="344"/>
      <c r="D600" s="60"/>
      <c r="E600" s="60"/>
      <c r="F600" s="60"/>
      <c r="G600" s="60"/>
      <c r="H600" s="60"/>
      <c r="I600" s="60"/>
      <c r="J600" s="60"/>
      <c r="K600" s="60"/>
      <c r="L600" s="60"/>
      <c r="M600" s="60"/>
      <c r="N600" s="60"/>
      <c r="O600" s="60"/>
      <c r="P600" s="60"/>
      <c r="Q600" s="60"/>
      <c r="R600" s="60"/>
      <c r="S600" s="60"/>
      <c r="T600" s="60"/>
      <c r="U600" s="60"/>
      <c r="V600" s="60"/>
      <c r="W600" s="60"/>
      <c r="X600" s="60"/>
      <c r="Y600" s="60"/>
      <c r="Z600" s="60"/>
      <c r="AA600" s="60"/>
      <c r="AB600" s="63"/>
      <c r="AC600" s="63"/>
      <c r="AD600" s="63"/>
      <c r="AE600" s="63"/>
      <c r="AF600" s="63"/>
      <c r="AG600" s="63"/>
      <c r="AH600" s="63"/>
      <c r="AI600" s="63"/>
    </row>
    <row r="601" spans="1:35" s="165" customFormat="1" x14ac:dyDescent="0.9">
      <c r="A601" s="60"/>
      <c r="B601" s="60"/>
      <c r="C601" s="344"/>
      <c r="D601" s="60"/>
      <c r="E601" s="60"/>
      <c r="F601" s="60"/>
      <c r="G601" s="60"/>
      <c r="H601" s="60"/>
      <c r="I601" s="60"/>
      <c r="J601" s="60"/>
      <c r="K601" s="60"/>
      <c r="L601" s="60"/>
      <c r="M601" s="60"/>
      <c r="N601" s="60"/>
      <c r="O601" s="60"/>
      <c r="P601" s="60"/>
      <c r="Q601" s="60"/>
      <c r="R601" s="60"/>
      <c r="S601" s="60"/>
      <c r="T601" s="60"/>
      <c r="U601" s="60"/>
      <c r="V601" s="60"/>
      <c r="W601" s="60"/>
      <c r="X601" s="60"/>
      <c r="Y601" s="60"/>
      <c r="Z601" s="60"/>
      <c r="AA601" s="60"/>
      <c r="AB601" s="63"/>
      <c r="AC601" s="63"/>
      <c r="AD601" s="63"/>
      <c r="AE601" s="63"/>
      <c r="AF601" s="63"/>
      <c r="AG601" s="63"/>
      <c r="AH601" s="63"/>
      <c r="AI601" s="63"/>
    </row>
    <row r="602" spans="1:35" s="165" customFormat="1" x14ac:dyDescent="0.9">
      <c r="A602" s="60"/>
      <c r="B602" s="60"/>
      <c r="C602" s="344"/>
      <c r="D602" s="60"/>
      <c r="E602" s="60"/>
      <c r="F602" s="60"/>
      <c r="G602" s="60"/>
      <c r="H602" s="60"/>
      <c r="I602" s="60"/>
      <c r="J602" s="60"/>
      <c r="K602" s="60"/>
      <c r="L602" s="60"/>
      <c r="M602" s="60"/>
      <c r="N602" s="60"/>
      <c r="O602" s="60"/>
      <c r="P602" s="60"/>
      <c r="Q602" s="60"/>
      <c r="R602" s="60"/>
      <c r="S602" s="60"/>
      <c r="T602" s="60"/>
      <c r="U602" s="60"/>
      <c r="V602" s="60"/>
      <c r="W602" s="60"/>
      <c r="X602" s="60"/>
      <c r="Y602" s="60"/>
      <c r="Z602" s="60"/>
      <c r="AA602" s="60"/>
      <c r="AB602" s="63"/>
      <c r="AC602" s="63"/>
      <c r="AD602" s="63"/>
      <c r="AE602" s="63"/>
      <c r="AF602" s="63"/>
      <c r="AG602" s="63"/>
      <c r="AH602" s="63"/>
      <c r="AI602" s="63"/>
    </row>
    <row r="603" spans="1:35" s="165" customFormat="1" x14ac:dyDescent="0.9">
      <c r="A603" s="60"/>
      <c r="B603" s="60"/>
      <c r="C603" s="344"/>
      <c r="D603" s="60"/>
      <c r="E603" s="60"/>
      <c r="F603" s="60"/>
      <c r="G603" s="60"/>
      <c r="H603" s="60"/>
      <c r="I603" s="60"/>
      <c r="J603" s="60"/>
      <c r="K603" s="60"/>
      <c r="L603" s="60"/>
      <c r="M603" s="60"/>
      <c r="N603" s="60"/>
      <c r="O603" s="60"/>
      <c r="P603" s="60"/>
      <c r="Q603" s="60"/>
      <c r="R603" s="60"/>
      <c r="S603" s="60"/>
      <c r="T603" s="60"/>
      <c r="U603" s="60"/>
      <c r="V603" s="60"/>
      <c r="W603" s="60"/>
      <c r="X603" s="60"/>
      <c r="Y603" s="60"/>
      <c r="Z603" s="60"/>
      <c r="AA603" s="60"/>
      <c r="AB603" s="63"/>
      <c r="AC603" s="63"/>
      <c r="AD603" s="63"/>
      <c r="AE603" s="63"/>
      <c r="AF603" s="63"/>
      <c r="AG603" s="63"/>
      <c r="AH603" s="63"/>
      <c r="AI603" s="63"/>
    </row>
    <row r="604" spans="1:35" s="165" customFormat="1" x14ac:dyDescent="0.9">
      <c r="A604" s="60"/>
      <c r="B604" s="60"/>
      <c r="C604" s="344"/>
      <c r="D604" s="60"/>
      <c r="E604" s="60"/>
      <c r="F604" s="60"/>
      <c r="G604" s="60"/>
      <c r="H604" s="60"/>
      <c r="I604" s="60"/>
      <c r="J604" s="60"/>
      <c r="K604" s="60"/>
      <c r="L604" s="60"/>
      <c r="M604" s="60"/>
      <c r="N604" s="60"/>
      <c r="O604" s="60"/>
      <c r="P604" s="60"/>
      <c r="Q604" s="60"/>
      <c r="R604" s="60"/>
      <c r="S604" s="60"/>
      <c r="T604" s="60"/>
      <c r="U604" s="60"/>
      <c r="V604" s="60"/>
      <c r="W604" s="60"/>
      <c r="X604" s="60"/>
      <c r="Y604" s="60"/>
      <c r="Z604" s="60"/>
      <c r="AA604" s="60"/>
      <c r="AB604" s="63"/>
      <c r="AC604" s="63"/>
      <c r="AD604" s="63"/>
      <c r="AE604" s="63"/>
      <c r="AF604" s="63"/>
      <c r="AG604" s="63"/>
      <c r="AH604" s="63"/>
      <c r="AI604" s="63"/>
    </row>
    <row r="605" spans="1:35" s="165" customFormat="1" x14ac:dyDescent="0.9">
      <c r="A605" s="60"/>
      <c r="B605" s="60"/>
      <c r="C605" s="344"/>
      <c r="D605" s="60"/>
      <c r="E605" s="60"/>
      <c r="F605" s="60"/>
      <c r="G605" s="60"/>
      <c r="H605" s="60"/>
      <c r="I605" s="60"/>
      <c r="J605" s="60"/>
      <c r="K605" s="60"/>
      <c r="L605" s="60"/>
      <c r="M605" s="60"/>
      <c r="N605" s="60"/>
      <c r="O605" s="60"/>
      <c r="P605" s="60"/>
      <c r="Q605" s="60"/>
      <c r="R605" s="60"/>
      <c r="S605" s="60"/>
      <c r="T605" s="60"/>
      <c r="U605" s="60"/>
      <c r="V605" s="60"/>
      <c r="W605" s="60"/>
      <c r="X605" s="60"/>
      <c r="Y605" s="60"/>
      <c r="Z605" s="60"/>
      <c r="AA605" s="60"/>
      <c r="AB605" s="63"/>
      <c r="AC605" s="63"/>
      <c r="AD605" s="63"/>
      <c r="AE605" s="63"/>
      <c r="AF605" s="63"/>
      <c r="AG605" s="63"/>
      <c r="AH605" s="63"/>
      <c r="AI605" s="63"/>
    </row>
    <row r="606" spans="1:35" s="165" customFormat="1" x14ac:dyDescent="0.9">
      <c r="A606" s="60"/>
      <c r="B606" s="60"/>
      <c r="C606" s="344"/>
      <c r="D606" s="60"/>
      <c r="E606" s="60"/>
      <c r="F606" s="60"/>
      <c r="G606" s="60"/>
      <c r="H606" s="60"/>
      <c r="I606" s="60"/>
      <c r="J606" s="60"/>
      <c r="K606" s="60"/>
      <c r="L606" s="60"/>
      <c r="M606" s="60"/>
      <c r="N606" s="60"/>
      <c r="O606" s="60"/>
      <c r="P606" s="60"/>
      <c r="Q606" s="60"/>
      <c r="R606" s="60"/>
      <c r="S606" s="60"/>
      <c r="T606" s="60"/>
      <c r="U606" s="60"/>
      <c r="V606" s="60"/>
      <c r="W606" s="60"/>
      <c r="X606" s="60"/>
      <c r="Y606" s="60"/>
      <c r="Z606" s="60"/>
      <c r="AA606" s="60"/>
      <c r="AB606" s="63"/>
      <c r="AC606" s="63"/>
      <c r="AD606" s="63"/>
      <c r="AE606" s="63"/>
      <c r="AF606" s="63"/>
      <c r="AG606" s="63"/>
      <c r="AH606" s="63"/>
      <c r="AI606" s="63"/>
    </row>
    <row r="607" spans="1:35" s="165" customFormat="1" x14ac:dyDescent="0.9">
      <c r="A607" s="60"/>
      <c r="B607" s="60"/>
      <c r="C607" s="344"/>
      <c r="D607" s="60"/>
      <c r="E607" s="60"/>
      <c r="F607" s="60"/>
      <c r="G607" s="60"/>
      <c r="H607" s="60"/>
      <c r="I607" s="60"/>
      <c r="J607" s="60"/>
      <c r="K607" s="60"/>
      <c r="L607" s="60"/>
      <c r="M607" s="60"/>
      <c r="N607" s="60"/>
      <c r="O607" s="60"/>
      <c r="P607" s="60"/>
      <c r="Q607" s="60"/>
      <c r="R607" s="60"/>
      <c r="S607" s="60"/>
      <c r="T607" s="60"/>
      <c r="U607" s="60"/>
      <c r="V607" s="60"/>
      <c r="W607" s="60"/>
      <c r="X607" s="60"/>
      <c r="Y607" s="60"/>
      <c r="Z607" s="60"/>
      <c r="AA607" s="60"/>
      <c r="AB607" s="63"/>
      <c r="AC607" s="63"/>
      <c r="AD607" s="63"/>
      <c r="AE607" s="63"/>
      <c r="AF607" s="63"/>
      <c r="AG607" s="63"/>
      <c r="AH607" s="63"/>
      <c r="AI607" s="63"/>
    </row>
    <row r="608" spans="1:35" s="165" customFormat="1" x14ac:dyDescent="0.9">
      <c r="A608" s="60"/>
      <c r="B608" s="60"/>
      <c r="C608" s="344"/>
      <c r="D608" s="60"/>
      <c r="E608" s="60"/>
      <c r="F608" s="60"/>
      <c r="G608" s="60"/>
      <c r="H608" s="60"/>
      <c r="I608" s="60"/>
      <c r="J608" s="60"/>
      <c r="K608" s="60"/>
      <c r="L608" s="60"/>
      <c r="M608" s="60"/>
      <c r="N608" s="60"/>
      <c r="O608" s="60"/>
      <c r="P608" s="60"/>
      <c r="Q608" s="60"/>
      <c r="R608" s="60"/>
      <c r="S608" s="60"/>
      <c r="T608" s="60"/>
      <c r="U608" s="60"/>
      <c r="V608" s="60"/>
      <c r="W608" s="60"/>
      <c r="X608" s="60"/>
      <c r="Y608" s="60"/>
      <c r="Z608" s="60"/>
      <c r="AA608" s="60"/>
      <c r="AB608" s="63"/>
      <c r="AC608" s="63"/>
      <c r="AD608" s="63"/>
      <c r="AE608" s="63"/>
      <c r="AF608" s="63"/>
      <c r="AG608" s="63"/>
      <c r="AH608" s="63"/>
      <c r="AI608" s="63"/>
    </row>
    <row r="609" spans="1:35" s="165" customFormat="1" x14ac:dyDescent="0.9">
      <c r="A609" s="60"/>
      <c r="B609" s="60"/>
      <c r="C609" s="344"/>
      <c r="D609" s="60"/>
      <c r="E609" s="60"/>
      <c r="F609" s="60"/>
      <c r="G609" s="60"/>
      <c r="H609" s="60"/>
      <c r="I609" s="60"/>
      <c r="J609" s="60"/>
      <c r="K609" s="60"/>
      <c r="L609" s="60"/>
      <c r="M609" s="60"/>
      <c r="N609" s="60"/>
      <c r="O609" s="60"/>
      <c r="P609" s="60"/>
      <c r="Q609" s="60"/>
      <c r="R609" s="60"/>
      <c r="S609" s="60"/>
      <c r="T609" s="60"/>
      <c r="U609" s="60"/>
      <c r="V609" s="60"/>
      <c r="W609" s="60"/>
      <c r="X609" s="60"/>
      <c r="Y609" s="60"/>
      <c r="Z609" s="60"/>
      <c r="AA609" s="60"/>
      <c r="AB609" s="63"/>
      <c r="AC609" s="63"/>
      <c r="AD609" s="63"/>
      <c r="AE609" s="63"/>
      <c r="AF609" s="63"/>
      <c r="AG609" s="63"/>
      <c r="AH609" s="63"/>
      <c r="AI609" s="63"/>
    </row>
    <row r="610" spans="1:35" s="165" customFormat="1" x14ac:dyDescent="0.9">
      <c r="A610" s="60"/>
      <c r="B610" s="60"/>
      <c r="C610" s="344"/>
      <c r="D610" s="60"/>
      <c r="E610" s="60"/>
      <c r="F610" s="60"/>
      <c r="G610" s="60"/>
      <c r="H610" s="60"/>
      <c r="I610" s="60"/>
      <c r="J610" s="60"/>
      <c r="K610" s="60"/>
      <c r="L610" s="60"/>
      <c r="M610" s="60"/>
      <c r="N610" s="60"/>
      <c r="O610" s="60"/>
      <c r="P610" s="60"/>
      <c r="Q610" s="60"/>
      <c r="R610" s="60"/>
      <c r="S610" s="60"/>
      <c r="T610" s="60"/>
      <c r="U610" s="60"/>
      <c r="V610" s="60"/>
      <c r="W610" s="60"/>
      <c r="X610" s="60"/>
      <c r="Y610" s="60"/>
      <c r="Z610" s="60"/>
      <c r="AA610" s="60"/>
      <c r="AB610" s="63"/>
      <c r="AC610" s="63"/>
      <c r="AD610" s="63"/>
      <c r="AE610" s="63"/>
      <c r="AF610" s="63"/>
      <c r="AG610" s="63"/>
      <c r="AH610" s="63"/>
      <c r="AI610" s="63"/>
    </row>
    <row r="611" spans="1:35" s="165" customFormat="1" x14ac:dyDescent="0.9">
      <c r="A611" s="60"/>
      <c r="B611" s="60"/>
      <c r="C611" s="344"/>
      <c r="D611" s="60"/>
      <c r="E611" s="60"/>
      <c r="F611" s="60"/>
      <c r="G611" s="60"/>
      <c r="H611" s="60"/>
      <c r="I611" s="60"/>
      <c r="J611" s="60"/>
      <c r="K611" s="60"/>
      <c r="L611" s="60"/>
      <c r="M611" s="60"/>
      <c r="N611" s="60"/>
      <c r="O611" s="60"/>
      <c r="P611" s="60"/>
      <c r="Q611" s="60"/>
      <c r="R611" s="60"/>
      <c r="S611" s="60"/>
      <c r="T611" s="60"/>
      <c r="U611" s="60"/>
      <c r="V611" s="60"/>
      <c r="W611" s="60"/>
      <c r="X611" s="60"/>
      <c r="Y611" s="60"/>
      <c r="Z611" s="60"/>
      <c r="AA611" s="60"/>
      <c r="AB611" s="63"/>
      <c r="AC611" s="63"/>
      <c r="AD611" s="63"/>
      <c r="AE611" s="63"/>
      <c r="AF611" s="63"/>
      <c r="AG611" s="63"/>
      <c r="AH611" s="63"/>
      <c r="AI611" s="63"/>
    </row>
    <row r="612" spans="1:35" s="165" customFormat="1" x14ac:dyDescent="0.9">
      <c r="A612" s="60"/>
      <c r="B612" s="60"/>
      <c r="C612" s="344"/>
      <c r="D612" s="60"/>
      <c r="E612" s="60"/>
      <c r="F612" s="60"/>
      <c r="G612" s="60"/>
      <c r="H612" s="60"/>
      <c r="I612" s="60"/>
      <c r="J612" s="60"/>
      <c r="K612" s="60"/>
      <c r="L612" s="60"/>
      <c r="M612" s="60"/>
      <c r="N612" s="60"/>
      <c r="O612" s="60"/>
      <c r="P612" s="60"/>
      <c r="Q612" s="60"/>
      <c r="R612" s="60"/>
      <c r="S612" s="60"/>
      <c r="T612" s="60"/>
      <c r="U612" s="60"/>
      <c r="V612" s="60"/>
      <c r="W612" s="60"/>
      <c r="X612" s="60"/>
      <c r="Y612" s="60"/>
      <c r="Z612" s="60"/>
      <c r="AA612" s="60"/>
      <c r="AB612" s="63"/>
      <c r="AC612" s="63"/>
      <c r="AD612" s="63"/>
      <c r="AE612" s="63"/>
      <c r="AF612" s="63"/>
      <c r="AG612" s="63"/>
      <c r="AH612" s="63"/>
      <c r="AI612" s="63"/>
    </row>
    <row r="613" spans="1:35" s="165" customFormat="1" x14ac:dyDescent="0.9">
      <c r="A613" s="60"/>
      <c r="B613" s="60"/>
      <c r="C613" s="344"/>
      <c r="D613" s="60"/>
      <c r="E613" s="60"/>
      <c r="F613" s="60"/>
      <c r="G613" s="60"/>
      <c r="H613" s="60"/>
      <c r="I613" s="60"/>
      <c r="J613" s="60"/>
      <c r="K613" s="60"/>
      <c r="L613" s="60"/>
      <c r="M613" s="60"/>
      <c r="N613" s="60"/>
      <c r="O613" s="60"/>
      <c r="P613" s="60"/>
      <c r="Q613" s="60"/>
      <c r="R613" s="60"/>
      <c r="S613" s="60"/>
      <c r="T613" s="60"/>
      <c r="U613" s="60"/>
      <c r="V613" s="60"/>
      <c r="W613" s="60"/>
      <c r="X613" s="60"/>
      <c r="Y613" s="60"/>
      <c r="Z613" s="60"/>
      <c r="AA613" s="60"/>
      <c r="AB613" s="63"/>
      <c r="AC613" s="63"/>
      <c r="AD613" s="63"/>
      <c r="AE613" s="63"/>
      <c r="AF613" s="63"/>
      <c r="AG613" s="63"/>
      <c r="AH613" s="63"/>
      <c r="AI613" s="63"/>
    </row>
    <row r="614" spans="1:35" s="165" customFormat="1" x14ac:dyDescent="0.9">
      <c r="A614" s="60"/>
      <c r="B614" s="60"/>
      <c r="C614" s="344"/>
      <c r="D614" s="60"/>
      <c r="E614" s="60"/>
      <c r="F614" s="60"/>
      <c r="G614" s="60"/>
      <c r="H614" s="60"/>
      <c r="I614" s="60"/>
      <c r="J614" s="60"/>
      <c r="K614" s="60"/>
      <c r="L614" s="60"/>
      <c r="M614" s="60"/>
      <c r="N614" s="60"/>
      <c r="O614" s="60"/>
      <c r="P614" s="60"/>
      <c r="Q614" s="60"/>
      <c r="R614" s="60"/>
      <c r="S614" s="60"/>
      <c r="T614" s="60"/>
      <c r="U614" s="60"/>
      <c r="V614" s="60"/>
      <c r="W614" s="60"/>
      <c r="X614" s="60"/>
      <c r="Y614" s="60"/>
      <c r="Z614" s="60"/>
      <c r="AA614" s="60"/>
      <c r="AB614" s="63"/>
      <c r="AC614" s="63"/>
      <c r="AD614" s="63"/>
      <c r="AE614" s="63"/>
      <c r="AF614" s="63"/>
      <c r="AG614" s="63"/>
      <c r="AH614" s="63"/>
      <c r="AI614" s="63"/>
    </row>
    <row r="615" spans="1:35" s="165" customFormat="1" x14ac:dyDescent="0.9">
      <c r="A615" s="60"/>
      <c r="B615" s="60"/>
      <c r="C615" s="344"/>
      <c r="D615" s="60"/>
      <c r="E615" s="60"/>
      <c r="F615" s="60"/>
      <c r="G615" s="60"/>
      <c r="H615" s="60"/>
      <c r="I615" s="60"/>
      <c r="J615" s="60"/>
      <c r="K615" s="60"/>
      <c r="L615" s="60"/>
      <c r="M615" s="60"/>
      <c r="N615" s="60"/>
      <c r="O615" s="60"/>
      <c r="P615" s="60"/>
      <c r="Q615" s="60"/>
      <c r="R615" s="60"/>
      <c r="S615" s="60"/>
      <c r="T615" s="60"/>
      <c r="U615" s="60"/>
      <c r="V615" s="60"/>
      <c r="W615" s="60"/>
      <c r="X615" s="60"/>
      <c r="Y615" s="60"/>
      <c r="Z615" s="60"/>
      <c r="AA615" s="60"/>
      <c r="AB615" s="63"/>
      <c r="AC615" s="63"/>
      <c r="AD615" s="63"/>
      <c r="AE615" s="63"/>
      <c r="AF615" s="63"/>
      <c r="AG615" s="63"/>
      <c r="AH615" s="63"/>
      <c r="AI615" s="63"/>
    </row>
    <row r="616" spans="1:35" s="165" customFormat="1" x14ac:dyDescent="0.9">
      <c r="A616" s="60"/>
      <c r="B616" s="60"/>
      <c r="C616" s="344"/>
      <c r="D616" s="60"/>
      <c r="E616" s="60"/>
      <c r="F616" s="60"/>
      <c r="G616" s="60"/>
      <c r="H616" s="60"/>
      <c r="I616" s="60"/>
      <c r="J616" s="60"/>
      <c r="K616" s="60"/>
      <c r="L616" s="60"/>
      <c r="M616" s="60"/>
      <c r="N616" s="60"/>
      <c r="O616" s="60"/>
      <c r="P616" s="60"/>
      <c r="Q616" s="60"/>
      <c r="R616" s="60"/>
      <c r="S616" s="60"/>
      <c r="T616" s="60"/>
      <c r="U616" s="60"/>
      <c r="V616" s="60"/>
      <c r="W616" s="60"/>
      <c r="X616" s="60"/>
      <c r="Y616" s="60"/>
      <c r="Z616" s="60"/>
      <c r="AA616" s="60"/>
      <c r="AB616" s="63"/>
      <c r="AC616" s="63"/>
      <c r="AD616" s="63"/>
      <c r="AE616" s="63"/>
      <c r="AF616" s="63"/>
      <c r="AG616" s="63"/>
      <c r="AH616" s="63"/>
      <c r="AI616" s="63"/>
    </row>
    <row r="617" spans="1:35" s="165" customFormat="1" x14ac:dyDescent="0.9">
      <c r="A617" s="60"/>
      <c r="B617" s="60"/>
      <c r="C617" s="344"/>
      <c r="D617" s="60"/>
      <c r="E617" s="60"/>
      <c r="F617" s="60"/>
      <c r="G617" s="60"/>
      <c r="H617" s="60"/>
      <c r="I617" s="60"/>
      <c r="J617" s="60"/>
      <c r="K617" s="60"/>
      <c r="L617" s="60"/>
      <c r="M617" s="60"/>
      <c r="N617" s="60"/>
      <c r="O617" s="60"/>
      <c r="P617" s="60"/>
      <c r="Q617" s="60"/>
      <c r="R617" s="60"/>
      <c r="S617" s="60"/>
      <c r="T617" s="60"/>
      <c r="U617" s="60"/>
      <c r="V617" s="60"/>
      <c r="W617" s="60"/>
      <c r="X617" s="60"/>
      <c r="Y617" s="60"/>
      <c r="Z617" s="60"/>
      <c r="AA617" s="60"/>
      <c r="AB617" s="63"/>
      <c r="AC617" s="63"/>
      <c r="AD617" s="63"/>
      <c r="AE617" s="63"/>
      <c r="AF617" s="63"/>
      <c r="AG617" s="63"/>
      <c r="AH617" s="63"/>
      <c r="AI617" s="63"/>
    </row>
    <row r="618" spans="1:35" s="165" customFormat="1" x14ac:dyDescent="0.9">
      <c r="A618" s="60"/>
      <c r="B618" s="60"/>
      <c r="C618" s="344"/>
      <c r="D618" s="60"/>
      <c r="E618" s="60"/>
      <c r="F618" s="60"/>
      <c r="G618" s="60"/>
      <c r="H618" s="60"/>
      <c r="I618" s="60"/>
      <c r="J618" s="60"/>
      <c r="K618" s="60"/>
      <c r="L618" s="60"/>
      <c r="M618" s="60"/>
      <c r="N618" s="60"/>
      <c r="O618" s="60"/>
      <c r="P618" s="60"/>
      <c r="Q618" s="60"/>
      <c r="R618" s="60"/>
      <c r="S618" s="60"/>
      <c r="T618" s="60"/>
      <c r="U618" s="60"/>
      <c r="V618" s="60"/>
      <c r="W618" s="60"/>
      <c r="X618" s="60"/>
      <c r="Y618" s="60"/>
      <c r="Z618" s="60"/>
      <c r="AA618" s="60"/>
      <c r="AB618" s="63"/>
      <c r="AC618" s="63"/>
      <c r="AD618" s="63"/>
      <c r="AE618" s="63"/>
      <c r="AF618" s="63"/>
      <c r="AG618" s="63"/>
      <c r="AH618" s="63"/>
      <c r="AI618" s="63"/>
    </row>
    <row r="619" spans="1:35" s="165" customFormat="1" x14ac:dyDescent="0.9">
      <c r="A619" s="60"/>
      <c r="B619" s="60"/>
      <c r="C619" s="344"/>
      <c r="D619" s="60"/>
      <c r="E619" s="60"/>
      <c r="F619" s="60"/>
      <c r="G619" s="60"/>
      <c r="H619" s="60"/>
      <c r="I619" s="60"/>
      <c r="J619" s="60"/>
      <c r="K619" s="60"/>
      <c r="L619" s="60"/>
      <c r="M619" s="60"/>
      <c r="N619" s="60"/>
      <c r="O619" s="60"/>
      <c r="P619" s="60"/>
      <c r="Q619" s="60"/>
      <c r="R619" s="60"/>
      <c r="S619" s="60"/>
      <c r="T619" s="60"/>
      <c r="U619" s="60"/>
      <c r="V619" s="60"/>
      <c r="W619" s="60"/>
      <c r="X619" s="60"/>
      <c r="Y619" s="60"/>
      <c r="Z619" s="60"/>
      <c r="AA619" s="60"/>
      <c r="AB619" s="63"/>
      <c r="AC619" s="63"/>
      <c r="AD619" s="63"/>
      <c r="AE619" s="63"/>
      <c r="AF619" s="63"/>
      <c r="AG619" s="63"/>
      <c r="AH619" s="63"/>
      <c r="AI619" s="63"/>
    </row>
    <row r="620" spans="1:35" s="165" customFormat="1" x14ac:dyDescent="0.9">
      <c r="A620" s="60"/>
      <c r="B620" s="60"/>
      <c r="C620" s="344"/>
      <c r="D620" s="60"/>
      <c r="E620" s="60"/>
      <c r="F620" s="60"/>
      <c r="G620" s="60"/>
      <c r="H620" s="60"/>
      <c r="I620" s="60"/>
      <c r="J620" s="60"/>
      <c r="K620" s="60"/>
      <c r="L620" s="60"/>
      <c r="M620" s="60"/>
      <c r="N620" s="60"/>
      <c r="O620" s="60"/>
      <c r="P620" s="60"/>
      <c r="Q620" s="60"/>
      <c r="R620" s="60"/>
      <c r="S620" s="60"/>
      <c r="T620" s="60"/>
      <c r="U620" s="60"/>
      <c r="V620" s="60"/>
      <c r="W620" s="60"/>
      <c r="X620" s="60"/>
      <c r="Y620" s="60"/>
      <c r="Z620" s="60"/>
      <c r="AA620" s="60"/>
      <c r="AB620" s="63"/>
      <c r="AC620" s="63"/>
      <c r="AD620" s="63"/>
      <c r="AE620" s="63"/>
      <c r="AF620" s="63"/>
      <c r="AG620" s="63"/>
      <c r="AH620" s="63"/>
      <c r="AI620" s="63"/>
    </row>
    <row r="621" spans="1:35" s="165" customFormat="1" x14ac:dyDescent="0.9">
      <c r="A621" s="60"/>
      <c r="B621" s="60"/>
      <c r="C621" s="344"/>
      <c r="D621" s="60"/>
      <c r="E621" s="60"/>
      <c r="F621" s="60"/>
      <c r="G621" s="60"/>
      <c r="H621" s="60"/>
      <c r="I621" s="60"/>
      <c r="J621" s="60"/>
      <c r="K621" s="60"/>
      <c r="L621" s="60"/>
      <c r="M621" s="60"/>
      <c r="N621" s="60"/>
      <c r="O621" s="60"/>
      <c r="P621" s="60"/>
      <c r="Q621" s="60"/>
      <c r="R621" s="60"/>
      <c r="S621" s="60"/>
      <c r="T621" s="60"/>
      <c r="U621" s="60"/>
      <c r="V621" s="60"/>
      <c r="W621" s="60"/>
      <c r="X621" s="60"/>
      <c r="Y621" s="60"/>
      <c r="Z621" s="60"/>
      <c r="AA621" s="60"/>
      <c r="AB621" s="63"/>
      <c r="AC621" s="63"/>
      <c r="AD621" s="63"/>
      <c r="AE621" s="63"/>
      <c r="AF621" s="63"/>
      <c r="AG621" s="63"/>
      <c r="AH621" s="63"/>
      <c r="AI621" s="63"/>
    </row>
    <row r="622" spans="1:35" s="165" customFormat="1" x14ac:dyDescent="0.9">
      <c r="A622" s="60"/>
      <c r="B622" s="60"/>
      <c r="C622" s="344"/>
      <c r="D622" s="60"/>
      <c r="E622" s="60"/>
      <c r="F622" s="60"/>
      <c r="G622" s="60"/>
      <c r="H622" s="60"/>
      <c r="I622" s="60"/>
      <c r="J622" s="60"/>
      <c r="K622" s="60"/>
      <c r="L622" s="60"/>
      <c r="M622" s="60"/>
      <c r="N622" s="60"/>
      <c r="O622" s="60"/>
      <c r="P622" s="60"/>
      <c r="Q622" s="60"/>
      <c r="R622" s="60"/>
      <c r="S622" s="60"/>
      <c r="T622" s="60"/>
      <c r="U622" s="60"/>
      <c r="V622" s="60"/>
      <c r="W622" s="60"/>
      <c r="X622" s="60"/>
      <c r="Y622" s="60"/>
      <c r="Z622" s="60"/>
      <c r="AA622" s="60"/>
      <c r="AB622" s="63"/>
      <c r="AC622" s="63"/>
      <c r="AD622" s="63"/>
      <c r="AE622" s="63"/>
      <c r="AF622" s="63"/>
      <c r="AG622" s="63"/>
      <c r="AH622" s="63"/>
      <c r="AI622" s="63"/>
    </row>
    <row r="623" spans="1:35" s="165" customFormat="1" x14ac:dyDescent="0.9">
      <c r="A623" s="60"/>
      <c r="B623" s="60"/>
      <c r="C623" s="344"/>
      <c r="D623" s="60"/>
      <c r="E623" s="60"/>
      <c r="F623" s="60"/>
      <c r="G623" s="60"/>
      <c r="H623" s="60"/>
      <c r="I623" s="60"/>
      <c r="J623" s="60"/>
      <c r="K623" s="60"/>
      <c r="L623" s="60"/>
      <c r="M623" s="60"/>
      <c r="N623" s="60"/>
      <c r="O623" s="60"/>
      <c r="P623" s="60"/>
      <c r="Q623" s="60"/>
      <c r="R623" s="60"/>
      <c r="S623" s="60"/>
      <c r="T623" s="60"/>
      <c r="U623" s="60"/>
      <c r="V623" s="60"/>
      <c r="W623" s="60"/>
      <c r="X623" s="60"/>
      <c r="Y623" s="60"/>
      <c r="Z623" s="60"/>
      <c r="AA623" s="60"/>
      <c r="AB623" s="63"/>
      <c r="AC623" s="63"/>
      <c r="AD623" s="63"/>
      <c r="AE623" s="63"/>
      <c r="AF623" s="63"/>
      <c r="AG623" s="63"/>
      <c r="AH623" s="63"/>
      <c r="AI623" s="63"/>
    </row>
    <row r="624" spans="1:35" s="165" customFormat="1" x14ac:dyDescent="0.9">
      <c r="A624" s="60"/>
      <c r="B624" s="60"/>
      <c r="C624" s="344"/>
      <c r="D624" s="60"/>
      <c r="E624" s="60"/>
      <c r="F624" s="60"/>
      <c r="G624" s="60"/>
      <c r="H624" s="60"/>
      <c r="I624" s="60"/>
      <c r="J624" s="60"/>
      <c r="K624" s="60"/>
      <c r="L624" s="60"/>
      <c r="M624" s="60"/>
      <c r="N624" s="60"/>
      <c r="O624" s="60"/>
      <c r="P624" s="60"/>
      <c r="Q624" s="60"/>
      <c r="R624" s="60"/>
      <c r="S624" s="60"/>
      <c r="T624" s="60"/>
      <c r="U624" s="60"/>
      <c r="V624" s="60"/>
      <c r="W624" s="60"/>
      <c r="X624" s="60"/>
      <c r="Y624" s="60"/>
      <c r="Z624" s="60"/>
      <c r="AA624" s="60"/>
      <c r="AB624" s="63"/>
      <c r="AC624" s="63"/>
      <c r="AD624" s="63"/>
      <c r="AE624" s="63"/>
      <c r="AF624" s="63"/>
      <c r="AG624" s="63"/>
      <c r="AH624" s="63"/>
      <c r="AI624" s="63"/>
    </row>
    <row r="625" spans="1:35" s="165" customFormat="1" x14ac:dyDescent="0.9">
      <c r="A625" s="60"/>
      <c r="B625" s="60"/>
      <c r="C625" s="344"/>
      <c r="D625" s="60"/>
      <c r="E625" s="60"/>
      <c r="F625" s="60"/>
      <c r="G625" s="60"/>
      <c r="H625" s="60"/>
      <c r="I625" s="60"/>
      <c r="J625" s="60"/>
      <c r="K625" s="60"/>
      <c r="L625" s="60"/>
      <c r="M625" s="60"/>
      <c r="N625" s="60"/>
      <c r="O625" s="60"/>
      <c r="P625" s="60"/>
      <c r="Q625" s="60"/>
      <c r="R625" s="60"/>
      <c r="S625" s="60"/>
      <c r="T625" s="60"/>
      <c r="U625" s="60"/>
      <c r="V625" s="60"/>
      <c r="W625" s="60"/>
      <c r="X625" s="60"/>
      <c r="Y625" s="60"/>
      <c r="Z625" s="60"/>
      <c r="AA625" s="60"/>
      <c r="AB625" s="63"/>
      <c r="AC625" s="63"/>
      <c r="AD625" s="63"/>
      <c r="AE625" s="63"/>
      <c r="AF625" s="63"/>
      <c r="AG625" s="63"/>
      <c r="AH625" s="63"/>
      <c r="AI625" s="63"/>
    </row>
    <row r="626" spans="1:35" s="165" customFormat="1" x14ac:dyDescent="0.9">
      <c r="A626" s="60"/>
      <c r="B626" s="60"/>
      <c r="C626" s="344"/>
      <c r="D626" s="60"/>
      <c r="E626" s="60"/>
      <c r="F626" s="60"/>
      <c r="G626" s="60"/>
      <c r="H626" s="60"/>
      <c r="I626" s="60"/>
      <c r="J626" s="60"/>
      <c r="K626" s="60"/>
      <c r="L626" s="60"/>
      <c r="M626" s="60"/>
      <c r="N626" s="60"/>
      <c r="O626" s="60"/>
      <c r="P626" s="60"/>
      <c r="Q626" s="60"/>
      <c r="R626" s="60"/>
      <c r="S626" s="60"/>
      <c r="T626" s="60"/>
      <c r="U626" s="60"/>
      <c r="V626" s="60"/>
      <c r="W626" s="60"/>
      <c r="X626" s="60"/>
      <c r="Y626" s="60"/>
      <c r="Z626" s="60"/>
      <c r="AA626" s="60"/>
      <c r="AB626" s="63"/>
      <c r="AC626" s="63"/>
      <c r="AD626" s="63"/>
      <c r="AE626" s="63"/>
      <c r="AF626" s="63"/>
      <c r="AG626" s="63"/>
      <c r="AH626" s="63"/>
      <c r="AI626" s="63"/>
    </row>
    <row r="627" spans="1:35" s="165" customFormat="1" x14ac:dyDescent="0.9">
      <c r="A627" s="60"/>
      <c r="B627" s="60"/>
      <c r="C627" s="344"/>
      <c r="D627" s="60"/>
      <c r="E627" s="60"/>
      <c r="F627" s="60"/>
      <c r="G627" s="60"/>
      <c r="H627" s="60"/>
      <c r="I627" s="60"/>
      <c r="J627" s="60"/>
      <c r="K627" s="60"/>
      <c r="L627" s="60"/>
      <c r="M627" s="60"/>
      <c r="N627" s="60"/>
      <c r="O627" s="60"/>
      <c r="P627" s="60"/>
      <c r="Q627" s="60"/>
      <c r="R627" s="60"/>
      <c r="S627" s="60"/>
      <c r="T627" s="60"/>
      <c r="U627" s="60"/>
      <c r="V627" s="60"/>
      <c r="W627" s="60"/>
      <c r="X627" s="60"/>
      <c r="Y627" s="60"/>
      <c r="Z627" s="60"/>
      <c r="AA627" s="60"/>
      <c r="AB627" s="63"/>
      <c r="AC627" s="63"/>
      <c r="AD627" s="63"/>
      <c r="AE627" s="63"/>
      <c r="AF627" s="63"/>
      <c r="AG627" s="63"/>
      <c r="AH627" s="63"/>
      <c r="AI627" s="63"/>
    </row>
    <row r="628" spans="1:35" s="165" customFormat="1" x14ac:dyDescent="0.9">
      <c r="A628" s="60"/>
      <c r="B628" s="60"/>
      <c r="C628" s="344"/>
      <c r="D628" s="60"/>
      <c r="E628" s="60"/>
      <c r="F628" s="60"/>
      <c r="G628" s="60"/>
      <c r="H628" s="60"/>
      <c r="I628" s="60"/>
      <c r="J628" s="60"/>
      <c r="K628" s="60"/>
      <c r="L628" s="60"/>
      <c r="M628" s="60"/>
      <c r="N628" s="60"/>
      <c r="O628" s="60"/>
      <c r="P628" s="60"/>
      <c r="Q628" s="60"/>
      <c r="R628" s="60"/>
      <c r="S628" s="60"/>
      <c r="T628" s="60"/>
      <c r="U628" s="60"/>
      <c r="V628" s="60"/>
      <c r="W628" s="60"/>
      <c r="X628" s="60"/>
      <c r="Y628" s="60"/>
      <c r="Z628" s="60"/>
      <c r="AA628" s="60"/>
      <c r="AB628" s="63"/>
      <c r="AC628" s="63"/>
      <c r="AD628" s="63"/>
      <c r="AE628" s="63"/>
      <c r="AF628" s="63"/>
      <c r="AG628" s="63"/>
      <c r="AH628" s="63"/>
      <c r="AI628" s="63"/>
    </row>
    <row r="629" spans="1:35" s="165" customFormat="1" x14ac:dyDescent="0.9">
      <c r="A629" s="60"/>
      <c r="B629" s="60"/>
      <c r="C629" s="344"/>
      <c r="D629" s="60"/>
      <c r="E629" s="60"/>
      <c r="F629" s="60"/>
      <c r="G629" s="60"/>
      <c r="H629" s="60"/>
      <c r="I629" s="60"/>
      <c r="J629" s="60"/>
      <c r="K629" s="60"/>
      <c r="L629" s="60"/>
      <c r="M629" s="60"/>
      <c r="N629" s="60"/>
      <c r="O629" s="60"/>
      <c r="P629" s="60"/>
      <c r="Q629" s="60"/>
      <c r="R629" s="60"/>
      <c r="S629" s="60"/>
      <c r="T629" s="60"/>
      <c r="U629" s="60"/>
      <c r="V629" s="60"/>
      <c r="W629" s="60"/>
      <c r="X629" s="60"/>
      <c r="Y629" s="60"/>
      <c r="Z629" s="60"/>
      <c r="AA629" s="60"/>
      <c r="AB629" s="63"/>
      <c r="AC629" s="63"/>
      <c r="AD629" s="63"/>
      <c r="AE629" s="63"/>
      <c r="AF629" s="63"/>
      <c r="AG629" s="63"/>
      <c r="AH629" s="63"/>
      <c r="AI629" s="63"/>
    </row>
    <row r="630" spans="1:35" s="165" customFormat="1" x14ac:dyDescent="0.9">
      <c r="A630" s="60"/>
      <c r="B630" s="60"/>
      <c r="C630" s="344"/>
      <c r="D630" s="60"/>
      <c r="E630" s="60"/>
      <c r="F630" s="60"/>
      <c r="G630" s="60"/>
      <c r="H630" s="60"/>
      <c r="I630" s="60"/>
      <c r="J630" s="60"/>
      <c r="K630" s="60"/>
      <c r="L630" s="60"/>
      <c r="M630" s="60"/>
      <c r="N630" s="60"/>
      <c r="O630" s="60"/>
      <c r="P630" s="60"/>
      <c r="Q630" s="60"/>
      <c r="R630" s="60"/>
      <c r="S630" s="60"/>
      <c r="T630" s="60"/>
      <c r="U630" s="60"/>
      <c r="V630" s="60"/>
      <c r="W630" s="60"/>
      <c r="X630" s="60"/>
      <c r="Y630" s="60"/>
      <c r="Z630" s="60"/>
      <c r="AA630" s="60"/>
      <c r="AB630" s="63"/>
      <c r="AC630" s="63"/>
      <c r="AD630" s="63"/>
      <c r="AE630" s="63"/>
      <c r="AF630" s="63"/>
      <c r="AG630" s="63"/>
      <c r="AH630" s="63"/>
      <c r="AI630" s="63"/>
    </row>
    <row r="631" spans="1:35" s="165" customFormat="1" x14ac:dyDescent="0.9">
      <c r="A631" s="60"/>
      <c r="B631" s="60"/>
      <c r="C631" s="344"/>
      <c r="D631" s="60"/>
      <c r="E631" s="60"/>
      <c r="F631" s="60"/>
      <c r="G631" s="60"/>
      <c r="H631" s="60"/>
      <c r="I631" s="60"/>
      <c r="J631" s="60"/>
      <c r="K631" s="60"/>
      <c r="L631" s="60"/>
      <c r="M631" s="60"/>
      <c r="N631" s="60"/>
      <c r="O631" s="60"/>
      <c r="P631" s="60"/>
      <c r="Q631" s="60"/>
      <c r="R631" s="60"/>
      <c r="S631" s="60"/>
      <c r="T631" s="60"/>
      <c r="U631" s="60"/>
      <c r="V631" s="60"/>
      <c r="W631" s="60"/>
      <c r="X631" s="60"/>
      <c r="Y631" s="60"/>
      <c r="Z631" s="60"/>
      <c r="AA631" s="60"/>
      <c r="AB631" s="63"/>
      <c r="AC631" s="63"/>
      <c r="AD631" s="63"/>
      <c r="AE631" s="63"/>
      <c r="AF631" s="63"/>
      <c r="AG631" s="63"/>
      <c r="AH631" s="63"/>
      <c r="AI631" s="63"/>
    </row>
    <row r="632" spans="1:35" s="165" customFormat="1" x14ac:dyDescent="0.9">
      <c r="A632" s="60"/>
      <c r="B632" s="60"/>
      <c r="C632" s="344"/>
      <c r="D632" s="60"/>
      <c r="E632" s="60"/>
      <c r="F632" s="60"/>
      <c r="G632" s="60"/>
      <c r="H632" s="60"/>
      <c r="I632" s="60"/>
      <c r="J632" s="60"/>
      <c r="K632" s="60"/>
      <c r="L632" s="60"/>
      <c r="M632" s="60"/>
      <c r="N632" s="60"/>
      <c r="O632" s="60"/>
      <c r="P632" s="60"/>
      <c r="Q632" s="60"/>
      <c r="R632" s="60"/>
      <c r="S632" s="60"/>
      <c r="T632" s="60"/>
      <c r="U632" s="60"/>
      <c r="V632" s="60"/>
      <c r="W632" s="60"/>
      <c r="X632" s="60"/>
      <c r="Y632" s="60"/>
      <c r="Z632" s="60"/>
      <c r="AA632" s="60"/>
      <c r="AB632" s="63"/>
      <c r="AC632" s="63"/>
      <c r="AD632" s="63"/>
      <c r="AE632" s="63"/>
      <c r="AF632" s="63"/>
      <c r="AG632" s="63"/>
      <c r="AH632" s="63"/>
      <c r="AI632" s="63"/>
    </row>
    <row r="633" spans="1:35" s="165" customFormat="1" x14ac:dyDescent="0.9">
      <c r="A633" s="60"/>
      <c r="B633" s="60"/>
      <c r="C633" s="344"/>
      <c r="D633" s="60"/>
      <c r="E633" s="60"/>
      <c r="F633" s="60"/>
      <c r="G633" s="60"/>
      <c r="H633" s="60"/>
      <c r="I633" s="60"/>
      <c r="J633" s="60"/>
      <c r="K633" s="60"/>
      <c r="L633" s="60"/>
      <c r="M633" s="60"/>
      <c r="N633" s="60"/>
      <c r="O633" s="60"/>
      <c r="P633" s="60"/>
      <c r="Q633" s="60"/>
      <c r="R633" s="60"/>
      <c r="S633" s="60"/>
      <c r="T633" s="60"/>
      <c r="U633" s="60"/>
      <c r="V633" s="60"/>
      <c r="W633" s="60"/>
      <c r="X633" s="60"/>
      <c r="Y633" s="60"/>
      <c r="Z633" s="60"/>
      <c r="AA633" s="60"/>
      <c r="AB633" s="63"/>
      <c r="AC633" s="63"/>
      <c r="AD633" s="63"/>
      <c r="AE633" s="63"/>
      <c r="AF633" s="63"/>
      <c r="AG633" s="63"/>
      <c r="AH633" s="63"/>
      <c r="AI633" s="63"/>
    </row>
    <row r="634" spans="1:35" s="165" customFormat="1" x14ac:dyDescent="0.9">
      <c r="A634" s="60"/>
      <c r="B634" s="60"/>
      <c r="C634" s="344"/>
      <c r="D634" s="60"/>
      <c r="E634" s="60"/>
      <c r="F634" s="60"/>
      <c r="G634" s="60"/>
      <c r="H634" s="60"/>
      <c r="I634" s="60"/>
      <c r="J634" s="60"/>
      <c r="K634" s="60"/>
      <c r="L634" s="60"/>
      <c r="M634" s="60"/>
      <c r="N634" s="60"/>
      <c r="O634" s="60"/>
      <c r="P634" s="60"/>
      <c r="Q634" s="60"/>
      <c r="R634" s="60"/>
      <c r="S634" s="60"/>
      <c r="T634" s="60"/>
      <c r="U634" s="60"/>
      <c r="V634" s="60"/>
      <c r="W634" s="60"/>
      <c r="X634" s="60"/>
      <c r="Y634" s="60"/>
      <c r="Z634" s="60"/>
      <c r="AA634" s="60"/>
      <c r="AB634" s="63"/>
      <c r="AC634" s="63"/>
      <c r="AD634" s="63"/>
      <c r="AE634" s="63"/>
      <c r="AF634" s="63"/>
      <c r="AG634" s="63"/>
      <c r="AH634" s="63"/>
      <c r="AI634" s="63"/>
    </row>
    <row r="635" spans="1:35" s="165" customFormat="1" x14ac:dyDescent="0.9">
      <c r="A635" s="60"/>
      <c r="B635" s="60"/>
      <c r="C635" s="344"/>
      <c r="D635" s="60"/>
      <c r="E635" s="60"/>
      <c r="F635" s="60"/>
      <c r="G635" s="60"/>
      <c r="H635" s="60"/>
      <c r="I635" s="60"/>
      <c r="J635" s="60"/>
      <c r="K635" s="60"/>
      <c r="L635" s="60"/>
      <c r="M635" s="60"/>
      <c r="N635" s="60"/>
      <c r="O635" s="60"/>
      <c r="P635" s="60"/>
      <c r="Q635" s="60"/>
      <c r="R635" s="60"/>
      <c r="S635" s="60"/>
      <c r="T635" s="60"/>
      <c r="U635" s="60"/>
      <c r="V635" s="60"/>
      <c r="W635" s="60"/>
      <c r="X635" s="60"/>
      <c r="Y635" s="60"/>
      <c r="Z635" s="60"/>
      <c r="AA635" s="60"/>
      <c r="AB635" s="63"/>
      <c r="AC635" s="63"/>
      <c r="AD635" s="63"/>
      <c r="AE635" s="63"/>
      <c r="AF635" s="63"/>
      <c r="AG635" s="63"/>
      <c r="AH635" s="63"/>
      <c r="AI635" s="63"/>
    </row>
    <row r="636" spans="1:35" s="165" customFormat="1" x14ac:dyDescent="0.9">
      <c r="A636" s="60"/>
      <c r="B636" s="60"/>
      <c r="C636" s="344"/>
      <c r="D636" s="60"/>
      <c r="E636" s="60"/>
      <c r="F636" s="60"/>
      <c r="G636" s="60"/>
      <c r="H636" s="60"/>
      <c r="I636" s="60"/>
      <c r="J636" s="60"/>
      <c r="K636" s="60"/>
      <c r="L636" s="60"/>
      <c r="M636" s="60"/>
      <c r="N636" s="60"/>
      <c r="O636" s="60"/>
      <c r="P636" s="60"/>
      <c r="Q636" s="60"/>
      <c r="R636" s="60"/>
      <c r="S636" s="60"/>
      <c r="T636" s="60"/>
      <c r="U636" s="60"/>
      <c r="V636" s="60"/>
      <c r="W636" s="60"/>
      <c r="X636" s="60"/>
      <c r="Y636" s="60"/>
      <c r="Z636" s="60"/>
      <c r="AA636" s="60"/>
      <c r="AB636" s="63"/>
      <c r="AC636" s="63"/>
      <c r="AD636" s="63"/>
      <c r="AE636" s="63"/>
      <c r="AF636" s="63"/>
      <c r="AG636" s="63"/>
      <c r="AH636" s="63"/>
      <c r="AI636" s="63"/>
    </row>
    <row r="637" spans="1:35" s="165" customFormat="1" x14ac:dyDescent="0.9">
      <c r="A637" s="60"/>
      <c r="B637" s="60"/>
      <c r="C637" s="344"/>
      <c r="D637" s="60"/>
      <c r="E637" s="60"/>
      <c r="F637" s="60"/>
      <c r="G637" s="60"/>
      <c r="H637" s="60"/>
      <c r="I637" s="60"/>
      <c r="J637" s="60"/>
      <c r="K637" s="60"/>
      <c r="L637" s="60"/>
      <c r="M637" s="60"/>
      <c r="N637" s="60"/>
      <c r="O637" s="60"/>
      <c r="P637" s="60"/>
      <c r="Q637" s="60"/>
      <c r="R637" s="60"/>
      <c r="S637" s="60"/>
      <c r="T637" s="60"/>
      <c r="U637" s="60"/>
      <c r="V637" s="60"/>
      <c r="W637" s="60"/>
      <c r="X637" s="60"/>
      <c r="Y637" s="60"/>
      <c r="Z637" s="60"/>
      <c r="AA637" s="60"/>
      <c r="AB637" s="63"/>
      <c r="AC637" s="63"/>
      <c r="AD637" s="63"/>
      <c r="AE637" s="63"/>
      <c r="AF637" s="63"/>
      <c r="AG637" s="63"/>
      <c r="AH637" s="63"/>
      <c r="AI637" s="63"/>
    </row>
    <row r="638" spans="1:35" s="165" customFormat="1" x14ac:dyDescent="0.9">
      <c r="A638" s="60"/>
      <c r="B638" s="60"/>
      <c r="C638" s="344"/>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c r="AB638" s="63"/>
      <c r="AC638" s="63"/>
      <c r="AD638" s="63"/>
      <c r="AE638" s="63"/>
      <c r="AF638" s="63"/>
      <c r="AG638" s="63"/>
      <c r="AH638" s="63"/>
      <c r="AI638" s="63"/>
    </row>
    <row r="639" spans="1:35" s="165" customFormat="1" x14ac:dyDescent="0.9">
      <c r="A639" s="60"/>
      <c r="B639" s="60"/>
      <c r="C639" s="344"/>
      <c r="D639" s="60"/>
      <c r="E639" s="60"/>
      <c r="F639" s="60"/>
      <c r="G639" s="60"/>
      <c r="H639" s="60"/>
      <c r="I639" s="60"/>
      <c r="J639" s="60"/>
      <c r="K639" s="60"/>
      <c r="L639" s="60"/>
      <c r="M639" s="60"/>
      <c r="N639" s="60"/>
      <c r="O639" s="60"/>
      <c r="P639" s="60"/>
      <c r="Q639" s="60"/>
      <c r="R639" s="60"/>
      <c r="S639" s="60"/>
      <c r="T639" s="60"/>
      <c r="U639" s="60"/>
      <c r="V639" s="60"/>
      <c r="W639" s="60"/>
      <c r="X639" s="60"/>
      <c r="Y639" s="60"/>
      <c r="Z639" s="60"/>
      <c r="AA639" s="60"/>
      <c r="AB639" s="63"/>
      <c r="AC639" s="63"/>
      <c r="AD639" s="63"/>
      <c r="AE639" s="63"/>
      <c r="AF639" s="63"/>
      <c r="AG639" s="63"/>
      <c r="AH639" s="63"/>
      <c r="AI639" s="63"/>
    </row>
    <row r="640" spans="1:35" s="165" customFormat="1" x14ac:dyDescent="0.9">
      <c r="A640" s="60"/>
      <c r="B640" s="60"/>
      <c r="C640" s="344"/>
      <c r="D640" s="60"/>
      <c r="E640" s="60"/>
      <c r="F640" s="60"/>
      <c r="G640" s="60"/>
      <c r="H640" s="60"/>
      <c r="I640" s="60"/>
      <c r="J640" s="60"/>
      <c r="K640" s="60"/>
      <c r="L640" s="60"/>
      <c r="M640" s="60"/>
      <c r="N640" s="60"/>
      <c r="O640" s="60"/>
      <c r="P640" s="60"/>
      <c r="Q640" s="60"/>
      <c r="R640" s="60"/>
      <c r="S640" s="60"/>
      <c r="T640" s="60"/>
      <c r="U640" s="60"/>
      <c r="V640" s="60"/>
      <c r="W640" s="60"/>
      <c r="X640" s="60"/>
      <c r="Y640" s="60"/>
      <c r="Z640" s="60"/>
      <c r="AA640" s="60"/>
      <c r="AB640" s="63"/>
      <c r="AC640" s="63"/>
      <c r="AD640" s="63"/>
      <c r="AE640" s="63"/>
      <c r="AF640" s="63"/>
      <c r="AG640" s="63"/>
      <c r="AH640" s="63"/>
      <c r="AI640" s="63"/>
    </row>
    <row r="641" spans="1:35" s="165" customFormat="1" x14ac:dyDescent="0.9">
      <c r="A641" s="60"/>
      <c r="B641" s="60"/>
      <c r="C641" s="344"/>
      <c r="D641" s="60"/>
      <c r="E641" s="60"/>
      <c r="F641" s="60"/>
      <c r="G641" s="60"/>
      <c r="H641" s="60"/>
      <c r="I641" s="60"/>
      <c r="J641" s="60"/>
      <c r="K641" s="60"/>
      <c r="L641" s="60"/>
      <c r="M641" s="60"/>
      <c r="N641" s="60"/>
      <c r="O641" s="60"/>
      <c r="P641" s="60"/>
      <c r="Q641" s="60"/>
      <c r="R641" s="60"/>
      <c r="S641" s="60"/>
      <c r="T641" s="60"/>
      <c r="U641" s="60"/>
      <c r="V641" s="60"/>
      <c r="W641" s="60"/>
      <c r="X641" s="60"/>
      <c r="Y641" s="60"/>
      <c r="Z641" s="60"/>
      <c r="AA641" s="60"/>
      <c r="AB641" s="63"/>
      <c r="AC641" s="63"/>
      <c r="AD641" s="63"/>
      <c r="AE641" s="63"/>
      <c r="AF641" s="63"/>
      <c r="AG641" s="63"/>
      <c r="AH641" s="63"/>
      <c r="AI641" s="63"/>
    </row>
    <row r="642" spans="1:35" s="165" customFormat="1" x14ac:dyDescent="0.9">
      <c r="A642" s="60"/>
      <c r="B642" s="60"/>
      <c r="C642" s="344"/>
      <c r="D642" s="60"/>
      <c r="E642" s="60"/>
      <c r="F642" s="60"/>
      <c r="G642" s="60"/>
      <c r="H642" s="60"/>
      <c r="I642" s="60"/>
      <c r="J642" s="60"/>
      <c r="K642" s="60"/>
      <c r="L642" s="60"/>
      <c r="M642" s="60"/>
      <c r="N642" s="60"/>
      <c r="O642" s="60"/>
      <c r="P642" s="60"/>
      <c r="Q642" s="60"/>
      <c r="R642" s="60"/>
      <c r="S642" s="60"/>
      <c r="T642" s="60"/>
      <c r="U642" s="60"/>
      <c r="V642" s="60"/>
      <c r="W642" s="60"/>
      <c r="X642" s="60"/>
      <c r="Y642" s="60"/>
      <c r="Z642" s="60"/>
      <c r="AA642" s="60"/>
      <c r="AB642" s="63"/>
      <c r="AC642" s="63"/>
      <c r="AD642" s="63"/>
      <c r="AE642" s="63"/>
      <c r="AF642" s="63"/>
      <c r="AG642" s="63"/>
      <c r="AH642" s="63"/>
      <c r="AI642" s="63"/>
    </row>
    <row r="643" spans="1:35" s="165" customFormat="1" x14ac:dyDescent="0.9">
      <c r="A643" s="60"/>
      <c r="B643" s="60"/>
      <c r="C643" s="344"/>
      <c r="D643" s="60"/>
      <c r="E643" s="60"/>
      <c r="F643" s="60"/>
      <c r="G643" s="60"/>
      <c r="H643" s="60"/>
      <c r="I643" s="60"/>
      <c r="J643" s="60"/>
      <c r="K643" s="60"/>
      <c r="L643" s="60"/>
      <c r="M643" s="60"/>
      <c r="N643" s="60"/>
      <c r="O643" s="60"/>
      <c r="P643" s="60"/>
      <c r="Q643" s="60"/>
      <c r="R643" s="60"/>
      <c r="S643" s="60"/>
      <c r="T643" s="60"/>
      <c r="U643" s="60"/>
      <c r="V643" s="60"/>
      <c r="W643" s="60"/>
      <c r="X643" s="60"/>
      <c r="Y643" s="60"/>
      <c r="Z643" s="60"/>
      <c r="AA643" s="60"/>
      <c r="AB643" s="63"/>
      <c r="AC643" s="63"/>
      <c r="AD643" s="63"/>
      <c r="AE643" s="63"/>
      <c r="AF643" s="63"/>
      <c r="AG643" s="63"/>
      <c r="AH643" s="63"/>
      <c r="AI643" s="63"/>
    </row>
    <row r="644" spans="1:35" s="165" customFormat="1" x14ac:dyDescent="0.9">
      <c r="A644" s="60"/>
      <c r="B644" s="60"/>
      <c r="C644" s="344"/>
      <c r="D644" s="60"/>
      <c r="E644" s="60"/>
      <c r="F644" s="60"/>
      <c r="G644" s="60"/>
      <c r="H644" s="60"/>
      <c r="I644" s="60"/>
      <c r="J644" s="60"/>
      <c r="K644" s="60"/>
      <c r="L644" s="60"/>
      <c r="M644" s="60"/>
      <c r="N644" s="60"/>
      <c r="O644" s="60"/>
      <c r="P644" s="60"/>
      <c r="Q644" s="60"/>
      <c r="R644" s="60"/>
      <c r="S644" s="60"/>
      <c r="T644" s="60"/>
      <c r="U644" s="60"/>
      <c r="V644" s="60"/>
      <c r="W644" s="60"/>
      <c r="X644" s="60"/>
      <c r="Y644" s="60"/>
      <c r="Z644" s="60"/>
      <c r="AA644" s="60"/>
      <c r="AB644" s="63"/>
      <c r="AC644" s="63"/>
      <c r="AD644" s="63"/>
      <c r="AE644" s="63"/>
      <c r="AF644" s="63"/>
      <c r="AG644" s="63"/>
      <c r="AH644" s="63"/>
      <c r="AI644" s="63"/>
    </row>
    <row r="645" spans="1:35" s="165" customFormat="1" x14ac:dyDescent="0.9">
      <c r="A645" s="60"/>
      <c r="B645" s="60"/>
      <c r="C645" s="344"/>
      <c r="D645" s="60"/>
      <c r="E645" s="60"/>
      <c r="F645" s="60"/>
      <c r="G645" s="60"/>
      <c r="H645" s="60"/>
      <c r="I645" s="60"/>
      <c r="J645" s="60"/>
      <c r="K645" s="60"/>
      <c r="L645" s="60"/>
      <c r="M645" s="60"/>
      <c r="N645" s="60"/>
      <c r="O645" s="60"/>
      <c r="P645" s="60"/>
      <c r="Q645" s="60"/>
      <c r="R645" s="60"/>
      <c r="S645" s="60"/>
      <c r="T645" s="60"/>
      <c r="U645" s="60"/>
      <c r="V645" s="60"/>
      <c r="W645" s="60"/>
      <c r="X645" s="60"/>
      <c r="Y645" s="60"/>
      <c r="Z645" s="60"/>
      <c r="AA645" s="60"/>
      <c r="AB645" s="63"/>
      <c r="AC645" s="63"/>
      <c r="AD645" s="63"/>
      <c r="AE645" s="63"/>
      <c r="AF645" s="63"/>
      <c r="AG645" s="63"/>
      <c r="AH645" s="63"/>
      <c r="AI645" s="63"/>
    </row>
    <row r="646" spans="1:35" s="165" customFormat="1" x14ac:dyDescent="0.9">
      <c r="A646" s="60"/>
      <c r="B646" s="60"/>
      <c r="C646" s="344"/>
      <c r="D646" s="60"/>
      <c r="E646" s="60"/>
      <c r="F646" s="60"/>
      <c r="G646" s="60"/>
      <c r="H646" s="60"/>
      <c r="I646" s="60"/>
      <c r="J646" s="60"/>
      <c r="K646" s="60"/>
      <c r="L646" s="60"/>
      <c r="M646" s="60"/>
      <c r="N646" s="60"/>
      <c r="O646" s="60"/>
      <c r="P646" s="60"/>
      <c r="Q646" s="60"/>
      <c r="R646" s="60"/>
      <c r="S646" s="60"/>
      <c r="T646" s="60"/>
      <c r="U646" s="60"/>
      <c r="V646" s="60"/>
      <c r="W646" s="60"/>
      <c r="X646" s="60"/>
      <c r="Y646" s="60"/>
      <c r="Z646" s="60"/>
      <c r="AA646" s="60"/>
      <c r="AB646" s="63"/>
      <c r="AC646" s="63"/>
      <c r="AD646" s="63"/>
      <c r="AE646" s="63"/>
      <c r="AF646" s="63"/>
      <c r="AG646" s="63"/>
      <c r="AH646" s="63"/>
      <c r="AI646" s="63"/>
    </row>
    <row r="647" spans="1:35" s="165" customFormat="1" x14ac:dyDescent="0.9">
      <c r="A647" s="60"/>
      <c r="B647" s="60"/>
      <c r="C647" s="344"/>
      <c r="D647" s="60"/>
      <c r="E647" s="60"/>
      <c r="F647" s="60"/>
      <c r="G647" s="60"/>
      <c r="H647" s="60"/>
      <c r="I647" s="60"/>
      <c r="J647" s="60"/>
      <c r="K647" s="60"/>
      <c r="L647" s="60"/>
      <c r="M647" s="60"/>
      <c r="N647" s="60"/>
      <c r="O647" s="60"/>
      <c r="P647" s="60"/>
      <c r="Q647" s="60"/>
      <c r="R647" s="60"/>
      <c r="S647" s="60"/>
      <c r="T647" s="60"/>
      <c r="U647" s="60"/>
      <c r="V647" s="60"/>
      <c r="W647" s="60"/>
      <c r="X647" s="60"/>
      <c r="Y647" s="60"/>
      <c r="Z647" s="60"/>
      <c r="AA647" s="60"/>
      <c r="AB647" s="63"/>
      <c r="AC647" s="63"/>
      <c r="AD647" s="63"/>
      <c r="AE647" s="63"/>
      <c r="AF647" s="63"/>
      <c r="AG647" s="63"/>
      <c r="AH647" s="63"/>
      <c r="AI647" s="63"/>
    </row>
    <row r="648" spans="1:35" s="165" customFormat="1" x14ac:dyDescent="0.9">
      <c r="A648" s="60"/>
      <c r="B648" s="60"/>
      <c r="C648" s="344"/>
      <c r="D648" s="60"/>
      <c r="E648" s="60"/>
      <c r="F648" s="60"/>
      <c r="G648" s="60"/>
      <c r="H648" s="60"/>
      <c r="I648" s="60"/>
      <c r="J648" s="60"/>
      <c r="K648" s="60"/>
      <c r="L648" s="60"/>
      <c r="M648" s="60"/>
      <c r="N648" s="60"/>
      <c r="O648" s="60"/>
      <c r="P648" s="60"/>
      <c r="Q648" s="60"/>
      <c r="R648" s="60"/>
      <c r="S648" s="60"/>
      <c r="T648" s="60"/>
      <c r="U648" s="60"/>
      <c r="V648" s="60"/>
      <c r="W648" s="60"/>
      <c r="X648" s="60"/>
      <c r="Y648" s="60"/>
      <c r="Z648" s="60"/>
      <c r="AA648" s="60"/>
      <c r="AB648" s="63"/>
      <c r="AC648" s="63"/>
      <c r="AD648" s="63"/>
      <c r="AE648" s="63"/>
      <c r="AF648" s="63"/>
      <c r="AG648" s="63"/>
      <c r="AH648" s="63"/>
      <c r="AI648" s="63"/>
    </row>
    <row r="649" spans="1:35" s="165" customFormat="1" x14ac:dyDescent="0.9">
      <c r="A649" s="60"/>
      <c r="B649" s="60"/>
      <c r="C649" s="344"/>
      <c r="D649" s="60"/>
      <c r="E649" s="60"/>
      <c r="F649" s="60"/>
      <c r="G649" s="60"/>
      <c r="H649" s="60"/>
      <c r="I649" s="60"/>
      <c r="J649" s="60"/>
      <c r="K649" s="60"/>
      <c r="L649" s="60"/>
      <c r="M649" s="60"/>
      <c r="N649" s="60"/>
      <c r="O649" s="60"/>
      <c r="P649" s="60"/>
      <c r="Q649" s="60"/>
      <c r="R649" s="60"/>
      <c r="S649" s="60"/>
      <c r="T649" s="60"/>
      <c r="U649" s="60"/>
      <c r="V649" s="60"/>
      <c r="W649" s="60"/>
      <c r="X649" s="60"/>
      <c r="Y649" s="60"/>
      <c r="Z649" s="60"/>
      <c r="AA649" s="60"/>
      <c r="AB649" s="63"/>
      <c r="AC649" s="63"/>
      <c r="AD649" s="63"/>
      <c r="AE649" s="63"/>
      <c r="AF649" s="63"/>
      <c r="AG649" s="63"/>
      <c r="AH649" s="63"/>
      <c r="AI649" s="63"/>
    </row>
    <row r="650" spans="1:35" s="165" customFormat="1" x14ac:dyDescent="0.9">
      <c r="A650" s="60"/>
      <c r="B650" s="60"/>
      <c r="C650" s="344"/>
      <c r="D650" s="60"/>
      <c r="E650" s="60"/>
      <c r="F650" s="60"/>
      <c r="G650" s="60"/>
      <c r="H650" s="60"/>
      <c r="I650" s="60"/>
      <c r="J650" s="60"/>
      <c r="K650" s="60"/>
      <c r="L650" s="60"/>
      <c r="M650" s="60"/>
      <c r="N650" s="60"/>
      <c r="O650" s="60"/>
      <c r="P650" s="60"/>
      <c r="Q650" s="60"/>
      <c r="R650" s="60"/>
      <c r="S650" s="60"/>
      <c r="T650" s="60"/>
      <c r="U650" s="60"/>
      <c r="V650" s="60"/>
      <c r="W650" s="60"/>
      <c r="X650" s="60"/>
      <c r="Y650" s="60"/>
      <c r="Z650" s="60"/>
      <c r="AA650" s="60"/>
      <c r="AB650" s="63"/>
      <c r="AC650" s="63"/>
      <c r="AD650" s="63"/>
      <c r="AE650" s="63"/>
      <c r="AF650" s="63"/>
      <c r="AG650" s="63"/>
      <c r="AH650" s="63"/>
      <c r="AI650" s="63"/>
    </row>
    <row r="651" spans="1:35" s="165" customFormat="1" x14ac:dyDescent="0.9">
      <c r="A651" s="60"/>
      <c r="B651" s="60"/>
      <c r="C651" s="344"/>
      <c r="D651" s="60"/>
      <c r="E651" s="60"/>
      <c r="F651" s="60"/>
      <c r="G651" s="60"/>
      <c r="H651" s="60"/>
      <c r="I651" s="60"/>
      <c r="J651" s="60"/>
      <c r="K651" s="60"/>
      <c r="L651" s="60"/>
      <c r="M651" s="60"/>
      <c r="N651" s="60"/>
      <c r="O651" s="60"/>
      <c r="P651" s="60"/>
      <c r="Q651" s="60"/>
      <c r="R651" s="60"/>
      <c r="S651" s="60"/>
      <c r="T651" s="60"/>
      <c r="U651" s="60"/>
      <c r="V651" s="60"/>
      <c r="W651" s="60"/>
      <c r="X651" s="60"/>
      <c r="Y651" s="60"/>
      <c r="Z651" s="60"/>
      <c r="AA651" s="60"/>
      <c r="AB651" s="63"/>
      <c r="AC651" s="63"/>
      <c r="AD651" s="63"/>
      <c r="AE651" s="63"/>
      <c r="AF651" s="63"/>
      <c r="AG651" s="63"/>
      <c r="AH651" s="63"/>
      <c r="AI651" s="63"/>
    </row>
    <row r="652" spans="1:35" s="165" customFormat="1" x14ac:dyDescent="0.9">
      <c r="A652" s="60"/>
      <c r="B652" s="60"/>
      <c r="C652" s="344"/>
      <c r="D652" s="60"/>
      <c r="E652" s="60"/>
      <c r="F652" s="60"/>
      <c r="G652" s="60"/>
      <c r="H652" s="60"/>
      <c r="I652" s="60"/>
      <c r="J652" s="60"/>
      <c r="K652" s="60"/>
      <c r="L652" s="60"/>
      <c r="M652" s="60"/>
      <c r="N652" s="60"/>
      <c r="O652" s="60"/>
      <c r="P652" s="60"/>
      <c r="Q652" s="60"/>
      <c r="R652" s="60"/>
      <c r="S652" s="60"/>
      <c r="T652" s="60"/>
      <c r="U652" s="60"/>
      <c r="V652" s="60"/>
      <c r="W652" s="60"/>
      <c r="X652" s="60"/>
      <c r="Y652" s="60"/>
      <c r="Z652" s="60"/>
      <c r="AA652" s="60"/>
      <c r="AB652" s="63"/>
      <c r="AC652" s="63"/>
      <c r="AD652" s="63"/>
      <c r="AE652" s="63"/>
      <c r="AF652" s="63"/>
      <c r="AG652" s="63"/>
      <c r="AH652" s="63"/>
      <c r="AI652" s="63"/>
    </row>
    <row r="653" spans="1:35" s="165" customFormat="1" x14ac:dyDescent="0.9">
      <c r="A653" s="60"/>
      <c r="B653" s="60"/>
      <c r="C653" s="344"/>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c r="AB653" s="63"/>
      <c r="AC653" s="63"/>
      <c r="AD653" s="63"/>
      <c r="AE653" s="63"/>
      <c r="AF653" s="63"/>
      <c r="AG653" s="63"/>
      <c r="AH653" s="63"/>
      <c r="AI653" s="63"/>
    </row>
    <row r="654" spans="1:35" s="165" customFormat="1" x14ac:dyDescent="0.9">
      <c r="A654" s="60"/>
      <c r="B654" s="60"/>
      <c r="C654" s="344"/>
      <c r="D654" s="60"/>
      <c r="E654" s="60"/>
      <c r="F654" s="60"/>
      <c r="G654" s="60"/>
      <c r="H654" s="60"/>
      <c r="I654" s="60"/>
      <c r="J654" s="60"/>
      <c r="K654" s="60"/>
      <c r="L654" s="60"/>
      <c r="M654" s="60"/>
      <c r="N654" s="60"/>
      <c r="O654" s="60"/>
      <c r="P654" s="60"/>
      <c r="Q654" s="60"/>
      <c r="R654" s="60"/>
      <c r="S654" s="60"/>
      <c r="T654" s="60"/>
      <c r="U654" s="60"/>
      <c r="V654" s="60"/>
      <c r="W654" s="60"/>
      <c r="X654" s="60"/>
      <c r="Y654" s="60"/>
      <c r="Z654" s="60"/>
      <c r="AA654" s="60"/>
      <c r="AB654" s="63"/>
      <c r="AC654" s="63"/>
      <c r="AD654" s="63"/>
      <c r="AE654" s="63"/>
      <c r="AF654" s="63"/>
      <c r="AG654" s="63"/>
      <c r="AH654" s="63"/>
      <c r="AI654" s="63"/>
    </row>
    <row r="655" spans="1:35" s="165" customFormat="1" x14ac:dyDescent="0.9">
      <c r="A655" s="60"/>
      <c r="B655" s="60"/>
      <c r="C655" s="344"/>
      <c r="D655" s="60"/>
      <c r="E655" s="60"/>
      <c r="F655" s="60"/>
      <c r="G655" s="60"/>
      <c r="H655" s="60"/>
      <c r="I655" s="60"/>
      <c r="J655" s="60"/>
      <c r="K655" s="60"/>
      <c r="L655" s="60"/>
      <c r="M655" s="60"/>
      <c r="N655" s="60"/>
      <c r="O655" s="60"/>
      <c r="P655" s="60"/>
      <c r="Q655" s="60"/>
      <c r="R655" s="60"/>
      <c r="S655" s="60"/>
      <c r="T655" s="60"/>
      <c r="U655" s="60"/>
      <c r="V655" s="60"/>
      <c r="W655" s="60"/>
      <c r="X655" s="60"/>
      <c r="Y655" s="60"/>
      <c r="Z655" s="60"/>
      <c r="AA655" s="60"/>
      <c r="AB655" s="63"/>
      <c r="AC655" s="63"/>
      <c r="AD655" s="63"/>
      <c r="AE655" s="63"/>
      <c r="AF655" s="63"/>
      <c r="AG655" s="63"/>
      <c r="AH655" s="63"/>
      <c r="AI655" s="63"/>
    </row>
    <row r="656" spans="1:35" s="165" customFormat="1" x14ac:dyDescent="0.9">
      <c r="A656" s="60"/>
      <c r="B656" s="60"/>
      <c r="C656" s="344"/>
      <c r="D656" s="60"/>
      <c r="E656" s="60"/>
      <c r="F656" s="60"/>
      <c r="G656" s="60"/>
      <c r="H656" s="60"/>
      <c r="I656" s="60"/>
      <c r="J656" s="60"/>
      <c r="K656" s="60"/>
      <c r="L656" s="60"/>
      <c r="M656" s="60"/>
      <c r="N656" s="60"/>
      <c r="O656" s="60"/>
      <c r="P656" s="60"/>
      <c r="Q656" s="60"/>
      <c r="R656" s="60"/>
      <c r="S656" s="60"/>
      <c r="T656" s="60"/>
      <c r="U656" s="60"/>
      <c r="V656" s="60"/>
      <c r="W656" s="60"/>
      <c r="X656" s="60"/>
      <c r="Y656" s="60"/>
      <c r="Z656" s="60"/>
      <c r="AA656" s="60"/>
      <c r="AB656" s="63"/>
      <c r="AC656" s="63"/>
      <c r="AD656" s="63"/>
      <c r="AE656" s="63"/>
      <c r="AF656" s="63"/>
      <c r="AG656" s="63"/>
      <c r="AH656" s="63"/>
      <c r="AI656" s="63"/>
    </row>
    <row r="657" spans="1:35" s="165" customFormat="1" x14ac:dyDescent="0.9">
      <c r="A657" s="60"/>
      <c r="B657" s="60"/>
      <c r="C657" s="344"/>
      <c r="D657" s="60"/>
      <c r="E657" s="60"/>
      <c r="F657" s="60"/>
      <c r="G657" s="60"/>
      <c r="H657" s="60"/>
      <c r="I657" s="60"/>
      <c r="J657" s="60"/>
      <c r="K657" s="60"/>
      <c r="L657" s="60"/>
      <c r="M657" s="60"/>
      <c r="N657" s="60"/>
      <c r="O657" s="60"/>
      <c r="P657" s="60"/>
      <c r="Q657" s="60"/>
      <c r="R657" s="60"/>
      <c r="S657" s="60"/>
      <c r="T657" s="60"/>
      <c r="U657" s="60"/>
      <c r="V657" s="60"/>
      <c r="W657" s="60"/>
      <c r="X657" s="60"/>
      <c r="Y657" s="60"/>
      <c r="Z657" s="60"/>
      <c r="AA657" s="60"/>
      <c r="AB657" s="63"/>
      <c r="AC657" s="63"/>
      <c r="AD657" s="63"/>
      <c r="AE657" s="63"/>
      <c r="AF657" s="63"/>
      <c r="AG657" s="63"/>
      <c r="AH657" s="63"/>
      <c r="AI657" s="63"/>
    </row>
    <row r="658" spans="1:35" s="165" customFormat="1" x14ac:dyDescent="0.9">
      <c r="A658" s="60"/>
      <c r="B658" s="60"/>
      <c r="C658" s="344"/>
      <c r="D658" s="60"/>
      <c r="E658" s="60"/>
      <c r="F658" s="60"/>
      <c r="G658" s="60"/>
      <c r="H658" s="60"/>
      <c r="I658" s="60"/>
      <c r="J658" s="60"/>
      <c r="K658" s="60"/>
      <c r="L658" s="60"/>
      <c r="M658" s="60"/>
      <c r="N658" s="60"/>
      <c r="O658" s="60"/>
      <c r="P658" s="60"/>
      <c r="Q658" s="60"/>
      <c r="R658" s="60"/>
      <c r="S658" s="60"/>
      <c r="T658" s="60"/>
      <c r="U658" s="60"/>
      <c r="V658" s="60"/>
      <c r="W658" s="60"/>
      <c r="X658" s="60"/>
      <c r="Y658" s="60"/>
      <c r="Z658" s="60"/>
      <c r="AA658" s="60"/>
      <c r="AB658" s="63"/>
      <c r="AC658" s="63"/>
      <c r="AD658" s="63"/>
      <c r="AE658" s="63"/>
      <c r="AF658" s="63"/>
      <c r="AG658" s="63"/>
      <c r="AH658" s="63"/>
      <c r="AI658" s="63"/>
    </row>
    <row r="659" spans="1:35" s="165" customFormat="1" x14ac:dyDescent="0.9">
      <c r="A659" s="60"/>
      <c r="B659" s="60"/>
      <c r="C659" s="344"/>
      <c r="D659" s="60"/>
      <c r="E659" s="60"/>
      <c r="F659" s="60"/>
      <c r="G659" s="60"/>
      <c r="H659" s="60"/>
      <c r="I659" s="60"/>
      <c r="J659" s="60"/>
      <c r="K659" s="60"/>
      <c r="L659" s="60"/>
      <c r="M659" s="60"/>
      <c r="N659" s="60"/>
      <c r="O659" s="60"/>
      <c r="P659" s="60"/>
      <c r="Q659" s="60"/>
      <c r="R659" s="60"/>
      <c r="S659" s="60"/>
      <c r="T659" s="60"/>
      <c r="U659" s="60"/>
      <c r="V659" s="60"/>
      <c r="W659" s="60"/>
      <c r="X659" s="60"/>
      <c r="Y659" s="60"/>
      <c r="Z659" s="60"/>
      <c r="AA659" s="60"/>
      <c r="AB659" s="63"/>
      <c r="AC659" s="63"/>
      <c r="AD659" s="63"/>
      <c r="AE659" s="63"/>
      <c r="AF659" s="63"/>
      <c r="AG659" s="63"/>
      <c r="AH659" s="63"/>
      <c r="AI659" s="63"/>
    </row>
    <row r="660" spans="1:35" s="165" customFormat="1" x14ac:dyDescent="0.9">
      <c r="A660" s="60"/>
      <c r="B660" s="60"/>
      <c r="C660" s="344"/>
      <c r="D660" s="60"/>
      <c r="E660" s="60"/>
      <c r="F660" s="60"/>
      <c r="G660" s="60"/>
      <c r="H660" s="60"/>
      <c r="I660" s="60"/>
      <c r="J660" s="60"/>
      <c r="K660" s="60"/>
      <c r="L660" s="60"/>
      <c r="M660" s="60"/>
      <c r="N660" s="60"/>
      <c r="O660" s="60"/>
      <c r="P660" s="60"/>
      <c r="Q660" s="60"/>
      <c r="R660" s="60"/>
      <c r="S660" s="60"/>
      <c r="T660" s="60"/>
      <c r="U660" s="60"/>
      <c r="V660" s="60"/>
      <c r="W660" s="60"/>
      <c r="X660" s="60"/>
      <c r="Y660" s="60"/>
      <c r="Z660" s="60"/>
      <c r="AA660" s="60"/>
      <c r="AB660" s="63"/>
      <c r="AC660" s="63"/>
      <c r="AD660" s="63"/>
      <c r="AE660" s="63"/>
      <c r="AF660" s="63"/>
      <c r="AG660" s="63"/>
      <c r="AH660" s="63"/>
      <c r="AI660" s="63"/>
    </row>
    <row r="661" spans="1:35" s="165" customFormat="1" x14ac:dyDescent="0.9">
      <c r="A661" s="60"/>
      <c r="B661" s="60"/>
      <c r="C661" s="344"/>
      <c r="D661" s="60"/>
      <c r="E661" s="60"/>
      <c r="F661" s="60"/>
      <c r="G661" s="60"/>
      <c r="H661" s="60"/>
      <c r="I661" s="60"/>
      <c r="J661" s="60"/>
      <c r="K661" s="60"/>
      <c r="L661" s="60"/>
      <c r="M661" s="60"/>
      <c r="N661" s="60"/>
      <c r="O661" s="60"/>
      <c r="P661" s="60"/>
      <c r="Q661" s="60"/>
      <c r="R661" s="60"/>
      <c r="S661" s="60"/>
      <c r="T661" s="60"/>
      <c r="U661" s="60"/>
      <c r="V661" s="60"/>
      <c r="W661" s="60"/>
      <c r="X661" s="60"/>
      <c r="Y661" s="60"/>
      <c r="Z661" s="60"/>
      <c r="AA661" s="60"/>
      <c r="AB661" s="63"/>
      <c r="AC661" s="63"/>
      <c r="AD661" s="63"/>
      <c r="AE661" s="63"/>
      <c r="AF661" s="63"/>
      <c r="AG661" s="63"/>
      <c r="AH661" s="63"/>
      <c r="AI661" s="63"/>
    </row>
    <row r="662" spans="1:35" s="165" customFormat="1" x14ac:dyDescent="0.9">
      <c r="A662" s="60"/>
      <c r="B662" s="60"/>
      <c r="C662" s="344"/>
      <c r="D662" s="60"/>
      <c r="E662" s="60"/>
      <c r="F662" s="60"/>
      <c r="G662" s="60"/>
      <c r="H662" s="60"/>
      <c r="I662" s="60"/>
      <c r="J662" s="60"/>
      <c r="K662" s="60"/>
      <c r="L662" s="60"/>
      <c r="M662" s="60"/>
      <c r="N662" s="60"/>
      <c r="O662" s="60"/>
      <c r="P662" s="60"/>
      <c r="Q662" s="60"/>
      <c r="R662" s="60"/>
      <c r="S662" s="60"/>
      <c r="T662" s="60"/>
      <c r="U662" s="60"/>
      <c r="V662" s="60"/>
      <c r="W662" s="60"/>
      <c r="X662" s="60"/>
      <c r="Y662" s="60"/>
      <c r="Z662" s="60"/>
      <c r="AA662" s="60"/>
      <c r="AB662" s="63"/>
      <c r="AC662" s="63"/>
      <c r="AD662" s="63"/>
      <c r="AE662" s="63"/>
      <c r="AF662" s="63"/>
      <c r="AG662" s="63"/>
      <c r="AH662" s="63"/>
      <c r="AI662" s="63"/>
    </row>
    <row r="663" spans="1:35" s="165" customFormat="1" x14ac:dyDescent="0.9">
      <c r="A663" s="60"/>
      <c r="B663" s="60"/>
      <c r="C663" s="344"/>
      <c r="D663" s="60"/>
      <c r="E663" s="60"/>
      <c r="F663" s="60"/>
      <c r="G663" s="60"/>
      <c r="H663" s="60"/>
      <c r="I663" s="60"/>
      <c r="J663" s="60"/>
      <c r="K663" s="60"/>
      <c r="L663" s="60"/>
      <c r="M663" s="60"/>
      <c r="N663" s="60"/>
      <c r="O663" s="60"/>
      <c r="P663" s="60"/>
      <c r="Q663" s="60"/>
      <c r="R663" s="60"/>
      <c r="S663" s="60"/>
      <c r="T663" s="60"/>
      <c r="U663" s="60"/>
      <c r="V663" s="60"/>
      <c r="W663" s="60"/>
      <c r="X663" s="60"/>
      <c r="Y663" s="60"/>
      <c r="Z663" s="60"/>
      <c r="AA663" s="60"/>
      <c r="AB663" s="63"/>
      <c r="AC663" s="63"/>
      <c r="AD663" s="63"/>
      <c r="AE663" s="63"/>
      <c r="AF663" s="63"/>
      <c r="AG663" s="63"/>
      <c r="AH663" s="63"/>
      <c r="AI663" s="63"/>
    </row>
    <row r="664" spans="1:35" s="165" customFormat="1" x14ac:dyDescent="0.9">
      <c r="A664" s="60"/>
      <c r="B664" s="60"/>
      <c r="C664" s="344"/>
      <c r="D664" s="60"/>
      <c r="E664" s="60"/>
      <c r="F664" s="60"/>
      <c r="G664" s="60"/>
      <c r="H664" s="60"/>
      <c r="I664" s="60"/>
      <c r="J664" s="60"/>
      <c r="K664" s="60"/>
      <c r="L664" s="60"/>
      <c r="M664" s="60"/>
      <c r="N664" s="60"/>
      <c r="O664" s="60"/>
      <c r="P664" s="60"/>
      <c r="Q664" s="60"/>
      <c r="R664" s="60"/>
      <c r="S664" s="60"/>
      <c r="T664" s="60"/>
      <c r="U664" s="60"/>
      <c r="V664" s="60"/>
      <c r="W664" s="60"/>
      <c r="X664" s="60"/>
      <c r="Y664" s="60"/>
      <c r="Z664" s="60"/>
      <c r="AA664" s="60"/>
      <c r="AB664" s="63"/>
      <c r="AC664" s="63"/>
      <c r="AD664" s="63"/>
      <c r="AE664" s="63"/>
      <c r="AF664" s="63"/>
      <c r="AG664" s="63"/>
      <c r="AH664" s="63"/>
      <c r="AI664" s="63"/>
    </row>
    <row r="665" spans="1:35" s="165" customFormat="1" x14ac:dyDescent="0.9">
      <c r="A665" s="60"/>
      <c r="B665" s="60"/>
      <c r="C665" s="344"/>
      <c r="D665" s="60"/>
      <c r="E665" s="60"/>
      <c r="F665" s="60"/>
      <c r="G665" s="60"/>
      <c r="H665" s="60"/>
      <c r="I665" s="60"/>
      <c r="J665" s="60"/>
      <c r="K665" s="60"/>
      <c r="L665" s="60"/>
      <c r="M665" s="60"/>
      <c r="N665" s="60"/>
      <c r="O665" s="60"/>
      <c r="P665" s="60"/>
      <c r="Q665" s="60"/>
      <c r="R665" s="60"/>
      <c r="S665" s="60"/>
      <c r="T665" s="60"/>
      <c r="U665" s="60"/>
      <c r="V665" s="60"/>
      <c r="W665" s="60"/>
      <c r="X665" s="60"/>
      <c r="Y665" s="60"/>
      <c r="Z665" s="60"/>
      <c r="AA665" s="60"/>
      <c r="AB665" s="63"/>
      <c r="AC665" s="63"/>
      <c r="AD665" s="63"/>
      <c r="AE665" s="63"/>
      <c r="AF665" s="63"/>
      <c r="AG665" s="63"/>
      <c r="AH665" s="63"/>
      <c r="AI665" s="63"/>
    </row>
    <row r="666" spans="1:35" s="165" customFormat="1" x14ac:dyDescent="0.9">
      <c r="A666" s="60"/>
      <c r="B666" s="60"/>
      <c r="C666" s="344"/>
      <c r="D666" s="60"/>
      <c r="E666" s="60"/>
      <c r="F666" s="60"/>
      <c r="G666" s="60"/>
      <c r="H666" s="60"/>
      <c r="I666" s="60"/>
      <c r="J666" s="60"/>
      <c r="K666" s="60"/>
      <c r="L666" s="60"/>
      <c r="M666" s="60"/>
      <c r="N666" s="60"/>
      <c r="O666" s="60"/>
      <c r="P666" s="60"/>
      <c r="Q666" s="60"/>
      <c r="R666" s="60"/>
      <c r="S666" s="60"/>
      <c r="T666" s="60"/>
      <c r="U666" s="60"/>
      <c r="V666" s="60"/>
      <c r="W666" s="60"/>
      <c r="X666" s="60"/>
      <c r="Y666" s="60"/>
      <c r="Z666" s="60"/>
      <c r="AA666" s="60"/>
      <c r="AB666" s="63"/>
      <c r="AC666" s="63"/>
      <c r="AD666" s="63"/>
      <c r="AE666" s="63"/>
      <c r="AF666" s="63"/>
      <c r="AG666" s="63"/>
      <c r="AH666" s="63"/>
      <c r="AI666" s="63"/>
    </row>
    <row r="667" spans="1:35" s="165" customFormat="1" x14ac:dyDescent="0.9">
      <c r="A667" s="60"/>
      <c r="B667" s="60"/>
      <c r="C667" s="344"/>
      <c r="D667" s="60"/>
      <c r="E667" s="60"/>
      <c r="F667" s="60"/>
      <c r="G667" s="60"/>
      <c r="H667" s="60"/>
      <c r="I667" s="60"/>
      <c r="J667" s="60"/>
      <c r="K667" s="60"/>
      <c r="L667" s="60"/>
      <c r="M667" s="60"/>
      <c r="N667" s="60"/>
      <c r="O667" s="60"/>
      <c r="P667" s="60"/>
      <c r="Q667" s="60"/>
      <c r="R667" s="60"/>
      <c r="S667" s="60"/>
      <c r="T667" s="60"/>
      <c r="U667" s="60"/>
      <c r="V667" s="60"/>
      <c r="W667" s="60"/>
      <c r="X667" s="60"/>
      <c r="Y667" s="60"/>
      <c r="Z667" s="60"/>
      <c r="AA667" s="60"/>
      <c r="AB667" s="63"/>
      <c r="AC667" s="63"/>
      <c r="AD667" s="63"/>
      <c r="AE667" s="63"/>
      <c r="AF667" s="63"/>
      <c r="AG667" s="63"/>
      <c r="AH667" s="63"/>
      <c r="AI667" s="63"/>
    </row>
    <row r="668" spans="1:35" s="165" customFormat="1" x14ac:dyDescent="0.9">
      <c r="A668" s="60"/>
      <c r="B668" s="60"/>
      <c r="C668" s="344"/>
      <c r="D668" s="60"/>
      <c r="E668" s="60"/>
      <c r="F668" s="60"/>
      <c r="G668" s="60"/>
      <c r="H668" s="60"/>
      <c r="I668" s="60"/>
      <c r="J668" s="60"/>
      <c r="K668" s="60"/>
      <c r="L668" s="60"/>
      <c r="M668" s="60"/>
      <c r="N668" s="60"/>
      <c r="O668" s="60"/>
      <c r="P668" s="60"/>
      <c r="Q668" s="60"/>
      <c r="R668" s="60"/>
      <c r="S668" s="60"/>
      <c r="T668" s="60"/>
      <c r="U668" s="60"/>
      <c r="V668" s="60"/>
      <c r="W668" s="60"/>
      <c r="X668" s="60"/>
      <c r="Y668" s="60"/>
      <c r="Z668" s="60"/>
      <c r="AA668" s="60"/>
      <c r="AB668" s="63"/>
      <c r="AC668" s="63"/>
      <c r="AD668" s="63"/>
      <c r="AE668" s="63"/>
      <c r="AF668" s="63"/>
      <c r="AG668" s="63"/>
      <c r="AH668" s="63"/>
      <c r="AI668" s="63"/>
    </row>
    <row r="669" spans="1:35" s="165" customFormat="1" x14ac:dyDescent="0.9">
      <c r="A669" s="60"/>
      <c r="B669" s="60"/>
      <c r="C669" s="344"/>
      <c r="D669" s="60"/>
      <c r="E669" s="60"/>
      <c r="F669" s="60"/>
      <c r="G669" s="60"/>
      <c r="H669" s="60"/>
      <c r="I669" s="60"/>
      <c r="J669" s="60"/>
      <c r="K669" s="60"/>
      <c r="L669" s="60"/>
      <c r="M669" s="60"/>
      <c r="N669" s="60"/>
      <c r="O669" s="60"/>
      <c r="P669" s="60"/>
      <c r="Q669" s="60"/>
      <c r="R669" s="60"/>
      <c r="S669" s="60"/>
      <c r="T669" s="60"/>
      <c r="U669" s="60"/>
      <c r="V669" s="60"/>
      <c r="W669" s="60"/>
      <c r="X669" s="60"/>
      <c r="Y669" s="60"/>
      <c r="Z669" s="60"/>
      <c r="AA669" s="60"/>
      <c r="AB669" s="63"/>
      <c r="AC669" s="63"/>
      <c r="AD669" s="63"/>
      <c r="AE669" s="63"/>
      <c r="AF669" s="63"/>
      <c r="AG669" s="63"/>
      <c r="AH669" s="63"/>
      <c r="AI669" s="63"/>
    </row>
    <row r="670" spans="1:35" s="165" customFormat="1" x14ac:dyDescent="0.9">
      <c r="A670" s="60"/>
      <c r="B670" s="60"/>
      <c r="C670" s="344"/>
      <c r="D670" s="60"/>
      <c r="E670" s="60"/>
      <c r="F670" s="60"/>
      <c r="G670" s="60"/>
      <c r="H670" s="60"/>
      <c r="I670" s="60"/>
      <c r="J670" s="60"/>
      <c r="K670" s="60"/>
      <c r="L670" s="60"/>
      <c r="M670" s="60"/>
      <c r="N670" s="60"/>
      <c r="O670" s="60"/>
      <c r="P670" s="60"/>
      <c r="Q670" s="60"/>
      <c r="R670" s="60"/>
      <c r="S670" s="60"/>
      <c r="T670" s="60"/>
      <c r="U670" s="60"/>
      <c r="V670" s="60"/>
      <c r="W670" s="60"/>
      <c r="X670" s="60"/>
      <c r="Y670" s="60"/>
      <c r="Z670" s="60"/>
      <c r="AA670" s="60"/>
      <c r="AB670" s="63"/>
      <c r="AC670" s="63"/>
      <c r="AD670" s="63"/>
      <c r="AE670" s="63"/>
      <c r="AF670" s="63"/>
      <c r="AG670" s="63"/>
      <c r="AH670" s="63"/>
      <c r="AI670" s="63"/>
    </row>
    <row r="671" spans="1:35" s="165" customFormat="1" x14ac:dyDescent="0.9">
      <c r="A671" s="60"/>
      <c r="B671" s="60"/>
      <c r="C671" s="344"/>
      <c r="D671" s="60"/>
      <c r="E671" s="60"/>
      <c r="F671" s="60"/>
      <c r="G671" s="60"/>
      <c r="H671" s="60"/>
      <c r="I671" s="60"/>
      <c r="J671" s="60"/>
      <c r="K671" s="60"/>
      <c r="L671" s="60"/>
      <c r="M671" s="60"/>
      <c r="N671" s="60"/>
      <c r="O671" s="60"/>
      <c r="P671" s="60"/>
      <c r="Q671" s="60"/>
      <c r="R671" s="60"/>
      <c r="S671" s="60"/>
      <c r="T671" s="60"/>
      <c r="U671" s="60"/>
      <c r="V671" s="60"/>
      <c r="W671" s="60"/>
      <c r="X671" s="60"/>
      <c r="Y671" s="60"/>
      <c r="Z671" s="60"/>
      <c r="AA671" s="60"/>
      <c r="AB671" s="63"/>
      <c r="AC671" s="63"/>
      <c r="AD671" s="63"/>
      <c r="AE671" s="63"/>
      <c r="AF671" s="63"/>
      <c r="AG671" s="63"/>
      <c r="AH671" s="63"/>
      <c r="AI671" s="63"/>
    </row>
    <row r="672" spans="1:35" s="165" customFormat="1" x14ac:dyDescent="0.9">
      <c r="A672" s="60"/>
      <c r="B672" s="60"/>
      <c r="C672" s="344"/>
      <c r="D672" s="60"/>
      <c r="E672" s="60"/>
      <c r="F672" s="60"/>
      <c r="G672" s="60"/>
      <c r="H672" s="60"/>
      <c r="I672" s="60"/>
      <c r="J672" s="60"/>
      <c r="K672" s="60"/>
      <c r="L672" s="60"/>
      <c r="M672" s="60"/>
      <c r="N672" s="60"/>
      <c r="O672" s="60"/>
      <c r="P672" s="60"/>
      <c r="Q672" s="60"/>
      <c r="R672" s="60"/>
      <c r="S672" s="60"/>
      <c r="T672" s="60"/>
      <c r="U672" s="60"/>
      <c r="V672" s="60"/>
      <c r="W672" s="60"/>
      <c r="X672" s="60"/>
      <c r="Y672" s="60"/>
      <c r="Z672" s="60"/>
      <c r="AA672" s="60"/>
      <c r="AB672" s="63"/>
      <c r="AC672" s="63"/>
      <c r="AD672" s="63"/>
      <c r="AE672" s="63"/>
      <c r="AF672" s="63"/>
      <c r="AG672" s="63"/>
      <c r="AH672" s="63"/>
      <c r="AI672" s="63"/>
    </row>
    <row r="673" spans="1:35" s="165" customFormat="1" x14ac:dyDescent="0.9">
      <c r="A673" s="60"/>
      <c r="B673" s="60"/>
      <c r="C673" s="344"/>
      <c r="D673" s="60"/>
      <c r="E673" s="60"/>
      <c r="F673" s="60"/>
      <c r="G673" s="60"/>
      <c r="H673" s="60"/>
      <c r="I673" s="60"/>
      <c r="J673" s="60"/>
      <c r="K673" s="60"/>
      <c r="L673" s="60"/>
      <c r="M673" s="60"/>
      <c r="N673" s="60"/>
      <c r="O673" s="60"/>
      <c r="P673" s="60"/>
      <c r="Q673" s="60"/>
      <c r="R673" s="60"/>
      <c r="S673" s="60"/>
      <c r="T673" s="60"/>
      <c r="U673" s="60"/>
      <c r="V673" s="60"/>
      <c r="W673" s="60"/>
      <c r="X673" s="60"/>
      <c r="Y673" s="60"/>
      <c r="Z673" s="60"/>
      <c r="AA673" s="60"/>
      <c r="AB673" s="63"/>
      <c r="AC673" s="63"/>
      <c r="AD673" s="63"/>
      <c r="AE673" s="63"/>
      <c r="AF673" s="63"/>
      <c r="AG673" s="63"/>
      <c r="AH673" s="63"/>
      <c r="AI673" s="63"/>
    </row>
    <row r="674" spans="1:35" s="165" customFormat="1" x14ac:dyDescent="0.9">
      <c r="A674" s="60"/>
      <c r="B674" s="60"/>
      <c r="C674" s="344"/>
      <c r="D674" s="60"/>
      <c r="E674" s="60"/>
      <c r="F674" s="60"/>
      <c r="G674" s="60"/>
      <c r="H674" s="60"/>
      <c r="I674" s="60"/>
      <c r="J674" s="60"/>
      <c r="K674" s="60"/>
      <c r="L674" s="60"/>
      <c r="M674" s="60"/>
      <c r="N674" s="60"/>
      <c r="O674" s="60"/>
      <c r="P674" s="60"/>
      <c r="Q674" s="60"/>
      <c r="R674" s="60"/>
      <c r="S674" s="60"/>
      <c r="T674" s="60"/>
      <c r="U674" s="60"/>
      <c r="V674" s="60"/>
      <c r="W674" s="60"/>
      <c r="X674" s="60"/>
      <c r="Y674" s="60"/>
      <c r="Z674" s="60"/>
      <c r="AA674" s="60"/>
      <c r="AB674" s="63"/>
      <c r="AC674" s="63"/>
      <c r="AD674" s="63"/>
      <c r="AE674" s="63"/>
      <c r="AF674" s="63"/>
      <c r="AG674" s="63"/>
      <c r="AH674" s="63"/>
      <c r="AI674" s="63"/>
    </row>
    <row r="675" spans="1:35" s="165" customFormat="1" x14ac:dyDescent="0.9">
      <c r="A675" s="60"/>
      <c r="B675" s="60"/>
      <c r="C675" s="344"/>
      <c r="D675" s="60"/>
      <c r="E675" s="60"/>
      <c r="F675" s="60"/>
      <c r="G675" s="60"/>
      <c r="H675" s="60"/>
      <c r="I675" s="60"/>
      <c r="J675" s="60"/>
      <c r="K675" s="60"/>
      <c r="L675" s="60"/>
      <c r="M675" s="60"/>
      <c r="N675" s="60"/>
      <c r="O675" s="60"/>
      <c r="P675" s="60"/>
      <c r="Q675" s="60"/>
      <c r="R675" s="60"/>
      <c r="S675" s="60"/>
      <c r="T675" s="60"/>
      <c r="U675" s="60"/>
      <c r="V675" s="60"/>
      <c r="W675" s="60"/>
      <c r="X675" s="60"/>
      <c r="Y675" s="60"/>
      <c r="Z675" s="60"/>
      <c r="AA675" s="60"/>
      <c r="AB675" s="63"/>
      <c r="AC675" s="63"/>
      <c r="AD675" s="63"/>
      <c r="AE675" s="63"/>
      <c r="AF675" s="63"/>
      <c r="AG675" s="63"/>
      <c r="AH675" s="63"/>
      <c r="AI675" s="63"/>
    </row>
    <row r="676" spans="1:35" s="165" customFormat="1" x14ac:dyDescent="0.9">
      <c r="A676" s="60"/>
      <c r="B676" s="60"/>
      <c r="C676" s="344"/>
      <c r="D676" s="60"/>
      <c r="E676" s="60"/>
      <c r="F676" s="60"/>
      <c r="G676" s="60"/>
      <c r="H676" s="60"/>
      <c r="I676" s="60"/>
      <c r="J676" s="60"/>
      <c r="K676" s="60"/>
      <c r="L676" s="60"/>
      <c r="M676" s="60"/>
      <c r="N676" s="60"/>
      <c r="O676" s="60"/>
      <c r="P676" s="60"/>
      <c r="Q676" s="60"/>
      <c r="R676" s="60"/>
      <c r="S676" s="60"/>
      <c r="T676" s="60"/>
      <c r="U676" s="60"/>
      <c r="V676" s="60"/>
      <c r="W676" s="60"/>
      <c r="X676" s="60"/>
      <c r="Y676" s="60"/>
      <c r="Z676" s="60"/>
      <c r="AA676" s="60"/>
      <c r="AB676" s="63"/>
      <c r="AC676" s="63"/>
      <c r="AD676" s="63"/>
      <c r="AE676" s="63"/>
      <c r="AF676" s="63"/>
      <c r="AG676" s="63"/>
      <c r="AH676" s="63"/>
      <c r="AI676" s="63"/>
    </row>
    <row r="677" spans="1:35" s="165" customFormat="1" x14ac:dyDescent="0.9">
      <c r="A677" s="60"/>
      <c r="B677" s="60"/>
      <c r="C677" s="344"/>
      <c r="D677" s="60"/>
      <c r="E677" s="60"/>
      <c r="F677" s="60"/>
      <c r="G677" s="60"/>
      <c r="H677" s="60"/>
      <c r="I677" s="60"/>
      <c r="J677" s="60"/>
      <c r="K677" s="60"/>
      <c r="L677" s="60"/>
      <c r="M677" s="60"/>
      <c r="N677" s="60"/>
      <c r="O677" s="60"/>
      <c r="P677" s="60"/>
      <c r="Q677" s="60"/>
      <c r="R677" s="60"/>
      <c r="S677" s="60"/>
      <c r="T677" s="60"/>
      <c r="U677" s="60"/>
      <c r="V677" s="60"/>
      <c r="W677" s="60"/>
      <c r="X677" s="60"/>
      <c r="Y677" s="60"/>
      <c r="Z677" s="60"/>
      <c r="AA677" s="60"/>
      <c r="AB677" s="63"/>
      <c r="AC677" s="63"/>
      <c r="AD677" s="63"/>
      <c r="AE677" s="63"/>
      <c r="AF677" s="63"/>
      <c r="AG677" s="63"/>
      <c r="AH677" s="63"/>
      <c r="AI677" s="63"/>
    </row>
    <row r="678" spans="1:35" s="165" customFormat="1" x14ac:dyDescent="0.9">
      <c r="A678" s="60"/>
      <c r="B678" s="60"/>
      <c r="C678" s="344"/>
      <c r="D678" s="60"/>
      <c r="E678" s="60"/>
      <c r="F678" s="60"/>
      <c r="G678" s="60"/>
      <c r="H678" s="60"/>
      <c r="I678" s="60"/>
      <c r="J678" s="60"/>
      <c r="K678" s="60"/>
      <c r="L678" s="60"/>
      <c r="M678" s="60"/>
      <c r="N678" s="60"/>
      <c r="O678" s="60"/>
      <c r="P678" s="60"/>
      <c r="Q678" s="60"/>
      <c r="R678" s="60"/>
      <c r="S678" s="60"/>
      <c r="T678" s="60"/>
      <c r="U678" s="60"/>
      <c r="V678" s="60"/>
      <c r="W678" s="60"/>
      <c r="X678" s="60"/>
      <c r="Y678" s="60"/>
      <c r="Z678" s="60"/>
      <c r="AA678" s="60"/>
      <c r="AB678" s="63"/>
      <c r="AC678" s="63"/>
      <c r="AD678" s="63"/>
      <c r="AE678" s="63"/>
      <c r="AF678" s="63"/>
      <c r="AG678" s="63"/>
      <c r="AH678" s="63"/>
      <c r="AI678" s="63"/>
    </row>
    <row r="679" spans="1:35" s="165" customFormat="1" x14ac:dyDescent="0.9">
      <c r="A679" s="60"/>
      <c r="B679" s="60"/>
      <c r="C679" s="344"/>
      <c r="D679" s="60"/>
      <c r="E679" s="60"/>
      <c r="F679" s="60"/>
      <c r="G679" s="60"/>
      <c r="H679" s="60"/>
      <c r="I679" s="60"/>
      <c r="J679" s="60"/>
      <c r="K679" s="60"/>
      <c r="L679" s="60"/>
      <c r="M679" s="60"/>
      <c r="N679" s="60"/>
      <c r="O679" s="60"/>
      <c r="P679" s="60"/>
      <c r="Q679" s="60"/>
      <c r="R679" s="60"/>
      <c r="S679" s="60"/>
      <c r="T679" s="60"/>
      <c r="U679" s="60"/>
      <c r="V679" s="60"/>
      <c r="W679" s="60"/>
      <c r="X679" s="60"/>
      <c r="Y679" s="60"/>
      <c r="Z679" s="60"/>
      <c r="AA679" s="60"/>
      <c r="AB679" s="63"/>
      <c r="AC679" s="63"/>
      <c r="AD679" s="63"/>
      <c r="AE679" s="63"/>
      <c r="AF679" s="63"/>
      <c r="AG679" s="63"/>
      <c r="AH679" s="63"/>
      <c r="AI679" s="63"/>
    </row>
    <row r="680" spans="1:35" s="165" customFormat="1" x14ac:dyDescent="0.9">
      <c r="A680" s="60"/>
      <c r="B680" s="60"/>
      <c r="C680" s="344"/>
      <c r="D680" s="60"/>
      <c r="E680" s="60"/>
      <c r="F680" s="60"/>
      <c r="G680" s="60"/>
      <c r="H680" s="60"/>
      <c r="I680" s="60"/>
      <c r="J680" s="60"/>
      <c r="K680" s="60"/>
      <c r="L680" s="60"/>
      <c r="M680" s="60"/>
      <c r="N680" s="60"/>
      <c r="O680" s="60"/>
      <c r="P680" s="60"/>
      <c r="Q680" s="60"/>
      <c r="R680" s="60"/>
      <c r="S680" s="60"/>
      <c r="T680" s="60"/>
      <c r="U680" s="60"/>
      <c r="V680" s="60"/>
      <c r="W680" s="60"/>
      <c r="X680" s="60"/>
      <c r="Y680" s="60"/>
      <c r="Z680" s="60"/>
      <c r="AA680" s="60"/>
      <c r="AB680" s="63"/>
      <c r="AC680" s="63"/>
      <c r="AD680" s="63"/>
      <c r="AE680" s="63"/>
      <c r="AF680" s="63"/>
      <c r="AG680" s="63"/>
      <c r="AH680" s="63"/>
      <c r="AI680" s="63"/>
    </row>
    <row r="681" spans="1:35" s="165" customFormat="1" x14ac:dyDescent="0.9">
      <c r="A681" s="60"/>
      <c r="B681" s="60"/>
      <c r="C681" s="344"/>
      <c r="D681" s="60"/>
      <c r="E681" s="60"/>
      <c r="F681" s="60"/>
      <c r="G681" s="60"/>
      <c r="H681" s="60"/>
      <c r="I681" s="60"/>
      <c r="J681" s="60"/>
      <c r="K681" s="60"/>
      <c r="L681" s="60"/>
      <c r="M681" s="60"/>
      <c r="N681" s="60"/>
      <c r="O681" s="60"/>
      <c r="P681" s="60"/>
      <c r="Q681" s="60"/>
      <c r="R681" s="60"/>
      <c r="S681" s="60"/>
      <c r="T681" s="60"/>
      <c r="U681" s="60"/>
      <c r="V681" s="60"/>
      <c r="W681" s="60"/>
      <c r="X681" s="60"/>
      <c r="Y681" s="60"/>
      <c r="Z681" s="60"/>
      <c r="AA681" s="60"/>
      <c r="AB681" s="63"/>
      <c r="AC681" s="63"/>
      <c r="AD681" s="63"/>
      <c r="AE681" s="63"/>
      <c r="AF681" s="63"/>
      <c r="AG681" s="63"/>
      <c r="AH681" s="63"/>
      <c r="AI681" s="63"/>
    </row>
    <row r="682" spans="1:35" s="165" customFormat="1" x14ac:dyDescent="0.9">
      <c r="A682" s="60"/>
      <c r="B682" s="60"/>
      <c r="C682" s="344"/>
      <c r="D682" s="60"/>
      <c r="E682" s="60"/>
      <c r="F682" s="60"/>
      <c r="G682" s="60"/>
      <c r="H682" s="60"/>
      <c r="I682" s="60"/>
      <c r="J682" s="60"/>
      <c r="K682" s="60"/>
      <c r="L682" s="60"/>
      <c r="M682" s="60"/>
      <c r="N682" s="60"/>
      <c r="O682" s="60"/>
      <c r="P682" s="60"/>
      <c r="Q682" s="60"/>
      <c r="R682" s="60"/>
      <c r="S682" s="60"/>
      <c r="T682" s="60"/>
      <c r="U682" s="60"/>
      <c r="V682" s="60"/>
      <c r="W682" s="60"/>
      <c r="X682" s="60"/>
      <c r="Y682" s="60"/>
      <c r="Z682" s="60"/>
      <c r="AA682" s="60"/>
      <c r="AB682" s="63"/>
      <c r="AC682" s="63"/>
      <c r="AD682" s="63"/>
      <c r="AE682" s="63"/>
      <c r="AF682" s="63"/>
      <c r="AG682" s="63"/>
      <c r="AH682" s="63"/>
      <c r="AI682" s="63"/>
    </row>
    <row r="683" spans="1:35" s="165" customFormat="1" x14ac:dyDescent="0.9">
      <c r="A683" s="60"/>
      <c r="B683" s="60"/>
      <c r="C683" s="344"/>
      <c r="D683" s="60"/>
      <c r="E683" s="60"/>
      <c r="F683" s="60"/>
      <c r="G683" s="60"/>
      <c r="H683" s="60"/>
      <c r="I683" s="60"/>
      <c r="J683" s="60"/>
      <c r="K683" s="60"/>
      <c r="L683" s="60"/>
      <c r="M683" s="60"/>
      <c r="N683" s="60"/>
      <c r="O683" s="60"/>
      <c r="P683" s="60"/>
      <c r="Q683" s="60"/>
      <c r="R683" s="60"/>
      <c r="S683" s="60"/>
      <c r="T683" s="60"/>
      <c r="U683" s="60"/>
      <c r="V683" s="60"/>
      <c r="W683" s="60"/>
      <c r="X683" s="60"/>
      <c r="Y683" s="60"/>
      <c r="Z683" s="60"/>
      <c r="AA683" s="60"/>
      <c r="AB683" s="63"/>
      <c r="AC683" s="63"/>
      <c r="AD683" s="63"/>
      <c r="AE683" s="63"/>
      <c r="AF683" s="63"/>
      <c r="AG683" s="63"/>
      <c r="AH683" s="63"/>
      <c r="AI683" s="63"/>
    </row>
    <row r="684" spans="1:35" s="165" customFormat="1" x14ac:dyDescent="0.9">
      <c r="A684" s="60"/>
      <c r="B684" s="60"/>
      <c r="C684" s="344"/>
      <c r="D684" s="60"/>
      <c r="E684" s="60"/>
      <c r="F684" s="60"/>
      <c r="G684" s="60"/>
      <c r="H684" s="60"/>
      <c r="I684" s="60"/>
      <c r="J684" s="60"/>
      <c r="K684" s="60"/>
      <c r="L684" s="60"/>
      <c r="M684" s="60"/>
      <c r="N684" s="60"/>
      <c r="O684" s="60"/>
      <c r="P684" s="60"/>
      <c r="Q684" s="60"/>
      <c r="R684" s="60"/>
      <c r="S684" s="60"/>
      <c r="T684" s="60"/>
      <c r="U684" s="60"/>
      <c r="V684" s="60"/>
      <c r="W684" s="60"/>
      <c r="X684" s="60"/>
      <c r="Y684" s="60"/>
      <c r="Z684" s="60"/>
      <c r="AA684" s="60"/>
      <c r="AB684" s="63"/>
      <c r="AC684" s="63"/>
      <c r="AD684" s="63"/>
      <c r="AE684" s="63"/>
      <c r="AF684" s="63"/>
      <c r="AG684" s="63"/>
      <c r="AH684" s="63"/>
      <c r="AI684" s="63"/>
    </row>
    <row r="685" spans="1:35" s="165" customFormat="1" x14ac:dyDescent="0.9">
      <c r="A685" s="60"/>
      <c r="B685" s="60"/>
      <c r="C685" s="344"/>
      <c r="D685" s="60"/>
      <c r="E685" s="60"/>
      <c r="F685" s="60"/>
      <c r="G685" s="60"/>
      <c r="H685" s="60"/>
      <c r="I685" s="60"/>
      <c r="J685" s="60"/>
      <c r="K685" s="60"/>
      <c r="L685" s="60"/>
      <c r="M685" s="60"/>
      <c r="N685" s="60"/>
      <c r="O685" s="60"/>
      <c r="P685" s="60"/>
      <c r="Q685" s="60"/>
      <c r="R685" s="60"/>
      <c r="S685" s="60"/>
      <c r="T685" s="60"/>
      <c r="U685" s="60"/>
      <c r="V685" s="60"/>
      <c r="W685" s="60"/>
      <c r="X685" s="60"/>
      <c r="Y685" s="60"/>
      <c r="Z685" s="60"/>
      <c r="AA685" s="60"/>
      <c r="AB685" s="63"/>
      <c r="AC685" s="63"/>
      <c r="AD685" s="63"/>
      <c r="AE685" s="63"/>
      <c r="AF685" s="63"/>
      <c r="AG685" s="63"/>
      <c r="AH685" s="63"/>
      <c r="AI685" s="63"/>
    </row>
    <row r="686" spans="1:35" s="165" customFormat="1" x14ac:dyDescent="0.9">
      <c r="A686" s="60"/>
      <c r="B686" s="60"/>
      <c r="C686" s="344"/>
      <c r="D686" s="60"/>
      <c r="E686" s="60"/>
      <c r="F686" s="60"/>
      <c r="G686" s="60"/>
      <c r="H686" s="60"/>
      <c r="I686" s="60"/>
      <c r="J686" s="60"/>
      <c r="K686" s="60"/>
      <c r="L686" s="60"/>
      <c r="M686" s="60"/>
      <c r="N686" s="60"/>
      <c r="O686" s="60"/>
      <c r="P686" s="60"/>
      <c r="Q686" s="60"/>
      <c r="R686" s="60"/>
      <c r="S686" s="60"/>
      <c r="T686" s="60"/>
      <c r="U686" s="60"/>
      <c r="V686" s="60"/>
      <c r="W686" s="60"/>
      <c r="X686" s="60"/>
      <c r="Y686" s="60"/>
      <c r="Z686" s="60"/>
      <c r="AA686" s="60"/>
      <c r="AB686" s="63"/>
      <c r="AC686" s="63"/>
      <c r="AD686" s="63"/>
      <c r="AE686" s="63"/>
      <c r="AF686" s="63"/>
      <c r="AG686" s="63"/>
      <c r="AH686" s="63"/>
      <c r="AI686" s="63"/>
    </row>
    <row r="687" spans="1:35" s="165" customFormat="1" x14ac:dyDescent="0.9">
      <c r="A687" s="60"/>
      <c r="B687" s="60"/>
      <c r="C687" s="344"/>
      <c r="D687" s="60"/>
      <c r="E687" s="60"/>
      <c r="F687" s="60"/>
      <c r="G687" s="60"/>
      <c r="H687" s="60"/>
      <c r="I687" s="60"/>
      <c r="J687" s="60"/>
      <c r="K687" s="60"/>
      <c r="L687" s="60"/>
      <c r="M687" s="60"/>
      <c r="N687" s="60"/>
      <c r="O687" s="60"/>
      <c r="P687" s="60"/>
      <c r="Q687" s="60"/>
      <c r="R687" s="60"/>
      <c r="S687" s="60"/>
      <c r="T687" s="60"/>
      <c r="U687" s="60"/>
      <c r="V687" s="60"/>
      <c r="W687" s="60"/>
      <c r="X687" s="60"/>
      <c r="Y687" s="60"/>
      <c r="Z687" s="60"/>
      <c r="AA687" s="60"/>
      <c r="AB687" s="63"/>
      <c r="AC687" s="63"/>
      <c r="AD687" s="63"/>
      <c r="AE687" s="63"/>
      <c r="AF687" s="63"/>
      <c r="AG687" s="63"/>
      <c r="AH687" s="63"/>
      <c r="AI687" s="63"/>
    </row>
    <row r="688" spans="1:35" s="165" customFormat="1" x14ac:dyDescent="0.9">
      <c r="A688" s="60"/>
      <c r="B688" s="60"/>
      <c r="C688" s="344"/>
      <c r="D688" s="60"/>
      <c r="E688" s="60"/>
      <c r="F688" s="60"/>
      <c r="G688" s="60"/>
      <c r="H688" s="60"/>
      <c r="I688" s="60"/>
      <c r="J688" s="60"/>
      <c r="K688" s="60"/>
      <c r="L688" s="60"/>
      <c r="M688" s="60"/>
      <c r="N688" s="60"/>
      <c r="O688" s="60"/>
      <c r="P688" s="60"/>
      <c r="Q688" s="60"/>
      <c r="R688" s="60"/>
      <c r="S688" s="60"/>
      <c r="T688" s="60"/>
      <c r="U688" s="60"/>
      <c r="V688" s="60"/>
      <c r="W688" s="60"/>
      <c r="X688" s="60"/>
      <c r="Y688" s="60"/>
      <c r="Z688" s="60"/>
      <c r="AA688" s="60"/>
      <c r="AB688" s="63"/>
      <c r="AC688" s="63"/>
      <c r="AD688" s="63"/>
      <c r="AE688" s="63"/>
      <c r="AF688" s="63"/>
      <c r="AG688" s="63"/>
      <c r="AH688" s="63"/>
      <c r="AI688" s="63"/>
    </row>
    <row r="689" spans="1:35" s="165" customFormat="1" x14ac:dyDescent="0.9">
      <c r="A689" s="60"/>
      <c r="B689" s="60"/>
      <c r="C689" s="344"/>
      <c r="D689" s="60"/>
      <c r="E689" s="60"/>
      <c r="F689" s="60"/>
      <c r="G689" s="60"/>
      <c r="H689" s="60"/>
      <c r="I689" s="60"/>
      <c r="J689" s="60"/>
      <c r="K689" s="60"/>
      <c r="L689" s="60"/>
      <c r="M689" s="60"/>
      <c r="N689" s="60"/>
      <c r="O689" s="60"/>
      <c r="P689" s="60"/>
      <c r="Q689" s="60"/>
      <c r="R689" s="60"/>
      <c r="S689" s="60"/>
      <c r="T689" s="60"/>
      <c r="U689" s="60"/>
      <c r="V689" s="60"/>
      <c r="W689" s="60"/>
      <c r="X689" s="60"/>
      <c r="Y689" s="60"/>
      <c r="Z689" s="60"/>
      <c r="AA689" s="60"/>
      <c r="AB689" s="63"/>
      <c r="AC689" s="63"/>
      <c r="AD689" s="63"/>
      <c r="AE689" s="63"/>
      <c r="AF689" s="63"/>
      <c r="AG689" s="63"/>
      <c r="AH689" s="63"/>
      <c r="AI689" s="63"/>
    </row>
    <row r="690" spans="1:35" s="165" customFormat="1" x14ac:dyDescent="0.9">
      <c r="A690" s="60"/>
      <c r="B690" s="60"/>
      <c r="C690" s="344"/>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3"/>
      <c r="AC690" s="63"/>
      <c r="AD690" s="63"/>
      <c r="AE690" s="63"/>
      <c r="AF690" s="63"/>
      <c r="AG690" s="63"/>
      <c r="AH690" s="63"/>
      <c r="AI690" s="63"/>
    </row>
    <row r="691" spans="1:35" s="165" customFormat="1" x14ac:dyDescent="0.9">
      <c r="A691" s="60"/>
      <c r="B691" s="60"/>
      <c r="C691" s="344"/>
      <c r="D691" s="60"/>
      <c r="E691" s="60"/>
      <c r="F691" s="60"/>
      <c r="G691" s="60"/>
      <c r="H691" s="60"/>
      <c r="I691" s="60"/>
      <c r="J691" s="60"/>
      <c r="K691" s="60"/>
      <c r="L691" s="60"/>
      <c r="M691" s="60"/>
      <c r="N691" s="60"/>
      <c r="O691" s="60"/>
      <c r="P691" s="60"/>
      <c r="Q691" s="60"/>
      <c r="R691" s="60"/>
      <c r="S691" s="60"/>
      <c r="T691" s="60"/>
      <c r="U691" s="60"/>
      <c r="V691" s="60"/>
      <c r="W691" s="60"/>
      <c r="X691" s="60"/>
      <c r="Y691" s="60"/>
      <c r="Z691" s="60"/>
      <c r="AA691" s="60"/>
      <c r="AB691" s="63"/>
      <c r="AC691" s="63"/>
      <c r="AD691" s="63"/>
      <c r="AE691" s="63"/>
      <c r="AF691" s="63"/>
      <c r="AG691" s="63"/>
      <c r="AH691" s="63"/>
      <c r="AI691" s="63"/>
    </row>
    <row r="692" spans="1:35" s="165" customFormat="1" x14ac:dyDescent="0.9">
      <c r="A692" s="60"/>
      <c r="B692" s="60"/>
      <c r="C692" s="344"/>
      <c r="D692" s="60"/>
      <c r="E692" s="60"/>
      <c r="F692" s="60"/>
      <c r="G692" s="60"/>
      <c r="H692" s="60"/>
      <c r="I692" s="60"/>
      <c r="J692" s="60"/>
      <c r="K692" s="60"/>
      <c r="L692" s="60"/>
      <c r="M692" s="60"/>
      <c r="N692" s="60"/>
      <c r="O692" s="60"/>
      <c r="P692" s="60"/>
      <c r="Q692" s="60"/>
      <c r="R692" s="60"/>
      <c r="S692" s="60"/>
      <c r="T692" s="60"/>
      <c r="U692" s="60"/>
      <c r="V692" s="60"/>
      <c r="W692" s="60"/>
      <c r="X692" s="60"/>
      <c r="Y692" s="60"/>
      <c r="Z692" s="60"/>
      <c r="AA692" s="60"/>
      <c r="AB692" s="63"/>
      <c r="AC692" s="63"/>
      <c r="AD692" s="63"/>
      <c r="AE692" s="63"/>
      <c r="AF692" s="63"/>
      <c r="AG692" s="63"/>
      <c r="AH692" s="63"/>
      <c r="AI692" s="63"/>
    </row>
    <row r="693" spans="1:35" s="165" customFormat="1" x14ac:dyDescent="0.9">
      <c r="A693" s="60"/>
      <c r="B693" s="60"/>
      <c r="C693" s="344"/>
      <c r="D693" s="60"/>
      <c r="E693" s="60"/>
      <c r="F693" s="60"/>
      <c r="G693" s="60"/>
      <c r="H693" s="60"/>
      <c r="I693" s="60"/>
      <c r="J693" s="60"/>
      <c r="K693" s="60"/>
      <c r="L693" s="60"/>
      <c r="M693" s="60"/>
      <c r="N693" s="60"/>
      <c r="O693" s="60"/>
      <c r="P693" s="60"/>
      <c r="Q693" s="60"/>
      <c r="R693" s="60"/>
      <c r="S693" s="60"/>
      <c r="T693" s="60"/>
      <c r="U693" s="60"/>
      <c r="V693" s="60"/>
      <c r="W693" s="60"/>
      <c r="X693" s="60"/>
      <c r="Y693" s="60"/>
      <c r="Z693" s="60"/>
      <c r="AA693" s="60"/>
      <c r="AB693" s="63"/>
      <c r="AC693" s="63"/>
      <c r="AD693" s="63"/>
      <c r="AE693" s="63"/>
      <c r="AF693" s="63"/>
      <c r="AG693" s="63"/>
      <c r="AH693" s="63"/>
      <c r="AI693" s="63"/>
    </row>
    <row r="694" spans="1:35" s="165" customFormat="1" x14ac:dyDescent="0.9">
      <c r="A694" s="60"/>
      <c r="B694" s="60"/>
      <c r="C694" s="344"/>
      <c r="D694" s="60"/>
      <c r="E694" s="60"/>
      <c r="F694" s="60"/>
      <c r="G694" s="60"/>
      <c r="H694" s="60"/>
      <c r="I694" s="60"/>
      <c r="J694" s="60"/>
      <c r="K694" s="60"/>
      <c r="L694" s="60"/>
      <c r="M694" s="60"/>
      <c r="N694" s="60"/>
      <c r="O694" s="60"/>
      <c r="P694" s="60"/>
      <c r="Q694" s="60"/>
      <c r="R694" s="60"/>
      <c r="S694" s="60"/>
      <c r="T694" s="60"/>
      <c r="U694" s="60"/>
      <c r="V694" s="60"/>
      <c r="W694" s="60"/>
      <c r="X694" s="60"/>
      <c r="Y694" s="60"/>
      <c r="Z694" s="60"/>
      <c r="AA694" s="60"/>
      <c r="AB694" s="63"/>
      <c r="AC694" s="63"/>
      <c r="AD694" s="63"/>
      <c r="AE694" s="63"/>
      <c r="AF694" s="63"/>
      <c r="AG694" s="63"/>
      <c r="AH694" s="63"/>
      <c r="AI694" s="63"/>
    </row>
    <row r="695" spans="1:35" s="165" customFormat="1" x14ac:dyDescent="0.9">
      <c r="A695" s="60"/>
      <c r="B695" s="60"/>
      <c r="C695" s="344"/>
      <c r="D695" s="60"/>
      <c r="E695" s="60"/>
      <c r="F695" s="60"/>
      <c r="G695" s="60"/>
      <c r="H695" s="60"/>
      <c r="I695" s="60"/>
      <c r="J695" s="60"/>
      <c r="K695" s="60"/>
      <c r="L695" s="60"/>
      <c r="M695" s="60"/>
      <c r="N695" s="60"/>
      <c r="O695" s="60"/>
      <c r="P695" s="60"/>
      <c r="Q695" s="60"/>
      <c r="R695" s="60"/>
      <c r="S695" s="60"/>
      <c r="T695" s="60"/>
      <c r="U695" s="60"/>
      <c r="V695" s="60"/>
      <c r="W695" s="60"/>
      <c r="X695" s="60"/>
      <c r="Y695" s="60"/>
      <c r="Z695" s="60"/>
      <c r="AA695" s="60"/>
      <c r="AB695" s="63"/>
      <c r="AC695" s="63"/>
      <c r="AD695" s="63"/>
      <c r="AE695" s="63"/>
      <c r="AF695" s="63"/>
      <c r="AG695" s="63"/>
      <c r="AH695" s="63"/>
      <c r="AI695" s="63"/>
    </row>
    <row r="696" spans="1:35" s="165" customFormat="1" x14ac:dyDescent="0.9">
      <c r="A696" s="60"/>
      <c r="B696" s="60"/>
      <c r="C696" s="344"/>
      <c r="D696" s="60"/>
      <c r="E696" s="60"/>
      <c r="F696" s="60"/>
      <c r="G696" s="60"/>
      <c r="H696" s="60"/>
      <c r="I696" s="60"/>
      <c r="J696" s="60"/>
      <c r="K696" s="60"/>
      <c r="L696" s="60"/>
      <c r="M696" s="60"/>
      <c r="N696" s="60"/>
      <c r="O696" s="60"/>
      <c r="P696" s="60"/>
      <c r="Q696" s="60"/>
      <c r="R696" s="60"/>
      <c r="S696" s="60"/>
      <c r="T696" s="60"/>
      <c r="U696" s="60"/>
      <c r="V696" s="60"/>
      <c r="W696" s="60"/>
      <c r="X696" s="60"/>
      <c r="Y696" s="60"/>
      <c r="Z696" s="60"/>
      <c r="AA696" s="60"/>
      <c r="AB696" s="63"/>
      <c r="AC696" s="63"/>
      <c r="AD696" s="63"/>
      <c r="AE696" s="63"/>
      <c r="AF696" s="63"/>
      <c r="AG696" s="63"/>
      <c r="AH696" s="63"/>
      <c r="AI696" s="63"/>
    </row>
    <row r="697" spans="1:35" s="165" customFormat="1" x14ac:dyDescent="0.9">
      <c r="A697" s="60"/>
      <c r="B697" s="60"/>
      <c r="C697" s="344"/>
      <c r="D697" s="60"/>
      <c r="E697" s="60"/>
      <c r="F697" s="60"/>
      <c r="G697" s="60"/>
      <c r="H697" s="60"/>
      <c r="I697" s="60"/>
      <c r="J697" s="60"/>
      <c r="K697" s="60"/>
      <c r="L697" s="60"/>
      <c r="M697" s="60"/>
      <c r="N697" s="60"/>
      <c r="O697" s="60"/>
      <c r="P697" s="60"/>
      <c r="Q697" s="60"/>
      <c r="R697" s="60"/>
      <c r="S697" s="60"/>
      <c r="T697" s="60"/>
      <c r="U697" s="60"/>
      <c r="V697" s="60"/>
      <c r="W697" s="60"/>
      <c r="X697" s="60"/>
      <c r="Y697" s="60"/>
      <c r="Z697" s="60"/>
      <c r="AA697" s="60"/>
      <c r="AB697" s="63"/>
      <c r="AC697" s="63"/>
      <c r="AD697" s="63"/>
      <c r="AE697" s="63"/>
      <c r="AF697" s="63"/>
      <c r="AG697" s="63"/>
      <c r="AH697" s="63"/>
      <c r="AI697" s="63"/>
    </row>
    <row r="698" spans="1:35" s="165" customFormat="1" x14ac:dyDescent="0.9">
      <c r="A698" s="60"/>
      <c r="B698" s="60"/>
      <c r="C698" s="344"/>
      <c r="D698" s="60"/>
      <c r="E698" s="60"/>
      <c r="F698" s="60"/>
      <c r="G698" s="60"/>
      <c r="H698" s="60"/>
      <c r="I698" s="60"/>
      <c r="J698" s="60"/>
      <c r="K698" s="60"/>
      <c r="L698" s="60"/>
      <c r="M698" s="60"/>
      <c r="N698" s="60"/>
      <c r="O698" s="60"/>
      <c r="P698" s="60"/>
      <c r="Q698" s="60"/>
      <c r="R698" s="60"/>
      <c r="S698" s="60"/>
      <c r="T698" s="60"/>
      <c r="U698" s="60"/>
      <c r="V698" s="60"/>
      <c r="W698" s="60"/>
      <c r="X698" s="60"/>
      <c r="Y698" s="60"/>
      <c r="Z698" s="60"/>
      <c r="AA698" s="60"/>
      <c r="AB698" s="63"/>
      <c r="AC698" s="63"/>
      <c r="AD698" s="63"/>
      <c r="AE698" s="63"/>
      <c r="AF698" s="63"/>
      <c r="AG698" s="63"/>
      <c r="AH698" s="63"/>
      <c r="AI698" s="63"/>
    </row>
    <row r="699" spans="1:35" s="165" customFormat="1" x14ac:dyDescent="0.9">
      <c r="A699" s="60"/>
      <c r="B699" s="60"/>
      <c r="C699" s="344"/>
      <c r="D699" s="60"/>
      <c r="E699" s="60"/>
      <c r="F699" s="60"/>
      <c r="G699" s="60"/>
      <c r="H699" s="60"/>
      <c r="I699" s="60"/>
      <c r="J699" s="60"/>
      <c r="K699" s="60"/>
      <c r="L699" s="60"/>
      <c r="M699" s="60"/>
      <c r="N699" s="60"/>
      <c r="O699" s="60"/>
      <c r="P699" s="60"/>
      <c r="Q699" s="60"/>
      <c r="R699" s="60"/>
      <c r="S699" s="60"/>
      <c r="T699" s="60"/>
      <c r="U699" s="60"/>
      <c r="V699" s="60"/>
      <c r="W699" s="60"/>
      <c r="X699" s="60"/>
      <c r="Y699" s="60"/>
      <c r="Z699" s="60"/>
      <c r="AA699" s="60"/>
      <c r="AB699" s="63"/>
      <c r="AC699" s="63"/>
      <c r="AD699" s="63"/>
      <c r="AE699" s="63"/>
      <c r="AF699" s="63"/>
      <c r="AG699" s="63"/>
      <c r="AH699" s="63"/>
      <c r="AI699" s="63"/>
    </row>
    <row r="700" spans="1:35" s="165" customFormat="1" x14ac:dyDescent="0.9">
      <c r="A700" s="60"/>
      <c r="B700" s="60"/>
      <c r="C700" s="344"/>
      <c r="D700" s="60"/>
      <c r="E700" s="60"/>
      <c r="F700" s="60"/>
      <c r="G700" s="60"/>
      <c r="H700" s="60"/>
      <c r="I700" s="60"/>
      <c r="J700" s="60"/>
      <c r="K700" s="60"/>
      <c r="L700" s="60"/>
      <c r="M700" s="60"/>
      <c r="N700" s="60"/>
      <c r="O700" s="60"/>
      <c r="P700" s="60"/>
      <c r="Q700" s="60"/>
      <c r="R700" s="60"/>
      <c r="S700" s="60"/>
      <c r="T700" s="60"/>
      <c r="U700" s="60"/>
      <c r="V700" s="60"/>
      <c r="W700" s="60"/>
      <c r="X700" s="60"/>
      <c r="Y700" s="60"/>
      <c r="Z700" s="60"/>
      <c r="AA700" s="60"/>
      <c r="AB700" s="63"/>
      <c r="AC700" s="63"/>
      <c r="AD700" s="63"/>
      <c r="AE700" s="63"/>
      <c r="AF700" s="63"/>
      <c r="AG700" s="63"/>
      <c r="AH700" s="63"/>
      <c r="AI700" s="63"/>
    </row>
    <row r="701" spans="1:35" s="165" customFormat="1" x14ac:dyDescent="0.9">
      <c r="A701" s="60"/>
      <c r="B701" s="60"/>
      <c r="C701" s="344"/>
      <c r="D701" s="60"/>
      <c r="E701" s="60"/>
      <c r="F701" s="60"/>
      <c r="G701" s="60"/>
      <c r="H701" s="60"/>
      <c r="I701" s="60"/>
      <c r="J701" s="60"/>
      <c r="K701" s="60"/>
      <c r="L701" s="60"/>
      <c r="M701" s="60"/>
      <c r="N701" s="60"/>
      <c r="O701" s="60"/>
      <c r="P701" s="60"/>
      <c r="Q701" s="60"/>
      <c r="R701" s="60"/>
      <c r="S701" s="60"/>
      <c r="T701" s="60"/>
      <c r="U701" s="60"/>
      <c r="V701" s="60"/>
      <c r="W701" s="60"/>
      <c r="X701" s="60"/>
      <c r="Y701" s="60"/>
      <c r="Z701" s="60"/>
      <c r="AA701" s="60"/>
      <c r="AB701" s="63"/>
      <c r="AC701" s="63"/>
      <c r="AD701" s="63"/>
      <c r="AE701" s="63"/>
      <c r="AF701" s="63"/>
      <c r="AG701" s="63"/>
      <c r="AH701" s="63"/>
      <c r="AI701" s="63"/>
    </row>
    <row r="702" spans="1:35" s="165" customFormat="1" x14ac:dyDescent="0.9">
      <c r="A702" s="60"/>
      <c r="B702" s="60"/>
      <c r="C702" s="344"/>
      <c r="D702" s="60"/>
      <c r="E702" s="60"/>
      <c r="F702" s="60"/>
      <c r="G702" s="60"/>
      <c r="H702" s="60"/>
      <c r="I702" s="60"/>
      <c r="J702" s="60"/>
      <c r="K702" s="60"/>
      <c r="L702" s="60"/>
      <c r="M702" s="60"/>
      <c r="N702" s="60"/>
      <c r="O702" s="60"/>
      <c r="P702" s="60"/>
      <c r="Q702" s="60"/>
      <c r="R702" s="60"/>
      <c r="S702" s="60"/>
      <c r="T702" s="60"/>
      <c r="U702" s="60"/>
      <c r="V702" s="60"/>
      <c r="W702" s="60"/>
      <c r="X702" s="60"/>
      <c r="Y702" s="60"/>
      <c r="Z702" s="60"/>
      <c r="AA702" s="60"/>
      <c r="AB702" s="63"/>
      <c r="AC702" s="63"/>
      <c r="AD702" s="63"/>
      <c r="AE702" s="63"/>
      <c r="AF702" s="63"/>
      <c r="AG702" s="63"/>
      <c r="AH702" s="63"/>
      <c r="AI702" s="63"/>
    </row>
    <row r="703" spans="1:35" s="165" customFormat="1" x14ac:dyDescent="0.9">
      <c r="A703" s="60"/>
      <c r="B703" s="60"/>
      <c r="C703" s="344"/>
      <c r="D703" s="60"/>
      <c r="E703" s="60"/>
      <c r="F703" s="60"/>
      <c r="G703" s="60"/>
      <c r="H703" s="60"/>
      <c r="I703" s="60"/>
      <c r="J703" s="60"/>
      <c r="K703" s="60"/>
      <c r="L703" s="60"/>
      <c r="M703" s="60"/>
      <c r="N703" s="60"/>
      <c r="O703" s="60"/>
      <c r="P703" s="60"/>
      <c r="Q703" s="60"/>
      <c r="R703" s="60"/>
      <c r="S703" s="60"/>
      <c r="T703" s="60"/>
      <c r="U703" s="60"/>
      <c r="V703" s="60"/>
      <c r="W703" s="60"/>
      <c r="X703" s="60"/>
      <c r="Y703" s="60"/>
      <c r="Z703" s="60"/>
      <c r="AA703" s="60"/>
      <c r="AB703" s="63"/>
      <c r="AC703" s="63"/>
      <c r="AD703" s="63"/>
      <c r="AE703" s="63"/>
      <c r="AF703" s="63"/>
      <c r="AG703" s="63"/>
      <c r="AH703" s="63"/>
      <c r="AI703" s="63"/>
    </row>
    <row r="704" spans="1:35" s="165" customFormat="1" x14ac:dyDescent="0.9">
      <c r="A704" s="60"/>
      <c r="B704" s="60"/>
      <c r="C704" s="344"/>
      <c r="D704" s="60"/>
      <c r="E704" s="60"/>
      <c r="F704" s="60"/>
      <c r="G704" s="60"/>
      <c r="H704" s="60"/>
      <c r="I704" s="60"/>
      <c r="J704" s="60"/>
      <c r="K704" s="60"/>
      <c r="L704" s="60"/>
      <c r="M704" s="60"/>
      <c r="N704" s="60"/>
      <c r="O704" s="60"/>
      <c r="P704" s="60"/>
      <c r="Q704" s="60"/>
      <c r="R704" s="60"/>
      <c r="S704" s="60"/>
      <c r="T704" s="60"/>
      <c r="U704" s="60"/>
      <c r="V704" s="60"/>
      <c r="W704" s="60"/>
      <c r="X704" s="60"/>
      <c r="Y704" s="60"/>
      <c r="Z704" s="60"/>
      <c r="AA704" s="60"/>
      <c r="AB704" s="63"/>
      <c r="AC704" s="63"/>
      <c r="AD704" s="63"/>
      <c r="AE704" s="63"/>
      <c r="AF704" s="63"/>
      <c r="AG704" s="63"/>
      <c r="AH704" s="63"/>
      <c r="AI704" s="63"/>
    </row>
    <row r="705" spans="1:35" s="165" customFormat="1" x14ac:dyDescent="0.9">
      <c r="A705" s="60"/>
      <c r="B705" s="60"/>
      <c r="C705" s="344"/>
      <c r="D705" s="60"/>
      <c r="E705" s="60"/>
      <c r="F705" s="60"/>
      <c r="G705" s="60"/>
      <c r="H705" s="60"/>
      <c r="I705" s="60"/>
      <c r="J705" s="60"/>
      <c r="K705" s="60"/>
      <c r="L705" s="60"/>
      <c r="M705" s="60"/>
      <c r="N705" s="60"/>
      <c r="O705" s="60"/>
      <c r="P705" s="60"/>
      <c r="Q705" s="60"/>
      <c r="R705" s="60"/>
      <c r="S705" s="60"/>
      <c r="T705" s="60"/>
      <c r="U705" s="60"/>
      <c r="V705" s="60"/>
      <c r="W705" s="60"/>
      <c r="X705" s="60"/>
      <c r="Y705" s="60"/>
      <c r="Z705" s="60"/>
      <c r="AA705" s="60"/>
      <c r="AB705" s="63"/>
      <c r="AC705" s="63"/>
      <c r="AD705" s="63"/>
      <c r="AE705" s="63"/>
      <c r="AF705" s="63"/>
      <c r="AG705" s="63"/>
      <c r="AH705" s="63"/>
      <c r="AI705" s="63"/>
    </row>
    <row r="706" spans="1:35" s="165" customFormat="1" x14ac:dyDescent="0.9">
      <c r="A706" s="60"/>
      <c r="B706" s="60"/>
      <c r="C706" s="344"/>
      <c r="D706" s="60"/>
      <c r="E706" s="60"/>
      <c r="F706" s="60"/>
      <c r="G706" s="60"/>
      <c r="H706" s="60"/>
      <c r="I706" s="60"/>
      <c r="J706" s="60"/>
      <c r="K706" s="60"/>
      <c r="L706" s="60"/>
      <c r="M706" s="60"/>
      <c r="N706" s="60"/>
      <c r="O706" s="60"/>
      <c r="P706" s="60"/>
      <c r="Q706" s="60"/>
      <c r="R706" s="60"/>
      <c r="S706" s="60"/>
      <c r="T706" s="60"/>
      <c r="U706" s="60"/>
      <c r="V706" s="60"/>
      <c r="W706" s="60"/>
      <c r="X706" s="60"/>
      <c r="Y706" s="60"/>
      <c r="Z706" s="60"/>
      <c r="AA706" s="60"/>
      <c r="AB706" s="63"/>
      <c r="AC706" s="63"/>
      <c r="AD706" s="63"/>
      <c r="AE706" s="63"/>
      <c r="AF706" s="63"/>
      <c r="AG706" s="63"/>
      <c r="AH706" s="63"/>
      <c r="AI706" s="63"/>
    </row>
    <row r="707" spans="1:35" s="165" customFormat="1" x14ac:dyDescent="0.9">
      <c r="A707" s="60"/>
      <c r="B707" s="60"/>
      <c r="C707" s="344"/>
      <c r="D707" s="60"/>
      <c r="E707" s="60"/>
      <c r="F707" s="60"/>
      <c r="G707" s="60"/>
      <c r="H707" s="60"/>
      <c r="I707" s="60"/>
      <c r="J707" s="60"/>
      <c r="K707" s="60"/>
      <c r="L707" s="60"/>
      <c r="M707" s="60"/>
      <c r="N707" s="60"/>
      <c r="O707" s="60"/>
      <c r="P707" s="60"/>
      <c r="Q707" s="60"/>
      <c r="R707" s="60"/>
      <c r="S707" s="60"/>
      <c r="T707" s="60"/>
      <c r="U707" s="60"/>
      <c r="V707" s="60"/>
      <c r="W707" s="60"/>
      <c r="X707" s="60"/>
      <c r="Y707" s="60"/>
      <c r="Z707" s="60"/>
      <c r="AA707" s="60"/>
      <c r="AB707" s="63"/>
      <c r="AC707" s="63"/>
      <c r="AD707" s="63"/>
      <c r="AE707" s="63"/>
      <c r="AF707" s="63"/>
      <c r="AG707" s="63"/>
      <c r="AH707" s="63"/>
      <c r="AI707" s="63"/>
    </row>
    <row r="708" spans="1:35" s="165" customFormat="1" x14ac:dyDescent="0.9">
      <c r="A708" s="60"/>
      <c r="B708" s="60"/>
      <c r="C708" s="344"/>
      <c r="D708" s="60"/>
      <c r="E708" s="60"/>
      <c r="F708" s="60"/>
      <c r="G708" s="60"/>
      <c r="H708" s="60"/>
      <c r="I708" s="60"/>
      <c r="J708" s="60"/>
      <c r="K708" s="60"/>
      <c r="L708" s="60"/>
      <c r="M708" s="60"/>
      <c r="N708" s="60"/>
      <c r="O708" s="60"/>
      <c r="P708" s="60"/>
      <c r="Q708" s="60"/>
      <c r="R708" s="60"/>
      <c r="S708" s="60"/>
      <c r="T708" s="60"/>
      <c r="U708" s="60"/>
      <c r="V708" s="60"/>
      <c r="W708" s="60"/>
      <c r="X708" s="60"/>
      <c r="Y708" s="60"/>
      <c r="Z708" s="60"/>
      <c r="AA708" s="60"/>
      <c r="AB708" s="63"/>
      <c r="AC708" s="63"/>
      <c r="AD708" s="63"/>
      <c r="AE708" s="63"/>
      <c r="AF708" s="63"/>
      <c r="AG708" s="63"/>
      <c r="AH708" s="63"/>
      <c r="AI708" s="63"/>
    </row>
    <row r="709" spans="1:35" s="165" customFormat="1" x14ac:dyDescent="0.9">
      <c r="A709" s="60"/>
      <c r="B709" s="60"/>
      <c r="C709" s="344"/>
      <c r="E709" s="60"/>
      <c r="F709" s="60"/>
      <c r="G709" s="60"/>
      <c r="H709" s="60"/>
      <c r="I709" s="60"/>
      <c r="J709" s="60"/>
      <c r="K709" s="60"/>
      <c r="L709" s="60"/>
      <c r="M709" s="60"/>
      <c r="N709" s="60"/>
      <c r="O709" s="60"/>
      <c r="P709" s="60"/>
      <c r="Q709" s="60"/>
      <c r="R709" s="60"/>
      <c r="S709" s="60"/>
      <c r="T709" s="60"/>
      <c r="U709" s="60"/>
      <c r="V709" s="60"/>
      <c r="W709" s="60"/>
      <c r="X709" s="60"/>
      <c r="Y709" s="60"/>
      <c r="Z709" s="60"/>
      <c r="AA709" s="60"/>
      <c r="AB709" s="63"/>
      <c r="AC709" s="63"/>
      <c r="AD709" s="63"/>
      <c r="AE709" s="63"/>
      <c r="AF709" s="63"/>
      <c r="AG709" s="63"/>
      <c r="AH709" s="63"/>
      <c r="AI709" s="63"/>
    </row>
    <row r="710" spans="1:35" s="165" customFormat="1" x14ac:dyDescent="0.9">
      <c r="B710" s="60"/>
      <c r="C710" s="344"/>
      <c r="E710" s="60"/>
      <c r="F710" s="60"/>
      <c r="H710" s="60"/>
      <c r="I710" s="60"/>
      <c r="K710" s="60"/>
      <c r="L710" s="60"/>
      <c r="AB710" s="22"/>
      <c r="AC710" s="22"/>
      <c r="AD710" s="22"/>
      <c r="AE710" s="22"/>
      <c r="AF710" s="22"/>
      <c r="AG710" s="22"/>
      <c r="AH710" s="22"/>
      <c r="AI710" s="22"/>
    </row>
    <row r="711" spans="1:35" s="165" customFormat="1" x14ac:dyDescent="0.9">
      <c r="B711" s="60"/>
      <c r="C711" s="344"/>
      <c r="H711" s="60"/>
      <c r="I711" s="60"/>
      <c r="K711" s="60"/>
      <c r="L711" s="60"/>
      <c r="AB711" s="22"/>
      <c r="AC711" s="22"/>
      <c r="AD711" s="22"/>
      <c r="AE711" s="22"/>
      <c r="AF711" s="22"/>
      <c r="AG711" s="22"/>
      <c r="AH711" s="22"/>
      <c r="AI711" s="22"/>
    </row>
    <row r="712" spans="1:35" s="165" customFormat="1" x14ac:dyDescent="0.9">
      <c r="B712" s="60"/>
      <c r="C712" s="344"/>
      <c r="H712" s="60"/>
      <c r="K712" s="60"/>
      <c r="L712" s="60"/>
      <c r="AB712" s="22"/>
      <c r="AC712" s="22"/>
      <c r="AD712" s="22"/>
      <c r="AE712" s="22"/>
      <c r="AF712" s="22"/>
      <c r="AG712" s="22"/>
      <c r="AH712" s="22"/>
      <c r="AI712" s="22"/>
    </row>
    <row r="713" spans="1:35" s="165" customFormat="1" x14ac:dyDescent="0.9">
      <c r="B713" s="60"/>
      <c r="C713" s="344"/>
      <c r="K713" s="60"/>
      <c r="L713" s="60"/>
      <c r="AB713" s="22"/>
      <c r="AC713" s="22"/>
      <c r="AD713" s="22"/>
      <c r="AE713" s="22"/>
      <c r="AF713" s="22"/>
      <c r="AG713" s="22"/>
      <c r="AH713" s="22"/>
      <c r="AI713" s="22"/>
    </row>
    <row r="714" spans="1:35" s="165" customFormat="1" x14ac:dyDescent="0.9">
      <c r="B714" s="60"/>
      <c r="C714" s="344"/>
      <c r="K714" s="60"/>
      <c r="L714" s="60"/>
      <c r="AB714" s="22"/>
      <c r="AC714" s="22"/>
      <c r="AD714" s="22"/>
      <c r="AE714" s="22"/>
      <c r="AF714" s="22"/>
      <c r="AG714" s="22"/>
      <c r="AH714" s="22"/>
      <c r="AI714" s="22"/>
    </row>
    <row r="715" spans="1:35" s="165" customFormat="1" x14ac:dyDescent="0.9">
      <c r="B715" s="60"/>
      <c r="C715" s="344"/>
      <c r="AB715" s="22"/>
      <c r="AC715" s="22"/>
      <c r="AD715" s="22"/>
      <c r="AE715" s="22"/>
      <c r="AF715" s="22"/>
      <c r="AG715" s="22"/>
      <c r="AH715" s="22"/>
      <c r="AI715" s="22"/>
    </row>
    <row r="716" spans="1:35" s="165" customFormat="1" x14ac:dyDescent="0.9">
      <c r="B716" s="60"/>
      <c r="C716" s="344"/>
      <c r="AB716" s="22"/>
      <c r="AC716" s="22"/>
      <c r="AD716" s="22"/>
      <c r="AE716" s="22"/>
      <c r="AF716" s="22"/>
      <c r="AG716" s="22"/>
      <c r="AH716" s="22"/>
      <c r="AI716" s="22"/>
    </row>
    <row r="717" spans="1:35" s="165" customFormat="1" x14ac:dyDescent="0.9">
      <c r="B717" s="60"/>
      <c r="C717" s="344"/>
      <c r="AB717" s="22"/>
      <c r="AC717" s="22"/>
      <c r="AD717" s="22"/>
      <c r="AE717" s="22"/>
      <c r="AF717" s="22"/>
      <c r="AG717" s="22"/>
      <c r="AH717" s="22"/>
      <c r="AI717" s="22"/>
    </row>
  </sheetData>
  <mergeCells count="7">
    <mergeCell ref="E70:F70"/>
    <mergeCell ref="B70:C70"/>
    <mergeCell ref="B2:F2"/>
    <mergeCell ref="H2:L2"/>
    <mergeCell ref="N2:Q2"/>
    <mergeCell ref="B3:F3"/>
    <mergeCell ref="H3:L3"/>
  </mergeCells>
  <conditionalFormatting sqref="B6">
    <cfRule type="top10" dxfId="29" priority="17" rank="10"/>
  </conditionalFormatting>
  <conditionalFormatting sqref="B9:B15 B5 B17:B61 B7 B63:B67">
    <cfRule type="top10" dxfId="28" priority="407" rank="10"/>
  </conditionalFormatting>
  <conditionalFormatting sqref="B16">
    <cfRule type="top10" dxfId="27" priority="18" rank="10"/>
  </conditionalFormatting>
  <conditionalFormatting sqref="B68:B69">
    <cfRule type="top10" dxfId="26" priority="16" rank="10"/>
  </conditionalFormatting>
  <conditionalFormatting sqref="C5:C69">
    <cfRule type="top10" dxfId="25" priority="4" rank="11"/>
  </conditionalFormatting>
  <conditionalFormatting sqref="C75">
    <cfRule type="top10" dxfId="24" priority="21" rank="10"/>
  </conditionalFormatting>
  <conditionalFormatting sqref="C78:C84 C71:C74 C1:C2 C86:C137 C76 C140:C1048576 C4">
    <cfRule type="top10" dxfId="23" priority="35" rank="10"/>
  </conditionalFormatting>
  <conditionalFormatting sqref="C85">
    <cfRule type="top10" dxfId="22" priority="22" rank="10"/>
  </conditionalFormatting>
  <conditionalFormatting sqref="C138:C139">
    <cfRule type="top10" dxfId="21" priority="20" rank="10"/>
  </conditionalFormatting>
  <conditionalFormatting sqref="E5:E22 E63:E69 E24:E61">
    <cfRule type="top10" dxfId="20" priority="417" rank="10"/>
  </conditionalFormatting>
  <conditionalFormatting sqref="E23">
    <cfRule type="top10" dxfId="19" priority="7" rank="10"/>
  </conditionalFormatting>
  <conditionalFormatting sqref="F5:F69">
    <cfRule type="top10" dxfId="18" priority="3" rank="11"/>
  </conditionalFormatting>
  <conditionalFormatting sqref="F71:F1048576 F1:F2 F4">
    <cfRule type="top10" dxfId="17" priority="36" rank="10"/>
  </conditionalFormatting>
  <conditionalFormatting sqref="H5:H24 H26:H37">
    <cfRule type="top10" dxfId="16" priority="12" rank="10"/>
  </conditionalFormatting>
  <conditionalFormatting sqref="H25">
    <cfRule type="top10" dxfId="15" priority="6" rank="10"/>
  </conditionalFormatting>
  <conditionalFormatting sqref="H37:H72 H74:H81">
    <cfRule type="top10" dxfId="14" priority="426" rank="10"/>
  </conditionalFormatting>
  <conditionalFormatting sqref="H82">
    <cfRule type="top10" dxfId="13" priority="10" rank="10"/>
  </conditionalFormatting>
  <conditionalFormatting sqref="I4">
    <cfRule type="top10" dxfId="12" priority="31" rank="10"/>
  </conditionalFormatting>
  <conditionalFormatting sqref="I5:I82">
    <cfRule type="top10" dxfId="11" priority="2" rank="11"/>
  </conditionalFormatting>
  <conditionalFormatting sqref="I82:I121">
    <cfRule type="top10" dxfId="10" priority="406" rank="10"/>
  </conditionalFormatting>
  <conditionalFormatting sqref="I121:I166 I1:I2 I168:I1048576">
    <cfRule type="top10" dxfId="9" priority="38" rank="10"/>
  </conditionalFormatting>
  <conditionalFormatting sqref="I167">
    <cfRule type="top10" dxfId="8" priority="13" rank="10"/>
  </conditionalFormatting>
  <conditionalFormatting sqref="K5:K24 K28:K72 K74:K82">
    <cfRule type="top10" dxfId="7" priority="438" rank="10"/>
  </conditionalFormatting>
  <conditionalFormatting sqref="K25">
    <cfRule type="top10" dxfId="6" priority="5" rank="10"/>
  </conditionalFormatting>
  <conditionalFormatting sqref="K26:K27">
    <cfRule type="top10" dxfId="5" priority="8" rank="10"/>
  </conditionalFormatting>
  <conditionalFormatting sqref="L4">
    <cfRule type="top10" dxfId="4" priority="29" rank="10"/>
  </conditionalFormatting>
  <conditionalFormatting sqref="L5:L82">
    <cfRule type="top10" dxfId="3" priority="1" rank="11"/>
  </conditionalFormatting>
  <conditionalFormatting sqref="L83:L109 L1:L2 L112:L1048576">
    <cfRule type="top10" dxfId="2" priority="40" rank="10"/>
  </conditionalFormatting>
  <conditionalFormatting sqref="L110:L111">
    <cfRule type="top10" dxfId="1" priority="14" rank="10"/>
  </conditionalFormatting>
  <hyperlinks>
    <hyperlink ref="B1" location="'Table of Contents'!A1" display="Table of Contents" xr:uid="{4FB0FBE7-CCD0-4782-99E6-943B894C5201}"/>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4AB22-49D7-4085-856D-14F4F3019F88}">
  <dimension ref="A1:AB57"/>
  <sheetViews>
    <sheetView zoomScaleNormal="100" workbookViewId="0"/>
  </sheetViews>
  <sheetFormatPr defaultColWidth="9" defaultRowHeight="20.25" x14ac:dyDescent="0.9"/>
  <cols>
    <col min="1" max="1" width="9" style="22"/>
    <col min="2" max="2" width="27.265625" style="22" customWidth="1"/>
    <col min="3" max="6" width="15.59765625" style="22" customWidth="1"/>
    <col min="7" max="8" width="8.59765625" style="22" customWidth="1"/>
    <col min="9" max="9" width="29.86328125" style="22" customWidth="1"/>
    <col min="10" max="10" width="15.59765625" style="22" customWidth="1"/>
    <col min="11" max="12" width="21" style="22" customWidth="1"/>
    <col min="13" max="13" width="18.1328125" style="22" customWidth="1"/>
    <col min="14" max="14" width="19" style="22" customWidth="1"/>
    <col min="15" max="15" width="15.73046875" style="22" customWidth="1"/>
    <col min="16" max="16" width="13.59765625" style="22" customWidth="1"/>
    <col min="17" max="17" width="16.59765625" style="22" customWidth="1"/>
    <col min="18" max="16384" width="9" style="22"/>
  </cols>
  <sheetData>
    <row r="1" spans="1:15" x14ac:dyDescent="0.9">
      <c r="B1" s="220" t="s">
        <v>71</v>
      </c>
    </row>
    <row r="2" spans="1:15" ht="20.25" customHeight="1" x14ac:dyDescent="0.9">
      <c r="I2" s="357" t="s">
        <v>545</v>
      </c>
      <c r="J2" s="357"/>
      <c r="K2" s="357"/>
      <c r="L2" s="352"/>
      <c r="M2" s="353"/>
    </row>
    <row r="3" spans="1:15" ht="39.75" customHeight="1" x14ac:dyDescent="0.9">
      <c r="B3" s="613" t="s">
        <v>426</v>
      </c>
      <c r="C3" s="542"/>
      <c r="D3" s="542"/>
      <c r="E3" s="542"/>
      <c r="F3" s="542"/>
      <c r="I3" s="542" t="s">
        <v>546</v>
      </c>
      <c r="J3" s="542"/>
      <c r="K3" s="542"/>
      <c r="L3" s="211"/>
      <c r="M3" s="63"/>
    </row>
    <row r="4" spans="1:15" x14ac:dyDescent="0.9">
      <c r="B4" s="67" t="s">
        <v>32</v>
      </c>
      <c r="C4" s="67">
        <v>2024</v>
      </c>
      <c r="D4" s="67">
        <v>2023</v>
      </c>
      <c r="E4" s="67">
        <v>2022</v>
      </c>
      <c r="F4" s="67">
        <v>2021</v>
      </c>
      <c r="G4" s="354"/>
      <c r="H4" s="354"/>
      <c r="I4" s="67" t="s">
        <v>404</v>
      </c>
      <c r="J4" s="67" t="s">
        <v>367</v>
      </c>
      <c r="K4" s="67" t="s">
        <v>101</v>
      </c>
    </row>
    <row r="5" spans="1:15" ht="21.75" x14ac:dyDescent="0.9">
      <c r="B5" s="29" t="s">
        <v>417</v>
      </c>
      <c r="C5" s="47">
        <v>203212</v>
      </c>
      <c r="D5" s="30">
        <v>177682</v>
      </c>
      <c r="E5" s="135">
        <v>180001</v>
      </c>
      <c r="F5" s="135">
        <v>158213</v>
      </c>
      <c r="G5" s="355"/>
      <c r="H5" s="355"/>
      <c r="I5" s="29" t="s">
        <v>368</v>
      </c>
      <c r="J5" s="30">
        <v>11846</v>
      </c>
      <c r="K5" s="30">
        <v>27076</v>
      </c>
      <c r="L5" s="47"/>
    </row>
    <row r="6" spans="1:15" ht="21.75" x14ac:dyDescent="0.9">
      <c r="B6" s="29" t="s">
        <v>418</v>
      </c>
      <c r="C6" s="30">
        <v>49839</v>
      </c>
      <c r="D6" s="30">
        <v>32698</v>
      </c>
      <c r="E6" s="135">
        <v>32617</v>
      </c>
      <c r="F6" s="135">
        <v>33313</v>
      </c>
      <c r="G6" s="355"/>
      <c r="H6" s="355"/>
      <c r="I6" s="29" t="s">
        <v>369</v>
      </c>
      <c r="J6" s="30">
        <v>1448</v>
      </c>
      <c r="K6" s="30"/>
      <c r="M6" s="47"/>
    </row>
    <row r="7" spans="1:15" x14ac:dyDescent="0.9">
      <c r="A7" s="47"/>
      <c r="B7" s="78" t="s">
        <v>70</v>
      </c>
      <c r="C7" s="104">
        <f>SUM(C5:C6)</f>
        <v>253051</v>
      </c>
      <c r="D7" s="104">
        <f>SUM(D5:D6)</f>
        <v>210380</v>
      </c>
      <c r="E7" s="104">
        <f>SUM(E5:E6)</f>
        <v>212618</v>
      </c>
      <c r="F7" s="104">
        <f>SUM(F5:F6)</f>
        <v>191526</v>
      </c>
      <c r="G7" s="356"/>
      <c r="H7" s="356"/>
      <c r="I7" s="29" t="s">
        <v>28</v>
      </c>
      <c r="J7" s="30">
        <v>36545</v>
      </c>
      <c r="K7" s="30">
        <v>176136</v>
      </c>
    </row>
    <row r="8" spans="1:15" x14ac:dyDescent="0.9">
      <c r="B8" s="36"/>
      <c r="I8" s="78" t="s">
        <v>370</v>
      </c>
      <c r="J8" s="34">
        <v>49839</v>
      </c>
      <c r="K8" s="34">
        <f>SUM(K5:K7)</f>
        <v>203212</v>
      </c>
    </row>
    <row r="9" spans="1:15" x14ac:dyDescent="0.9">
      <c r="I9" s="370"/>
      <c r="J9" s="370"/>
      <c r="K9" s="370"/>
      <c r="L9" s="370"/>
      <c r="M9" s="370"/>
      <c r="N9" s="370"/>
      <c r="O9" s="370"/>
    </row>
    <row r="10" spans="1:15" x14ac:dyDescent="0.9">
      <c r="I10" s="370"/>
      <c r="J10" s="370"/>
      <c r="K10" s="370"/>
      <c r="L10" s="370"/>
      <c r="M10" s="370"/>
      <c r="N10" s="370"/>
      <c r="O10" s="370"/>
    </row>
    <row r="11" spans="1:15" x14ac:dyDescent="0.9">
      <c r="I11" s="370"/>
      <c r="J11" s="370"/>
      <c r="K11" s="370"/>
      <c r="L11" s="370"/>
      <c r="M11" s="370"/>
      <c r="N11" s="370"/>
      <c r="O11" s="370"/>
    </row>
    <row r="12" spans="1:15" x14ac:dyDescent="0.9">
      <c r="I12" s="370"/>
      <c r="J12" s="370"/>
      <c r="K12" s="370"/>
      <c r="L12" s="370"/>
      <c r="M12" s="370"/>
      <c r="N12" s="370"/>
      <c r="O12" s="370"/>
    </row>
    <row r="13" spans="1:15" x14ac:dyDescent="0.9">
      <c r="I13" s="370"/>
      <c r="J13" s="370"/>
      <c r="K13" s="370"/>
      <c r="L13" s="370"/>
      <c r="M13" s="370"/>
      <c r="N13" s="370"/>
      <c r="O13" s="370"/>
    </row>
    <row r="14" spans="1:15" x14ac:dyDescent="0.9">
      <c r="I14" s="370"/>
      <c r="J14" s="370"/>
      <c r="K14" s="370"/>
      <c r="L14" s="370"/>
      <c r="M14" s="370"/>
      <c r="N14" s="370"/>
      <c r="O14" s="370"/>
    </row>
    <row r="15" spans="1:15" x14ac:dyDescent="0.9">
      <c r="I15" s="370"/>
      <c r="J15" s="370"/>
      <c r="K15" s="370"/>
      <c r="L15" s="370"/>
      <c r="M15" s="370"/>
      <c r="N15" s="370"/>
      <c r="O15" s="370"/>
    </row>
    <row r="16" spans="1:15" x14ac:dyDescent="0.9">
      <c r="I16" s="370"/>
      <c r="J16" s="370"/>
      <c r="K16" s="370"/>
      <c r="L16" s="370"/>
      <c r="M16" s="370"/>
      <c r="N16" s="370"/>
      <c r="O16" s="370"/>
    </row>
    <row r="17" spans="2:28" x14ac:dyDescent="0.9">
      <c r="I17" s="370"/>
      <c r="J17" s="370"/>
      <c r="K17" s="370"/>
      <c r="L17" s="370"/>
      <c r="M17" s="370"/>
      <c r="N17" s="370"/>
      <c r="Y17" s="25"/>
      <c r="Z17" s="25"/>
      <c r="AA17" s="25"/>
      <c r="AB17" s="25"/>
    </row>
    <row r="18" spans="2:28" x14ac:dyDescent="0.9">
      <c r="C18" s="551" t="s">
        <v>279</v>
      </c>
      <c r="D18" s="551"/>
      <c r="I18" s="370"/>
      <c r="J18" s="370"/>
      <c r="K18" s="370"/>
      <c r="L18" s="370"/>
      <c r="M18" s="370"/>
      <c r="N18" s="370"/>
      <c r="Y18" s="25"/>
      <c r="Z18" s="25"/>
      <c r="AA18" s="25"/>
      <c r="AB18" s="25"/>
    </row>
    <row r="19" spans="2:28" x14ac:dyDescent="0.9">
      <c r="Y19" s="25"/>
      <c r="Z19" s="25"/>
      <c r="AA19" s="25"/>
      <c r="AB19" s="25"/>
    </row>
    <row r="20" spans="2:28" x14ac:dyDescent="0.9">
      <c r="B20" s="551" t="s">
        <v>402</v>
      </c>
      <c r="C20" s="551"/>
      <c r="D20" s="551"/>
      <c r="E20" s="551"/>
      <c r="F20" s="551"/>
      <c r="J20" s="551" t="s">
        <v>280</v>
      </c>
      <c r="K20" s="551"/>
      <c r="L20" s="551"/>
    </row>
    <row r="21" spans="2:28" x14ac:dyDescent="0.9">
      <c r="B21" s="551"/>
      <c r="C21" s="551"/>
      <c r="D21" s="551"/>
      <c r="E21" s="551"/>
      <c r="F21" s="551"/>
    </row>
    <row r="22" spans="2:28" x14ac:dyDescent="0.9">
      <c r="B22" s="258"/>
      <c r="C22" s="258" t="s">
        <v>343</v>
      </c>
      <c r="D22" s="258" t="s">
        <v>308</v>
      </c>
      <c r="E22" s="371" t="s">
        <v>274</v>
      </c>
      <c r="F22" s="371" t="s">
        <v>275</v>
      </c>
      <c r="G22" s="357"/>
      <c r="H22" s="357"/>
      <c r="I22" s="551" t="s">
        <v>281</v>
      </c>
      <c r="J22" s="551"/>
      <c r="K22" s="551"/>
      <c r="L22" s="551"/>
      <c r="M22" s="551"/>
      <c r="N22" s="551"/>
    </row>
    <row r="23" spans="2:28" x14ac:dyDescent="0.9">
      <c r="B23" s="359" t="s">
        <v>175</v>
      </c>
      <c r="C23" s="30">
        <v>161343</v>
      </c>
      <c r="D23" s="30">
        <v>106770</v>
      </c>
      <c r="E23" s="360">
        <v>142916</v>
      </c>
      <c r="F23" s="360">
        <v>99029</v>
      </c>
      <c r="G23" s="355"/>
      <c r="H23" s="355"/>
      <c r="I23" s="542"/>
      <c r="J23" s="542"/>
      <c r="K23" s="542"/>
      <c r="L23" s="542"/>
      <c r="M23" s="542"/>
      <c r="N23" s="542"/>
    </row>
    <row r="24" spans="2:28" x14ac:dyDescent="0.9">
      <c r="B24" s="23" t="s">
        <v>217</v>
      </c>
      <c r="C24" s="30">
        <v>20369</v>
      </c>
      <c r="D24" s="30">
        <v>44156</v>
      </c>
      <c r="E24" s="361">
        <v>23953</v>
      </c>
      <c r="F24" s="361">
        <v>46494</v>
      </c>
      <c r="G24" s="355"/>
      <c r="H24" s="355"/>
      <c r="I24" s="67" t="s">
        <v>73</v>
      </c>
      <c r="J24" s="67" t="s">
        <v>302</v>
      </c>
      <c r="K24" s="67" t="s">
        <v>539</v>
      </c>
      <c r="L24" s="67" t="s">
        <v>303</v>
      </c>
      <c r="M24" s="67" t="s">
        <v>110</v>
      </c>
      <c r="N24" s="358" t="s">
        <v>70</v>
      </c>
    </row>
    <row r="25" spans="2:28" x14ac:dyDescent="0.9">
      <c r="B25" s="23" t="s">
        <v>176</v>
      </c>
      <c r="C25" s="30">
        <v>21500</v>
      </c>
      <c r="D25" s="30">
        <v>26756</v>
      </c>
      <c r="E25" s="361">
        <v>13132</v>
      </c>
      <c r="F25" s="361">
        <v>12690</v>
      </c>
      <c r="G25" s="355"/>
      <c r="H25" s="355"/>
      <c r="I25" s="143">
        <v>2024</v>
      </c>
      <c r="J25" s="47">
        <v>43074</v>
      </c>
      <c r="K25" s="30">
        <v>40560</v>
      </c>
      <c r="L25" s="30">
        <v>22884</v>
      </c>
      <c r="M25" s="30">
        <v>6765</v>
      </c>
      <c r="N25" s="139">
        <f>J25+M25</f>
        <v>49839</v>
      </c>
    </row>
    <row r="26" spans="2:28" x14ac:dyDescent="0.9">
      <c r="B26" s="23" t="s">
        <v>177</v>
      </c>
      <c r="C26" s="30">
        <v>32630</v>
      </c>
      <c r="D26" s="30">
        <v>31243</v>
      </c>
      <c r="E26" s="361">
        <v>27308</v>
      </c>
      <c r="F26" s="361">
        <v>17081</v>
      </c>
      <c r="G26" s="355"/>
      <c r="H26" s="355"/>
      <c r="I26" s="143">
        <v>2023</v>
      </c>
      <c r="J26" s="133">
        <v>26590</v>
      </c>
      <c r="K26" s="133">
        <v>26183</v>
      </c>
      <c r="L26" s="133">
        <v>9617</v>
      </c>
      <c r="M26" s="133">
        <v>6108</v>
      </c>
      <c r="N26" s="139">
        <f>J26+M26</f>
        <v>32698</v>
      </c>
    </row>
    <row r="27" spans="2:28" x14ac:dyDescent="0.9">
      <c r="B27" s="36"/>
      <c r="C27" s="47"/>
      <c r="E27" s="120"/>
      <c r="F27" s="120"/>
      <c r="G27" s="355"/>
      <c r="H27" s="355"/>
      <c r="I27" s="143">
        <v>2022</v>
      </c>
      <c r="J27" s="362" t="s">
        <v>220</v>
      </c>
      <c r="K27" s="133">
        <v>26069</v>
      </c>
      <c r="L27" s="362" t="s">
        <v>220</v>
      </c>
      <c r="M27" s="133">
        <v>6548</v>
      </c>
      <c r="N27" s="139">
        <f>SUM(J27:M27)</f>
        <v>32617</v>
      </c>
    </row>
    <row r="28" spans="2:28" x14ac:dyDescent="0.9">
      <c r="B28" s="36"/>
      <c r="C28" s="47"/>
      <c r="E28" s="120"/>
      <c r="F28" s="120"/>
      <c r="H28" s="355"/>
      <c r="I28" s="143">
        <v>2021</v>
      </c>
      <c r="J28" s="362" t="s">
        <v>220</v>
      </c>
      <c r="K28" s="133">
        <v>22464</v>
      </c>
      <c r="L28" s="362" t="s">
        <v>220</v>
      </c>
      <c r="M28" s="133">
        <v>10849</v>
      </c>
      <c r="N28" s="139">
        <f>SUM(J28:M28)</f>
        <v>33313</v>
      </c>
    </row>
    <row r="29" spans="2:28" ht="17.25" customHeight="1" x14ac:dyDescent="0.9">
      <c r="B29" s="614"/>
      <c r="C29" s="614"/>
      <c r="D29" s="614"/>
      <c r="E29" s="614"/>
      <c r="F29" s="363"/>
      <c r="H29" s="355"/>
      <c r="I29" s="36"/>
    </row>
    <row r="30" spans="2:28" x14ac:dyDescent="0.9">
      <c r="B30" s="615" t="s">
        <v>419</v>
      </c>
      <c r="C30" s="615"/>
      <c r="D30" s="615"/>
      <c r="E30" s="364"/>
      <c r="F30" s="364"/>
      <c r="H30" s="355"/>
      <c r="I30" s="36"/>
    </row>
    <row r="31" spans="2:28" x14ac:dyDescent="0.9">
      <c r="B31" s="552"/>
      <c r="C31" s="552"/>
      <c r="D31" s="552"/>
      <c r="E31" s="120"/>
      <c r="F31" s="120"/>
      <c r="I31" s="36"/>
    </row>
    <row r="32" spans="2:28" x14ac:dyDescent="0.9">
      <c r="B32" s="23" t="s">
        <v>276</v>
      </c>
      <c r="C32" s="30">
        <v>8822</v>
      </c>
      <c r="D32" s="102">
        <f>C32/$C$35</f>
        <v>0.21070481740667318</v>
      </c>
      <c r="I32" s="36"/>
    </row>
    <row r="33" spans="2:13" x14ac:dyDescent="0.9">
      <c r="B33" s="23" t="s">
        <v>277</v>
      </c>
      <c r="C33" s="30">
        <v>9579</v>
      </c>
      <c r="D33" s="102">
        <f t="shared" ref="D33:D34" si="0">C33/$C$35</f>
        <v>0.22878501994315603</v>
      </c>
      <c r="I33" s="36"/>
    </row>
    <row r="34" spans="2:13" x14ac:dyDescent="0.9">
      <c r="B34" s="23" t="s">
        <v>278</v>
      </c>
      <c r="C34" s="30">
        <v>23468</v>
      </c>
      <c r="D34" s="102">
        <f t="shared" si="0"/>
        <v>0.56051016265017073</v>
      </c>
      <c r="I34" s="36"/>
    </row>
    <row r="35" spans="2:13" x14ac:dyDescent="0.9">
      <c r="B35" s="78" t="s">
        <v>70</v>
      </c>
      <c r="C35" s="104">
        <f>SUM(C24:C25)</f>
        <v>41869</v>
      </c>
      <c r="D35" s="365">
        <f>SUM(D32:D34)</f>
        <v>1</v>
      </c>
      <c r="E35" s="120"/>
    </row>
    <row r="36" spans="2:13" x14ac:dyDescent="0.9">
      <c r="B36" s="36"/>
      <c r="E36" s="120"/>
      <c r="F36" s="120"/>
      <c r="I36" s="559" t="s">
        <v>403</v>
      </c>
      <c r="J36" s="559"/>
      <c r="L36" s="551" t="s">
        <v>282</v>
      </c>
      <c r="M36" s="551"/>
    </row>
    <row r="37" spans="2:13" x14ac:dyDescent="0.9">
      <c r="B37" s="36"/>
      <c r="I37" s="559"/>
      <c r="J37" s="559"/>
      <c r="L37" s="542"/>
      <c r="M37" s="542"/>
    </row>
    <row r="38" spans="2:13" x14ac:dyDescent="0.9">
      <c r="B38" s="305"/>
      <c r="C38" s="120"/>
      <c r="D38" s="47"/>
      <c r="I38" s="67" t="s">
        <v>178</v>
      </c>
      <c r="J38" s="67" t="s">
        <v>96</v>
      </c>
      <c r="K38" s="47"/>
      <c r="L38" s="366" t="s">
        <v>76</v>
      </c>
      <c r="M38" s="67" t="s">
        <v>96</v>
      </c>
    </row>
    <row r="39" spans="2:13" x14ac:dyDescent="0.9">
      <c r="C39" s="367"/>
      <c r="D39" s="184"/>
      <c r="E39" s="109"/>
      <c r="F39" s="109"/>
      <c r="I39" s="29" t="s">
        <v>201</v>
      </c>
      <c r="J39" s="30">
        <v>3902</v>
      </c>
      <c r="L39" s="29" t="s">
        <v>299</v>
      </c>
      <c r="M39" s="30">
        <v>7553</v>
      </c>
    </row>
    <row r="40" spans="2:13" x14ac:dyDescent="0.9">
      <c r="B40" s="179"/>
      <c r="C40" s="100"/>
      <c r="D40" s="100"/>
      <c r="E40" s="181"/>
      <c r="F40" s="181"/>
      <c r="I40" s="29" t="s">
        <v>20</v>
      </c>
      <c r="J40" s="30">
        <v>17872</v>
      </c>
      <c r="L40" s="29" t="s">
        <v>16</v>
      </c>
      <c r="M40" s="30">
        <v>11141</v>
      </c>
    </row>
    <row r="41" spans="2:13" x14ac:dyDescent="0.9">
      <c r="B41" s="183"/>
      <c r="C41" s="100"/>
      <c r="D41" s="100"/>
      <c r="E41" s="100"/>
      <c r="F41" s="181"/>
      <c r="I41" s="29" t="s">
        <v>21</v>
      </c>
      <c r="J41" s="30">
        <v>17604</v>
      </c>
      <c r="L41" s="29" t="s">
        <v>17</v>
      </c>
      <c r="M41" s="30">
        <v>8668</v>
      </c>
    </row>
    <row r="42" spans="2:13" x14ac:dyDescent="0.9">
      <c r="B42" s="183"/>
      <c r="C42" s="100"/>
      <c r="D42" s="100"/>
      <c r="E42" s="100"/>
      <c r="F42" s="181"/>
      <c r="I42" s="29" t="s">
        <v>182</v>
      </c>
      <c r="J42" s="30">
        <v>10461</v>
      </c>
      <c r="L42" s="29" t="s">
        <v>18</v>
      </c>
      <c r="M42" s="30">
        <v>4244</v>
      </c>
    </row>
    <row r="43" spans="2:13" x14ac:dyDescent="0.9">
      <c r="B43" s="183"/>
      <c r="C43" s="100"/>
      <c r="D43" s="100"/>
      <c r="E43" s="100"/>
      <c r="F43" s="100"/>
      <c r="I43" s="78" t="s">
        <v>70</v>
      </c>
      <c r="J43" s="104">
        <f>SUM(J39:J42)</f>
        <v>49839</v>
      </c>
      <c r="L43" s="29" t="s">
        <v>19</v>
      </c>
      <c r="M43" s="30">
        <v>6002</v>
      </c>
    </row>
    <row r="44" spans="2:13" x14ac:dyDescent="0.9">
      <c r="B44" s="100"/>
      <c r="C44" s="368"/>
      <c r="D44" s="368"/>
      <c r="E44" s="368"/>
      <c r="F44" s="63"/>
      <c r="I44" s="36"/>
      <c r="L44" s="29" t="s">
        <v>208</v>
      </c>
      <c r="M44" s="30">
        <v>6629</v>
      </c>
    </row>
    <row r="45" spans="2:13" x14ac:dyDescent="0.9">
      <c r="B45" s="100"/>
      <c r="C45" s="368"/>
      <c r="D45" s="368"/>
      <c r="E45" s="100"/>
      <c r="F45" s="63"/>
      <c r="L45" s="29" t="s">
        <v>126</v>
      </c>
      <c r="M45" s="30">
        <v>5602</v>
      </c>
    </row>
    <row r="46" spans="2:13" x14ac:dyDescent="0.9">
      <c r="B46" s="100"/>
      <c r="C46" s="100"/>
      <c r="D46" s="100"/>
      <c r="E46" s="100"/>
      <c r="F46" s="63"/>
      <c r="L46" s="369" t="s">
        <v>70</v>
      </c>
      <c r="M46" s="104">
        <f>SUM(M39:M45)</f>
        <v>49839</v>
      </c>
    </row>
    <row r="47" spans="2:13" x14ac:dyDescent="0.9">
      <c r="B47" s="100"/>
      <c r="C47" s="63"/>
      <c r="D47" s="100"/>
      <c r="E47" s="63"/>
      <c r="F47" s="63"/>
      <c r="L47" s="36"/>
    </row>
    <row r="48" spans="2:13" x14ac:dyDescent="0.9">
      <c r="B48" s="63"/>
      <c r="C48" s="63"/>
      <c r="D48" s="100"/>
      <c r="E48" s="63"/>
      <c r="F48" s="63"/>
    </row>
    <row r="49" spans="3:4" x14ac:dyDescent="0.9">
      <c r="D49" s="47"/>
    </row>
    <row r="50" spans="3:4" x14ac:dyDescent="0.9">
      <c r="D50" s="47"/>
    </row>
    <row r="57" spans="3:4" x14ac:dyDescent="0.9">
      <c r="C57" s="47"/>
    </row>
  </sheetData>
  <sortState xmlns:xlrd2="http://schemas.microsoft.com/office/spreadsheetml/2017/richdata2" ref="I5:K7">
    <sortCondition ref="I5:I7"/>
  </sortState>
  <mergeCells count="10">
    <mergeCell ref="B3:F3"/>
    <mergeCell ref="I36:J37"/>
    <mergeCell ref="L36:M37"/>
    <mergeCell ref="B29:E29"/>
    <mergeCell ref="B30:D31"/>
    <mergeCell ref="C18:D18"/>
    <mergeCell ref="I22:N23"/>
    <mergeCell ref="J20:L20"/>
    <mergeCell ref="B20:F21"/>
    <mergeCell ref="I3:K3"/>
  </mergeCells>
  <hyperlinks>
    <hyperlink ref="B1" location="'Table of Contents'!A1" display="Table of Contents" xr:uid="{0AC4C894-276F-4068-8953-64D9F7922FDE}"/>
  </hyperlinks>
  <pageMargins left="0.7" right="0.7" top="0.75" bottom="0.75" header="0.3" footer="0.3"/>
  <pageSetup orientation="portrait" r:id="rId1"/>
  <ignoredErrors>
    <ignoredError sqref="C35 C7:F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B3377-C794-4605-8F46-48482FFC3C1E}">
  <dimension ref="B1:AE49"/>
  <sheetViews>
    <sheetView zoomScaleNormal="100" workbookViewId="0"/>
  </sheetViews>
  <sheetFormatPr defaultColWidth="9" defaultRowHeight="15.4" x14ac:dyDescent="0.45"/>
  <cols>
    <col min="1" max="1" width="9" style="5"/>
    <col min="2" max="2" width="19.1328125" style="5" customWidth="1"/>
    <col min="3" max="3" width="17" customWidth="1"/>
    <col min="4" max="4" width="17.265625" customWidth="1"/>
    <col min="5" max="6" width="16" style="5" customWidth="1"/>
    <col min="7" max="7" width="9" style="5"/>
    <col min="8" max="8" width="9" style="5" customWidth="1"/>
    <col min="9" max="9" width="18" style="5" bestFit="1" customWidth="1"/>
    <col min="10" max="10" width="9" style="5" customWidth="1"/>
    <col min="11" max="11" width="21.86328125" style="5" customWidth="1"/>
    <col min="12" max="12" width="13.265625" style="5" customWidth="1"/>
    <col min="13" max="25" width="9" style="5" customWidth="1"/>
    <col min="26" max="26" width="9" style="5"/>
    <col min="27" max="27" width="49.59765625" style="5" customWidth="1"/>
    <col min="28" max="16384" width="9" style="5"/>
  </cols>
  <sheetData>
    <row r="1" spans="2:31" ht="20.25" x14ac:dyDescent="0.9">
      <c r="B1" s="538" t="s">
        <v>71</v>
      </c>
      <c r="C1" s="538"/>
      <c r="D1" s="22"/>
      <c r="E1" s="25"/>
      <c r="F1" s="25"/>
      <c r="K1" s="4"/>
      <c r="AA1" t="str">
        <f>IFERROR(IF(#REF!="","",#REF!),"")</f>
        <v/>
      </c>
      <c r="AB1"/>
      <c r="AC1"/>
      <c r="AD1"/>
      <c r="AE1"/>
    </row>
    <row r="2" spans="2:31" ht="20.25" x14ac:dyDescent="0.45">
      <c r="B2" s="537" t="s">
        <v>543</v>
      </c>
      <c r="C2" s="537"/>
      <c r="D2" s="537"/>
      <c r="E2" s="537"/>
      <c r="F2" s="537"/>
      <c r="K2" s="6"/>
      <c r="L2" s="7"/>
      <c r="AA2" t="str">
        <f>IFERROR(IF(#REF!="","",#REF!),"")</f>
        <v/>
      </c>
      <c r="AB2"/>
      <c r="AC2" s="12"/>
      <c r="AD2"/>
      <c r="AE2" s="12"/>
    </row>
    <row r="3" spans="2:31" ht="59.25" customHeight="1" x14ac:dyDescent="0.45">
      <c r="B3" s="26" t="s">
        <v>0</v>
      </c>
      <c r="C3" s="27" t="s">
        <v>238</v>
      </c>
      <c r="D3" s="27" t="s">
        <v>237</v>
      </c>
      <c r="E3" s="27" t="s">
        <v>259</v>
      </c>
      <c r="F3" s="27" t="s">
        <v>258</v>
      </c>
      <c r="K3" s="6"/>
      <c r="L3" s="7"/>
      <c r="AA3" t="str">
        <f>IFERROR(IF(#REF!="","",#REF!),"")</f>
        <v/>
      </c>
      <c r="AB3"/>
      <c r="AC3" s="12"/>
      <c r="AD3"/>
      <c r="AE3" s="12"/>
    </row>
    <row r="4" spans="2:31" ht="20.25" x14ac:dyDescent="0.9">
      <c r="B4" s="28" t="s">
        <v>430</v>
      </c>
      <c r="C4" s="29">
        <v>374</v>
      </c>
      <c r="D4" s="30">
        <v>9356</v>
      </c>
      <c r="E4" s="31">
        <v>18641.194999999996</v>
      </c>
      <c r="F4" s="32">
        <f>(C4+D4)/E4</f>
        <v>0.52196224544617453</v>
      </c>
      <c r="K4" s="6"/>
      <c r="L4" s="7"/>
      <c r="AA4" t="str">
        <f>IFERROR(IF(#REF!="","",#REF!),"")</f>
        <v/>
      </c>
      <c r="AB4"/>
      <c r="AC4" s="12"/>
      <c r="AD4"/>
      <c r="AE4" s="12"/>
    </row>
    <row r="5" spans="2:31" ht="20.25" x14ac:dyDescent="0.9">
      <c r="B5" s="28" t="s">
        <v>431</v>
      </c>
      <c r="C5" s="29">
        <v>480</v>
      </c>
      <c r="D5" s="30">
        <v>5744</v>
      </c>
      <c r="E5" s="33">
        <v>16753.072</v>
      </c>
      <c r="F5" s="32">
        <f t="shared" ref="F5:F42" si="0">(C5+D5)/E5</f>
        <v>0.37151395278430127</v>
      </c>
      <c r="K5" s="6"/>
      <c r="L5" s="7"/>
      <c r="AA5" t="str">
        <f>IFERROR(IF(#REF!="","",#REF!),"")</f>
        <v/>
      </c>
      <c r="AB5"/>
      <c r="AC5" s="12"/>
      <c r="AD5"/>
      <c r="AE5"/>
    </row>
    <row r="6" spans="2:31" ht="20.25" x14ac:dyDescent="0.9">
      <c r="B6" s="28" t="s">
        <v>432</v>
      </c>
      <c r="C6" s="30">
        <v>5090</v>
      </c>
      <c r="D6" s="30">
        <v>55226</v>
      </c>
      <c r="E6" s="33">
        <v>179406.07999999999</v>
      </c>
      <c r="F6" s="32">
        <f t="shared" si="0"/>
        <v>0.33619819350603952</v>
      </c>
      <c r="K6" s="6"/>
      <c r="L6" s="7"/>
      <c r="AA6" t="str">
        <f>IFERROR(IF(#REF!="","",#REF!),"")</f>
        <v/>
      </c>
      <c r="AB6"/>
      <c r="AC6" s="12"/>
      <c r="AD6"/>
      <c r="AE6"/>
    </row>
    <row r="7" spans="2:31" ht="20.25" x14ac:dyDescent="0.9">
      <c r="B7" s="28" t="s">
        <v>433</v>
      </c>
      <c r="C7" s="30">
        <v>3180</v>
      </c>
      <c r="D7" s="30">
        <v>21249</v>
      </c>
      <c r="E7" s="33">
        <v>63364.077000000012</v>
      </c>
      <c r="F7" s="32">
        <f t="shared" si="0"/>
        <v>0.38553390432878865</v>
      </c>
      <c r="K7" s="6"/>
      <c r="L7" s="7"/>
      <c r="AA7" t="str">
        <f>IFERROR(IF(#REF!="","",#REF!),"")</f>
        <v/>
      </c>
      <c r="AB7"/>
      <c r="AC7" s="12"/>
      <c r="AD7"/>
      <c r="AE7"/>
    </row>
    <row r="8" spans="2:31" ht="20.25" x14ac:dyDescent="0.9">
      <c r="B8" s="28" t="s">
        <v>434</v>
      </c>
      <c r="C8" s="30">
        <v>2909</v>
      </c>
      <c r="D8" s="30">
        <v>17527</v>
      </c>
      <c r="E8" s="33">
        <v>51285.182000000001</v>
      </c>
      <c r="F8" s="32">
        <f>(C8+D8)/E8</f>
        <v>0.39847767333652045</v>
      </c>
      <c r="K8" s="6"/>
      <c r="L8" s="7"/>
      <c r="AA8" t="str">
        <f>IFERROR(IF(#REF!="","",#REF!),"")</f>
        <v/>
      </c>
      <c r="AB8"/>
      <c r="AC8" s="12"/>
      <c r="AD8"/>
      <c r="AE8" s="12"/>
    </row>
    <row r="9" spans="2:31" ht="20.25" x14ac:dyDescent="0.9">
      <c r="B9" s="28" t="s">
        <v>435</v>
      </c>
      <c r="C9" s="30">
        <v>18728</v>
      </c>
      <c r="D9" s="30">
        <v>111299</v>
      </c>
      <c r="E9" s="33">
        <v>433410.24</v>
      </c>
      <c r="F9" s="32">
        <f t="shared" si="0"/>
        <v>0.30000906300691005</v>
      </c>
      <c r="K9" s="6"/>
      <c r="L9" s="7"/>
      <c r="AA9" t="str">
        <f>IFERROR(IF(#REF!="","",#REF!),"")</f>
        <v/>
      </c>
      <c r="AB9"/>
      <c r="AC9" s="12"/>
      <c r="AD9"/>
      <c r="AE9" s="12"/>
    </row>
    <row r="10" spans="2:31" ht="20.25" x14ac:dyDescent="0.9">
      <c r="B10" s="28" t="s">
        <v>436</v>
      </c>
      <c r="C10" s="29">
        <v>115</v>
      </c>
      <c r="D10" s="29">
        <v>883</v>
      </c>
      <c r="E10" s="33">
        <v>2720.5209999999997</v>
      </c>
      <c r="F10" s="32">
        <f t="shared" si="0"/>
        <v>0.36684149837475988</v>
      </c>
      <c r="K10" s="6"/>
      <c r="L10" s="7"/>
      <c r="AA10" t="str">
        <f>IFERROR(IF(#REF!="","",#REF!),"")</f>
        <v/>
      </c>
      <c r="AB10"/>
      <c r="AC10" s="12"/>
      <c r="AD10"/>
      <c r="AE10"/>
    </row>
    <row r="11" spans="2:31" ht="20.25" x14ac:dyDescent="0.9">
      <c r="B11" s="28" t="s">
        <v>437</v>
      </c>
      <c r="C11" s="30">
        <v>3125</v>
      </c>
      <c r="D11" s="30">
        <v>30809</v>
      </c>
      <c r="E11" s="33">
        <v>89134.611999999994</v>
      </c>
      <c r="F11" s="32">
        <f t="shared" si="0"/>
        <v>0.38070508457477775</v>
      </c>
      <c r="K11" s="6"/>
      <c r="L11" s="7"/>
      <c r="AA11" t="str">
        <f>IFERROR(IF(#REF!="","",#REF!),"")</f>
        <v/>
      </c>
      <c r="AB11"/>
      <c r="AC11" s="12"/>
      <c r="AD11"/>
    </row>
    <row r="12" spans="2:31" ht="20.25" x14ac:dyDescent="0.9">
      <c r="B12" s="28" t="s">
        <v>438</v>
      </c>
      <c r="C12" s="30">
        <v>1221</v>
      </c>
      <c r="D12" s="30">
        <v>11900</v>
      </c>
      <c r="E12" s="33">
        <v>35890.559999999998</v>
      </c>
      <c r="F12" s="32">
        <f t="shared" si="0"/>
        <v>0.36558359635514187</v>
      </c>
      <c r="K12" s="6"/>
      <c r="L12" s="7"/>
      <c r="AA12" t="str">
        <f>IFERROR(IF(#REF!="","",#REF!),"")</f>
        <v/>
      </c>
    </row>
    <row r="13" spans="2:31" ht="20.25" x14ac:dyDescent="0.9">
      <c r="B13" s="28" t="s">
        <v>439</v>
      </c>
      <c r="C13" s="29">
        <v>202</v>
      </c>
      <c r="D13" s="30">
        <v>2364</v>
      </c>
      <c r="E13" s="33">
        <v>4964.7939999999999</v>
      </c>
      <c r="F13" s="32">
        <f t="shared" si="0"/>
        <v>0.51683916794936513</v>
      </c>
      <c r="K13" s="6"/>
      <c r="L13" s="7"/>
      <c r="AA13" t="str">
        <f>IFERROR(IF(#REF!="","",#REF!),"")</f>
        <v/>
      </c>
    </row>
    <row r="14" spans="2:31" ht="20.25" x14ac:dyDescent="0.9">
      <c r="B14" s="28" t="s">
        <v>440</v>
      </c>
      <c r="C14" s="30">
        <v>1729</v>
      </c>
      <c r="D14" s="30">
        <v>33803</v>
      </c>
      <c r="E14" s="33">
        <v>90099.671000000002</v>
      </c>
      <c r="F14" s="32">
        <f t="shared" si="0"/>
        <v>0.39436326021656615</v>
      </c>
      <c r="I14" s="20"/>
      <c r="K14" s="6"/>
      <c r="L14" s="7"/>
      <c r="AA14" t="str">
        <f>IFERROR(IF(#REF!="","",#REF!),"")</f>
        <v/>
      </c>
    </row>
    <row r="15" spans="2:31" ht="20.25" x14ac:dyDescent="0.9">
      <c r="B15" s="28" t="s">
        <v>441</v>
      </c>
      <c r="C15" s="29">
        <v>62</v>
      </c>
      <c r="D15" s="29">
        <v>513</v>
      </c>
      <c r="E15" s="33">
        <v>1640.373</v>
      </c>
      <c r="F15" s="32">
        <f t="shared" si="0"/>
        <v>0.35053003188908866</v>
      </c>
      <c r="I15" s="20"/>
      <c r="K15" s="6"/>
      <c r="L15" s="7"/>
      <c r="AA15" t="str">
        <f>IFERROR(IF(#REF!="","",#REF!),"")</f>
        <v/>
      </c>
    </row>
    <row r="16" spans="2:31" ht="20.25" x14ac:dyDescent="0.9">
      <c r="B16" s="28" t="s">
        <v>442</v>
      </c>
      <c r="C16" s="30">
        <v>2163</v>
      </c>
      <c r="D16" s="30">
        <v>36428</v>
      </c>
      <c r="E16" s="33">
        <v>87162.177999999985</v>
      </c>
      <c r="F16" s="32">
        <f t="shared" si="0"/>
        <v>0.44274937691437688</v>
      </c>
      <c r="I16" s="20"/>
      <c r="K16" s="6"/>
      <c r="L16" s="7"/>
      <c r="AA16" t="str">
        <f>IFERROR(IF(#REF!="","",#REF!),"")</f>
        <v/>
      </c>
    </row>
    <row r="17" spans="2:27" ht="20.25" x14ac:dyDescent="0.9">
      <c r="B17" s="28" t="s">
        <v>443</v>
      </c>
      <c r="C17" s="30">
        <v>1920</v>
      </c>
      <c r="D17" s="30">
        <v>22207</v>
      </c>
      <c r="E17" s="33">
        <v>57747.069000000003</v>
      </c>
      <c r="F17" s="32">
        <f t="shared" si="0"/>
        <v>0.41780475473136131</v>
      </c>
      <c r="I17" s="20"/>
      <c r="K17" s="6"/>
      <c r="L17" s="7"/>
      <c r="AA17" t="str">
        <f>IFERROR(IF(#REF!="","",#REF!),"")</f>
        <v/>
      </c>
    </row>
    <row r="18" spans="2:27" ht="20.25" x14ac:dyDescent="0.9">
      <c r="B18" s="28" t="s">
        <v>444</v>
      </c>
      <c r="C18" s="30">
        <v>3310</v>
      </c>
      <c r="D18" s="30">
        <v>12743</v>
      </c>
      <c r="E18" s="33">
        <v>62747.715000000011</v>
      </c>
      <c r="F18" s="32">
        <f t="shared" si="0"/>
        <v>0.25583401722277849</v>
      </c>
      <c r="I18" s="20"/>
      <c r="K18" s="6"/>
      <c r="L18" s="7"/>
      <c r="AA18" t="str">
        <f>IFERROR(IF(#REF!="","",#REF!),"")</f>
        <v/>
      </c>
    </row>
    <row r="19" spans="2:27" ht="20.25" x14ac:dyDescent="0.9">
      <c r="B19" s="28" t="s">
        <v>445</v>
      </c>
      <c r="C19" s="30">
        <v>1702</v>
      </c>
      <c r="D19" s="30">
        <v>5961</v>
      </c>
      <c r="E19" s="33">
        <v>18895.648999999998</v>
      </c>
      <c r="F19" s="32">
        <f t="shared" si="0"/>
        <v>0.40554309619108614</v>
      </c>
      <c r="I19" s="20"/>
      <c r="K19" s="6"/>
      <c r="L19" s="7"/>
      <c r="AA19" t="str">
        <f>IFERROR(IF(#REF!="","",#REF!),"")</f>
        <v/>
      </c>
    </row>
    <row r="20" spans="2:27" ht="20.25" x14ac:dyDescent="0.9">
      <c r="B20" s="28" t="s">
        <v>446</v>
      </c>
      <c r="C20" s="30">
        <v>88494</v>
      </c>
      <c r="D20" s="30">
        <v>369736</v>
      </c>
      <c r="E20" s="33">
        <v>2011198.3</v>
      </c>
      <c r="F20" s="32">
        <f t="shared" si="0"/>
        <v>0.22783929361913244</v>
      </c>
      <c r="H20" s="21"/>
      <c r="K20" s="6"/>
      <c r="L20" s="7"/>
      <c r="AA20" t="str">
        <f>IFERROR(IF(#REF!="","",#REF!),"")</f>
        <v/>
      </c>
    </row>
    <row r="21" spans="2:27" ht="20.25" x14ac:dyDescent="0.9">
      <c r="B21" s="28" t="s">
        <v>447</v>
      </c>
      <c r="C21" s="30">
        <v>8285</v>
      </c>
      <c r="D21" s="30">
        <v>45049</v>
      </c>
      <c r="E21" s="33">
        <v>224761.67</v>
      </c>
      <c r="F21" s="32">
        <f t="shared" si="0"/>
        <v>0.23729134954371889</v>
      </c>
      <c r="I21" s="16"/>
      <c r="K21" s="6"/>
      <c r="L21" s="7"/>
      <c r="AA21" t="str">
        <f>IFERROR(IF(#REF!="","",#REF!),"")</f>
        <v/>
      </c>
    </row>
    <row r="22" spans="2:27" ht="20.25" x14ac:dyDescent="0.9">
      <c r="B22" s="28" t="s">
        <v>448</v>
      </c>
      <c r="C22" s="30">
        <v>1654</v>
      </c>
      <c r="D22" s="30">
        <v>8705</v>
      </c>
      <c r="E22" s="33">
        <v>38107.292000000009</v>
      </c>
      <c r="F22" s="32">
        <f t="shared" si="0"/>
        <v>0.27183773646261711</v>
      </c>
      <c r="K22" s="6"/>
      <c r="L22" s="7"/>
      <c r="AA22" t="str">
        <f>IFERROR(IF(#REF!="","",#REF!),"")</f>
        <v/>
      </c>
    </row>
    <row r="23" spans="2:27" ht="20.25" x14ac:dyDescent="0.9">
      <c r="B23" s="28" t="s">
        <v>449</v>
      </c>
      <c r="C23" s="29">
        <v>989</v>
      </c>
      <c r="D23" s="30">
        <v>5595</v>
      </c>
      <c r="E23" s="33">
        <v>17258.527000000002</v>
      </c>
      <c r="F23" s="32">
        <f t="shared" si="0"/>
        <v>0.38149258045023188</v>
      </c>
      <c r="K23" s="16"/>
      <c r="L23" s="7"/>
      <c r="AA23" t="str">
        <f>IFERROR(IF(#REF!="","",#REF!),"")</f>
        <v/>
      </c>
    </row>
    <row r="24" spans="2:27" ht="20.25" x14ac:dyDescent="0.9">
      <c r="B24" s="28" t="s">
        <v>450</v>
      </c>
      <c r="C24" s="30">
        <v>2129</v>
      </c>
      <c r="D24" s="30">
        <v>23685</v>
      </c>
      <c r="E24" s="33">
        <v>64770.546999999999</v>
      </c>
      <c r="F24" s="32">
        <f t="shared" si="0"/>
        <v>0.39854534500071459</v>
      </c>
      <c r="L24" s="7"/>
      <c r="AA24" t="str">
        <f>IFERROR(IF(#REF!="","",#REF!),"")</f>
        <v/>
      </c>
    </row>
    <row r="25" spans="2:27" ht="20.25" x14ac:dyDescent="0.9">
      <c r="B25" s="28" t="s">
        <v>451</v>
      </c>
      <c r="C25" s="29">
        <v>399</v>
      </c>
      <c r="D25" s="30">
        <v>2996</v>
      </c>
      <c r="E25" s="33">
        <v>7957.8489999999993</v>
      </c>
      <c r="F25" s="32">
        <f t="shared" si="0"/>
        <v>0.42662282232296694</v>
      </c>
      <c r="I25" s="16"/>
      <c r="L25" s="7"/>
      <c r="AA25" t="str">
        <f>IFERROR(IF(#REF!="","",#REF!),"")</f>
        <v/>
      </c>
    </row>
    <row r="26" spans="2:27" ht="20.25" x14ac:dyDescent="0.9">
      <c r="B26" s="28" t="s">
        <v>452</v>
      </c>
      <c r="C26" s="30">
        <v>1636</v>
      </c>
      <c r="D26" s="30">
        <v>16497</v>
      </c>
      <c r="E26" s="33">
        <v>49565.161999999997</v>
      </c>
      <c r="F26" s="32">
        <f t="shared" si="0"/>
        <v>0.36584163691425042</v>
      </c>
      <c r="L26" s="7"/>
      <c r="AA26" t="str">
        <f>IFERROR(IF(#REF!="","",#REF!),"")</f>
        <v/>
      </c>
    </row>
    <row r="27" spans="2:27" ht="20.25" x14ac:dyDescent="0.9">
      <c r="B27" s="28" t="s">
        <v>453</v>
      </c>
      <c r="C27" s="30">
        <v>1569</v>
      </c>
      <c r="D27" s="30">
        <v>14569</v>
      </c>
      <c r="E27" s="33">
        <v>32140.776000000002</v>
      </c>
      <c r="F27" s="32">
        <f t="shared" si="0"/>
        <v>0.5021036206468692</v>
      </c>
      <c r="K27" s="16"/>
      <c r="L27" s="7"/>
    </row>
    <row r="28" spans="2:27" ht="20.25" x14ac:dyDescent="0.9">
      <c r="B28" s="28" t="s">
        <v>454</v>
      </c>
      <c r="C28" s="29">
        <v>708</v>
      </c>
      <c r="D28" s="30">
        <v>5562</v>
      </c>
      <c r="E28" s="33">
        <v>15718.580999999998</v>
      </c>
      <c r="F28" s="32">
        <f t="shared" si="0"/>
        <v>0.39889096859315742</v>
      </c>
      <c r="L28" s="7"/>
    </row>
    <row r="29" spans="2:27" ht="20.25" x14ac:dyDescent="0.9">
      <c r="B29" s="28" t="s">
        <v>455</v>
      </c>
      <c r="C29" s="29">
        <v>405</v>
      </c>
      <c r="D29" s="30">
        <v>4391</v>
      </c>
      <c r="E29" s="33">
        <v>9516.768</v>
      </c>
      <c r="F29" s="32">
        <f t="shared" si="0"/>
        <v>0.50395260239610762</v>
      </c>
      <c r="K29" s="6"/>
      <c r="L29" s="7"/>
    </row>
    <row r="30" spans="2:27" ht="20.25" x14ac:dyDescent="0.9">
      <c r="B30" s="28" t="s">
        <v>456</v>
      </c>
      <c r="C30" s="30">
        <v>23802</v>
      </c>
      <c r="D30" s="30">
        <v>203011</v>
      </c>
      <c r="E30" s="33">
        <v>796688.08</v>
      </c>
      <c r="F30" s="32">
        <f t="shared" si="0"/>
        <v>0.28469485824364288</v>
      </c>
      <c r="L30" s="7"/>
    </row>
    <row r="31" spans="2:27" ht="20.25" x14ac:dyDescent="0.9">
      <c r="B31" s="28" t="s">
        <v>457</v>
      </c>
      <c r="C31" s="30">
        <v>1749</v>
      </c>
      <c r="D31" s="30">
        <v>3212</v>
      </c>
      <c r="E31" s="33">
        <v>11402.484</v>
      </c>
      <c r="F31" s="32">
        <f t="shared" si="0"/>
        <v>0.4350806368156272</v>
      </c>
      <c r="L31" s="7"/>
    </row>
    <row r="32" spans="2:27" ht="20.25" x14ac:dyDescent="0.9">
      <c r="B32" s="28" t="s">
        <v>458</v>
      </c>
      <c r="C32" s="30">
        <v>4649</v>
      </c>
      <c r="D32" s="30">
        <v>30614</v>
      </c>
      <c r="E32" s="33">
        <v>100592.38799999998</v>
      </c>
      <c r="F32" s="32">
        <f t="shared" si="0"/>
        <v>0.35055336393843251</v>
      </c>
      <c r="K32" s="16"/>
      <c r="L32" s="7"/>
    </row>
    <row r="33" spans="2:12" ht="20.25" x14ac:dyDescent="0.9">
      <c r="B33" s="28" t="s">
        <v>459</v>
      </c>
      <c r="C33" s="29">
        <v>385</v>
      </c>
      <c r="D33" s="30">
        <v>1934</v>
      </c>
      <c r="E33" s="33">
        <v>9035.2409999999982</v>
      </c>
      <c r="F33" s="32">
        <f t="shared" si="0"/>
        <v>0.25666166513986738</v>
      </c>
      <c r="L33" s="7"/>
    </row>
    <row r="34" spans="2:12" ht="20.25" x14ac:dyDescent="0.9">
      <c r="B34" s="28" t="s">
        <v>460</v>
      </c>
      <c r="C34" s="30">
        <v>24976</v>
      </c>
      <c r="D34" s="30">
        <v>152668</v>
      </c>
      <c r="E34" s="33">
        <v>723896.35999999987</v>
      </c>
      <c r="F34" s="32">
        <f t="shared" si="0"/>
        <v>0.24539976965763446</v>
      </c>
      <c r="K34" s="6"/>
      <c r="L34" s="7"/>
    </row>
    <row r="35" spans="2:12" ht="20.25" x14ac:dyDescent="0.9">
      <c r="B35" s="28" t="s">
        <v>461</v>
      </c>
      <c r="C35" s="30">
        <v>16604</v>
      </c>
      <c r="D35" s="30">
        <v>142514</v>
      </c>
      <c r="E35" s="33">
        <v>452108.43000000005</v>
      </c>
      <c r="F35" s="32">
        <f t="shared" si="0"/>
        <v>0.35194654521261631</v>
      </c>
      <c r="L35" s="7"/>
    </row>
    <row r="36" spans="2:12" ht="20.25" x14ac:dyDescent="0.9">
      <c r="B36" s="28" t="s">
        <v>462</v>
      </c>
      <c r="C36" s="30">
        <v>1392</v>
      </c>
      <c r="D36" s="30">
        <v>12991</v>
      </c>
      <c r="E36" s="33">
        <v>34614.732999999993</v>
      </c>
      <c r="F36" s="32">
        <f t="shared" si="0"/>
        <v>0.41551671076012642</v>
      </c>
    </row>
    <row r="37" spans="2:12" ht="20.25" x14ac:dyDescent="0.9">
      <c r="B37" s="28" t="s">
        <v>463</v>
      </c>
      <c r="C37" s="30">
        <v>7910</v>
      </c>
      <c r="D37" s="30">
        <v>58044</v>
      </c>
      <c r="E37" s="33">
        <v>243828.01999999996</v>
      </c>
      <c r="F37" s="32">
        <f t="shared" si="0"/>
        <v>0.27049393256771725</v>
      </c>
      <c r="K37" s="16"/>
      <c r="L37" s="7"/>
    </row>
    <row r="38" spans="2:12" ht="20.25" x14ac:dyDescent="0.9">
      <c r="B38" s="28" t="s">
        <v>464</v>
      </c>
      <c r="C38" s="29">
        <v>130</v>
      </c>
      <c r="D38" s="29">
        <v>972</v>
      </c>
      <c r="E38" s="33">
        <v>2980.029</v>
      </c>
      <c r="F38" s="32">
        <f t="shared" si="0"/>
        <v>0.36979505904137172</v>
      </c>
      <c r="L38" s="7"/>
    </row>
    <row r="39" spans="2:12" ht="20.25" x14ac:dyDescent="0.9">
      <c r="B39" s="28" t="s">
        <v>465</v>
      </c>
      <c r="C39" s="30">
        <v>1473</v>
      </c>
      <c r="D39" s="30">
        <v>14277</v>
      </c>
      <c r="E39" s="31">
        <v>49325.347999999998</v>
      </c>
      <c r="F39" s="32">
        <f t="shared" si="0"/>
        <v>0.31930844157450244</v>
      </c>
      <c r="K39" s="6"/>
      <c r="L39" s="7"/>
    </row>
    <row r="40" spans="2:12" ht="20.25" x14ac:dyDescent="0.9">
      <c r="B40" s="28" t="s">
        <v>466</v>
      </c>
      <c r="C40" s="30">
        <v>11361</v>
      </c>
      <c r="D40" s="30">
        <v>47830</v>
      </c>
      <c r="E40" s="31">
        <v>187120.25999999998</v>
      </c>
      <c r="F40" s="32">
        <f t="shared" si="0"/>
        <v>0.31632598201819517</v>
      </c>
      <c r="K40" s="8"/>
      <c r="L40" s="7"/>
    </row>
    <row r="41" spans="2:12" ht="20.25" x14ac:dyDescent="0.9">
      <c r="B41" s="28" t="s">
        <v>467</v>
      </c>
      <c r="C41" s="30">
        <v>1070</v>
      </c>
      <c r="D41" s="30">
        <v>7707</v>
      </c>
      <c r="E41" s="31">
        <v>42096.699000000008</v>
      </c>
      <c r="F41" s="32">
        <f t="shared" si="0"/>
        <v>0.20849615785788805</v>
      </c>
      <c r="K41" s="6"/>
      <c r="L41" s="7"/>
    </row>
    <row r="42" spans="2:12" ht="20.25" x14ac:dyDescent="0.9">
      <c r="B42" s="28" t="s">
        <v>468</v>
      </c>
      <c r="C42" s="30">
        <v>4972</v>
      </c>
      <c r="D42" s="30">
        <v>99563</v>
      </c>
      <c r="E42" s="31">
        <v>221276.52000000002</v>
      </c>
      <c r="F42" s="32">
        <f t="shared" si="0"/>
        <v>0.47241795017383675</v>
      </c>
      <c r="K42" s="6"/>
      <c r="L42" s="7"/>
    </row>
    <row r="43" spans="2:12" ht="20.25" x14ac:dyDescent="0.9">
      <c r="B43" s="28" t="s">
        <v>205</v>
      </c>
      <c r="C43" s="29"/>
      <c r="D43" s="30">
        <v>1360</v>
      </c>
      <c r="E43" s="29"/>
      <c r="F43" s="32"/>
      <c r="K43" s="13"/>
    </row>
    <row r="44" spans="2:12" ht="20.25" x14ac:dyDescent="0.9">
      <c r="B44" s="34" t="s">
        <v>117</v>
      </c>
      <c r="C44" s="34">
        <f>SUM(C4:C43)</f>
        <v>253051</v>
      </c>
      <c r="D44" s="34">
        <f>SUM(D4:D43)</f>
        <v>1651494</v>
      </c>
      <c r="E44" s="34">
        <f>SUM(E4:E43)</f>
        <v>6559823.0519999992</v>
      </c>
      <c r="F44" s="35">
        <f>(C44+D44)/E44</f>
        <v>0.29033481313483456</v>
      </c>
      <c r="H44" s="5" t="s">
        <v>236</v>
      </c>
    </row>
    <row r="45" spans="2:12" ht="20.25" x14ac:dyDescent="0.9">
      <c r="B45" s="36"/>
      <c r="C45" s="36"/>
      <c r="D45" s="36"/>
      <c r="E45" s="36"/>
      <c r="F45" s="36"/>
    </row>
    <row r="46" spans="2:12" ht="18.75" customHeight="1" x14ac:dyDescent="0.45">
      <c r="B46" s="259"/>
      <c r="C46" s="259"/>
      <c r="D46" s="259"/>
      <c r="E46" s="259"/>
      <c r="F46" s="259"/>
    </row>
    <row r="47" spans="2:12" ht="18" customHeight="1" x14ac:dyDescent="0.45">
      <c r="B47" s="256"/>
      <c r="C47" s="256"/>
      <c r="D47" s="256"/>
      <c r="E47" s="256"/>
      <c r="F47" s="256"/>
    </row>
    <row r="48" spans="2:12" ht="15.75" customHeight="1" x14ac:dyDescent="0.45">
      <c r="B48" s="256"/>
      <c r="C48" s="256"/>
      <c r="D48" s="256"/>
      <c r="E48" s="256"/>
      <c r="F48" s="256"/>
    </row>
    <row r="49" spans="2:6" ht="15.75" customHeight="1" x14ac:dyDescent="0.45">
      <c r="B49" s="256"/>
      <c r="C49" s="256"/>
      <c r="D49" s="256"/>
      <c r="E49" s="256"/>
      <c r="F49" s="256"/>
    </row>
  </sheetData>
  <mergeCells count="2">
    <mergeCell ref="B2:F2"/>
    <mergeCell ref="B1:C1"/>
  </mergeCells>
  <conditionalFormatting sqref="C4:C43">
    <cfRule type="top10" dxfId="38" priority="1" rank="10"/>
  </conditionalFormatting>
  <conditionalFormatting sqref="C4:E43">
    <cfRule type="top10" dxfId="37" priority="4" rank="10"/>
  </conditionalFormatting>
  <conditionalFormatting sqref="D4:D43">
    <cfRule type="top10" dxfId="36" priority="2" rank="10"/>
  </conditionalFormatting>
  <conditionalFormatting sqref="E4:E42">
    <cfRule type="top10" dxfId="35" priority="3" rank="10"/>
  </conditionalFormatting>
  <conditionalFormatting sqref="F4:F42">
    <cfRule type="top10" dxfId="34" priority="5" rank="10"/>
  </conditionalFormatting>
  <hyperlinks>
    <hyperlink ref="B1" location="'Table of Contents'!A1" display="Table of Contents" xr:uid="{CFB9C52A-3AA4-4457-9AE1-CEB309613FA3}"/>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F4648-C64B-49EA-AAB0-D84DC565E831}">
  <dimension ref="A1:AF82"/>
  <sheetViews>
    <sheetView zoomScaleNormal="100" workbookViewId="0"/>
  </sheetViews>
  <sheetFormatPr defaultColWidth="9" defaultRowHeight="20.25" x14ac:dyDescent="0.9"/>
  <cols>
    <col min="1" max="1" width="9" style="165"/>
    <col min="2" max="2" width="24.3984375" style="165" customWidth="1"/>
    <col min="3" max="3" width="19.3984375" style="165" customWidth="1"/>
    <col min="4" max="4" width="17.86328125" style="165" customWidth="1"/>
    <col min="5" max="5" width="20.86328125" style="165" customWidth="1"/>
    <col min="6" max="6" width="19.59765625" style="165" customWidth="1"/>
    <col min="7" max="7" width="17.265625" style="165" customWidth="1"/>
    <col min="8" max="8" width="15.59765625" style="165" customWidth="1"/>
    <col min="9" max="9" width="17.265625" style="165" customWidth="1"/>
    <col min="10" max="10" width="19.73046875" style="165" customWidth="1"/>
    <col min="11" max="11" width="16.265625" style="165" customWidth="1"/>
    <col min="12" max="12" width="20.1328125" style="165" customWidth="1"/>
    <col min="13" max="13" width="18.1328125" style="165" customWidth="1"/>
    <col min="14" max="14" width="10.1328125" style="165" bestFit="1" customWidth="1"/>
    <col min="15" max="15" width="9" style="165"/>
    <col min="16" max="16" width="10" style="165" bestFit="1" customWidth="1"/>
    <col min="17" max="19" width="9" style="165"/>
    <col min="20" max="29" width="9" style="22"/>
    <col min="30" max="30" width="9" style="22" customWidth="1"/>
    <col min="31" max="16384" width="9" style="165"/>
  </cols>
  <sheetData>
    <row r="1" spans="1:32" x14ac:dyDescent="0.9">
      <c r="A1" s="22"/>
      <c r="B1" s="220" t="s">
        <v>71</v>
      </c>
      <c r="C1" s="22"/>
      <c r="D1" s="22"/>
      <c r="E1" s="22"/>
      <c r="F1" s="22"/>
      <c r="G1" s="22"/>
      <c r="H1" s="22"/>
      <c r="I1" s="22"/>
      <c r="J1" s="22"/>
      <c r="K1" s="22"/>
      <c r="L1" s="22"/>
      <c r="M1" s="22"/>
      <c r="N1" s="22"/>
      <c r="O1" s="22"/>
      <c r="P1" s="22"/>
      <c r="Q1" s="22"/>
      <c r="R1" s="22"/>
      <c r="S1" s="22"/>
      <c r="AE1" s="22"/>
    </row>
    <row r="2" spans="1:32" x14ac:dyDescent="0.9">
      <c r="A2" s="22"/>
      <c r="B2" s="220"/>
      <c r="C2" s="22"/>
      <c r="D2" s="22"/>
      <c r="E2" s="22"/>
      <c r="F2" s="22"/>
      <c r="G2" s="22"/>
      <c r="H2" s="22"/>
      <c r="I2" s="22"/>
      <c r="J2" s="22"/>
      <c r="K2" s="22"/>
      <c r="L2" s="22"/>
      <c r="M2" s="22"/>
      <c r="N2" s="22"/>
      <c r="O2" s="22"/>
      <c r="P2" s="22"/>
      <c r="Q2" s="22"/>
      <c r="R2" s="22"/>
      <c r="S2" s="22"/>
      <c r="AE2" s="22"/>
    </row>
    <row r="3" spans="1:32" x14ac:dyDescent="0.9">
      <c r="A3" s="22"/>
      <c r="B3" s="542" t="s">
        <v>285</v>
      </c>
      <c r="C3" s="542"/>
      <c r="D3" s="542"/>
      <c r="E3" s="542"/>
      <c r="F3" s="22"/>
      <c r="G3" s="22"/>
      <c r="H3" s="22"/>
      <c r="I3" s="22"/>
      <c r="J3" s="22"/>
      <c r="K3" s="22"/>
      <c r="L3" s="22"/>
      <c r="M3" s="22"/>
      <c r="N3" s="22"/>
      <c r="O3" s="22"/>
      <c r="P3" s="22"/>
      <c r="Q3" s="22"/>
      <c r="R3" s="22"/>
      <c r="S3" s="22"/>
      <c r="AE3" s="22"/>
    </row>
    <row r="4" spans="1:32" x14ac:dyDescent="0.9">
      <c r="A4" s="22"/>
      <c r="B4" s="265" t="s">
        <v>283</v>
      </c>
      <c r="C4" s="265">
        <v>2023</v>
      </c>
      <c r="D4" s="265">
        <v>2022</v>
      </c>
      <c r="E4" s="265">
        <v>2021</v>
      </c>
      <c r="F4" s="341"/>
      <c r="G4" s="22"/>
      <c r="H4" s="22"/>
      <c r="I4" s="22"/>
      <c r="J4" s="22"/>
      <c r="K4" s="22"/>
      <c r="L4" s="22"/>
      <c r="M4" s="22"/>
      <c r="N4" s="22"/>
      <c r="O4" s="22"/>
      <c r="P4" s="22"/>
      <c r="Q4" s="22"/>
      <c r="R4" s="22"/>
      <c r="S4" s="22"/>
      <c r="AE4" s="22"/>
      <c r="AF4" s="22"/>
    </row>
    <row r="5" spans="1:32" x14ac:dyDescent="0.9">
      <c r="A5" s="22"/>
      <c r="B5" s="143" t="s">
        <v>179</v>
      </c>
      <c r="C5" s="30">
        <v>32797</v>
      </c>
      <c r="D5" s="30">
        <v>30584</v>
      </c>
      <c r="E5" s="135">
        <v>28985</v>
      </c>
      <c r="F5" s="341"/>
      <c r="G5" s="22"/>
      <c r="H5" s="22"/>
      <c r="I5" s="22"/>
      <c r="J5" s="22"/>
      <c r="K5" s="22"/>
      <c r="L5" s="22"/>
      <c r="M5" s="22"/>
      <c r="N5" s="22"/>
      <c r="O5" s="22"/>
      <c r="P5" s="22"/>
      <c r="Q5" s="22"/>
      <c r="R5" s="22"/>
      <c r="S5" s="22"/>
      <c r="AE5" s="22"/>
      <c r="AF5" s="22"/>
    </row>
    <row r="6" spans="1:32" x14ac:dyDescent="0.9">
      <c r="A6" s="22"/>
      <c r="B6" s="143" t="s">
        <v>180</v>
      </c>
      <c r="C6" s="30">
        <v>19913</v>
      </c>
      <c r="D6" s="30">
        <v>18658</v>
      </c>
      <c r="E6" s="135">
        <v>15825</v>
      </c>
      <c r="F6" s="341"/>
      <c r="G6" s="22"/>
      <c r="H6" s="22"/>
      <c r="I6" s="22"/>
      <c r="J6" s="22"/>
      <c r="K6" s="22"/>
      <c r="L6" s="22"/>
      <c r="M6" s="22"/>
      <c r="N6" s="22"/>
      <c r="O6" s="22"/>
      <c r="P6" s="22"/>
      <c r="Q6" s="22"/>
      <c r="R6" s="22"/>
      <c r="S6" s="22"/>
      <c r="AE6" s="22"/>
      <c r="AF6" s="22"/>
    </row>
    <row r="7" spans="1:32" x14ac:dyDescent="0.9">
      <c r="A7" s="22"/>
      <c r="B7" s="143" t="s">
        <v>28</v>
      </c>
      <c r="C7" s="30">
        <v>17062</v>
      </c>
      <c r="D7" s="30">
        <v>12341</v>
      </c>
      <c r="E7" s="135">
        <v>11700</v>
      </c>
      <c r="F7" s="341"/>
      <c r="G7" s="22"/>
      <c r="H7" s="22"/>
      <c r="I7" s="22"/>
      <c r="J7" s="22"/>
      <c r="K7" s="22"/>
      <c r="L7" s="22"/>
      <c r="M7" s="22"/>
      <c r="N7" s="22"/>
      <c r="O7" s="22"/>
      <c r="P7" s="22"/>
      <c r="Q7" s="22"/>
      <c r="R7" s="22"/>
      <c r="S7" s="22"/>
      <c r="AE7" s="22"/>
      <c r="AF7" s="22"/>
    </row>
    <row r="8" spans="1:32" x14ac:dyDescent="0.9">
      <c r="A8" s="22"/>
      <c r="B8" s="143" t="s">
        <v>284</v>
      </c>
      <c r="C8" s="30">
        <v>12978</v>
      </c>
      <c r="D8" s="30">
        <v>11964</v>
      </c>
      <c r="E8" s="135">
        <v>16573</v>
      </c>
      <c r="F8" s="341"/>
      <c r="G8" s="22"/>
      <c r="H8" s="22"/>
      <c r="I8" s="22"/>
      <c r="J8" s="22"/>
      <c r="K8" s="22"/>
      <c r="L8" s="22"/>
      <c r="M8" s="22"/>
      <c r="N8" s="22"/>
      <c r="O8" s="22"/>
      <c r="P8" s="22"/>
      <c r="Q8" s="22"/>
      <c r="R8" s="22"/>
      <c r="S8" s="22"/>
      <c r="AE8" s="22"/>
      <c r="AF8" s="22"/>
    </row>
    <row r="9" spans="1:32" x14ac:dyDescent="0.9">
      <c r="A9" s="22"/>
      <c r="B9" s="146" t="s">
        <v>70</v>
      </c>
      <c r="C9" s="147">
        <f>SUM(C5:C8)</f>
        <v>82750</v>
      </c>
      <c r="D9" s="147">
        <f>SUM(D5:D8)</f>
        <v>73547</v>
      </c>
      <c r="E9" s="147">
        <v>73083</v>
      </c>
      <c r="F9" s="341"/>
      <c r="G9" s="22"/>
      <c r="H9" s="22"/>
      <c r="I9" s="22"/>
      <c r="J9" s="22"/>
      <c r="K9" s="22"/>
      <c r="L9" s="22"/>
      <c r="M9" s="22"/>
      <c r="N9" s="22"/>
      <c r="O9" s="22"/>
      <c r="P9" s="22"/>
      <c r="Q9" s="22"/>
      <c r="R9" s="22"/>
      <c r="S9" s="22"/>
      <c r="AE9" s="22"/>
      <c r="AF9" s="22"/>
    </row>
    <row r="10" spans="1:32" x14ac:dyDescent="0.9">
      <c r="A10" s="22"/>
      <c r="B10" s="36"/>
      <c r="C10" s="36"/>
      <c r="D10" s="36"/>
      <c r="E10" s="341"/>
      <c r="F10" s="22"/>
      <c r="G10" s="22"/>
      <c r="H10" s="22"/>
      <c r="I10" s="22"/>
      <c r="J10" s="22"/>
      <c r="K10" s="22"/>
      <c r="L10" s="22"/>
      <c r="M10" s="22"/>
      <c r="N10" s="22"/>
      <c r="O10" s="22"/>
      <c r="P10" s="22"/>
      <c r="Q10" s="22"/>
      <c r="R10" s="22"/>
      <c r="S10" s="22"/>
      <c r="AE10" s="22"/>
    </row>
    <row r="11" spans="1:32" x14ac:dyDescent="0.9">
      <c r="A11" s="22"/>
      <c r="B11" s="36"/>
      <c r="C11" s="22"/>
      <c r="D11" s="22"/>
      <c r="E11" s="341"/>
      <c r="F11" s="22"/>
      <c r="G11" s="22"/>
      <c r="H11" s="22"/>
      <c r="I11" s="22"/>
      <c r="J11" s="22"/>
      <c r="K11" s="22"/>
      <c r="L11" s="22"/>
      <c r="M11" s="22"/>
      <c r="N11" s="22"/>
      <c r="O11" s="22"/>
      <c r="P11" s="22"/>
      <c r="Q11" s="22"/>
      <c r="R11" s="22"/>
      <c r="S11" s="22"/>
      <c r="AE11" s="22"/>
    </row>
    <row r="12" spans="1:32" x14ac:dyDescent="0.9">
      <c r="A12" s="22"/>
      <c r="B12" s="36"/>
      <c r="C12" s="341"/>
      <c r="D12" s="341"/>
      <c r="E12" s="341"/>
      <c r="F12" s="22"/>
      <c r="G12" s="22"/>
      <c r="H12" s="22"/>
      <c r="I12" s="22"/>
      <c r="J12" s="22"/>
      <c r="K12" s="22"/>
      <c r="L12" s="22"/>
      <c r="M12" s="22"/>
      <c r="N12" s="22"/>
      <c r="O12" s="22"/>
      <c r="P12" s="22"/>
      <c r="Q12" s="22"/>
      <c r="R12" s="22"/>
      <c r="S12" s="22"/>
      <c r="AE12" s="22"/>
    </row>
    <row r="13" spans="1:32" x14ac:dyDescent="0.9">
      <c r="A13" s="22"/>
      <c r="B13" s="36"/>
      <c r="C13" s="341"/>
      <c r="D13" s="341"/>
      <c r="E13" s="341"/>
      <c r="F13" s="22"/>
      <c r="G13" s="22"/>
      <c r="H13" s="22"/>
      <c r="I13" s="22"/>
      <c r="J13" s="22"/>
      <c r="K13" s="22"/>
      <c r="L13" s="22"/>
      <c r="M13" s="22"/>
      <c r="N13" s="22"/>
      <c r="O13" s="22"/>
      <c r="P13" s="22"/>
      <c r="Q13" s="22"/>
      <c r="R13" s="22"/>
      <c r="S13" s="22"/>
      <c r="AE13" s="22"/>
    </row>
    <row r="14" spans="1:32" x14ac:dyDescent="0.9">
      <c r="A14" s="22"/>
      <c r="B14" s="341"/>
      <c r="C14" s="373"/>
      <c r="D14" s="373"/>
      <c r="E14" s="341"/>
      <c r="F14" s="22"/>
      <c r="G14" s="22"/>
      <c r="H14" s="22"/>
      <c r="I14" s="22"/>
      <c r="J14" s="22"/>
      <c r="K14" s="22"/>
      <c r="L14" s="22"/>
      <c r="M14" s="22"/>
      <c r="N14" s="22"/>
      <c r="O14" s="22"/>
      <c r="P14" s="22"/>
      <c r="Q14" s="22"/>
      <c r="R14" s="63"/>
      <c r="S14" s="63"/>
      <c r="AE14" s="22"/>
    </row>
    <row r="15" spans="1:32" x14ac:dyDescent="0.9">
      <c r="A15" s="22"/>
      <c r="B15" s="542" t="s">
        <v>344</v>
      </c>
      <c r="C15" s="542"/>
      <c r="D15" s="542"/>
      <c r="E15" s="542"/>
      <c r="F15" s="542"/>
      <c r="G15" s="542"/>
      <c r="H15" s="57"/>
      <c r="I15" s="542" t="s">
        <v>346</v>
      </c>
      <c r="J15" s="542"/>
      <c r="K15" s="542"/>
      <c r="L15" s="542"/>
      <c r="M15" s="542"/>
      <c r="N15" s="22"/>
      <c r="O15" s="22"/>
      <c r="P15" s="372"/>
      <c r="Q15" s="372"/>
      <c r="R15" s="372"/>
      <c r="S15" s="372"/>
    </row>
    <row r="16" spans="1:32" x14ac:dyDescent="0.9">
      <c r="A16" s="22"/>
      <c r="B16" s="266" t="s">
        <v>76</v>
      </c>
      <c r="C16" s="266" t="s">
        <v>13</v>
      </c>
      <c r="D16" s="266" t="s">
        <v>12</v>
      </c>
      <c r="E16" s="266" t="s">
        <v>15</v>
      </c>
      <c r="F16" s="266" t="s">
        <v>14</v>
      </c>
      <c r="G16" s="266" t="s">
        <v>70</v>
      </c>
      <c r="H16" s="57"/>
      <c r="I16" s="266" t="s">
        <v>76</v>
      </c>
      <c r="J16" s="266" t="s">
        <v>181</v>
      </c>
      <c r="K16" s="266" t="s">
        <v>21</v>
      </c>
      <c r="L16" s="266" t="s">
        <v>182</v>
      </c>
      <c r="M16" s="266" t="s">
        <v>183</v>
      </c>
      <c r="N16" s="22"/>
      <c r="O16" s="22"/>
      <c r="P16" s="372"/>
      <c r="Q16" s="372"/>
      <c r="R16" s="372"/>
      <c r="S16" s="372"/>
    </row>
    <row r="17" spans="1:19" x14ac:dyDescent="0.9">
      <c r="A17" s="22"/>
      <c r="B17" s="143" t="s">
        <v>299</v>
      </c>
      <c r="C17" s="374">
        <v>5</v>
      </c>
      <c r="D17" s="375">
        <v>832</v>
      </c>
      <c r="E17" s="374">
        <v>8081</v>
      </c>
      <c r="F17" s="374">
        <v>264</v>
      </c>
      <c r="G17" s="376">
        <f>SUM(C17:F17)</f>
        <v>9182</v>
      </c>
      <c r="H17" s="22"/>
      <c r="I17" s="143" t="s">
        <v>299</v>
      </c>
      <c r="J17" s="30">
        <v>3186</v>
      </c>
      <c r="K17" s="30">
        <v>3072</v>
      </c>
      <c r="L17" s="30">
        <v>2924</v>
      </c>
      <c r="M17" s="30">
        <f t="shared" ref="M17:M23" si="0">SUM(J17:L17)</f>
        <v>9182</v>
      </c>
      <c r="N17" s="22"/>
      <c r="O17" s="22"/>
      <c r="P17" s="60"/>
      <c r="Q17" s="60"/>
      <c r="R17" s="60"/>
      <c r="S17" s="60"/>
    </row>
    <row r="18" spans="1:19" x14ac:dyDescent="0.9">
      <c r="A18" s="22"/>
      <c r="B18" s="143" t="s">
        <v>16</v>
      </c>
      <c r="C18" s="374">
        <v>5</v>
      </c>
      <c r="D18" s="375">
        <v>2653</v>
      </c>
      <c r="E18" s="374">
        <v>12684</v>
      </c>
      <c r="F18" s="374">
        <v>529</v>
      </c>
      <c r="G18" s="376">
        <f t="shared" ref="G18:G23" si="1">SUM(C18:F18)</f>
        <v>15871</v>
      </c>
      <c r="H18" s="22"/>
      <c r="I18" s="143" t="s">
        <v>16</v>
      </c>
      <c r="J18" s="30">
        <v>6104</v>
      </c>
      <c r="K18" s="30">
        <v>5506</v>
      </c>
      <c r="L18" s="30">
        <v>4261</v>
      </c>
      <c r="M18" s="30">
        <f t="shared" si="0"/>
        <v>15871</v>
      </c>
      <c r="N18" s="22"/>
      <c r="O18" s="22"/>
      <c r="P18" s="60"/>
      <c r="Q18" s="60"/>
      <c r="R18" s="60"/>
      <c r="S18" s="60"/>
    </row>
    <row r="19" spans="1:19" x14ac:dyDescent="0.9">
      <c r="A19" s="22"/>
      <c r="B19" s="143" t="s">
        <v>17</v>
      </c>
      <c r="C19" s="374">
        <v>9</v>
      </c>
      <c r="D19" s="377">
        <v>3243</v>
      </c>
      <c r="E19" s="377">
        <v>5375</v>
      </c>
      <c r="F19" s="377">
        <v>3601</v>
      </c>
      <c r="G19" s="376">
        <f t="shared" si="1"/>
        <v>12228</v>
      </c>
      <c r="H19" s="22"/>
      <c r="I19" s="143" t="s">
        <v>17</v>
      </c>
      <c r="J19" s="30">
        <v>4576</v>
      </c>
      <c r="K19" s="30">
        <v>4280</v>
      </c>
      <c r="L19" s="30">
        <v>3372</v>
      </c>
      <c r="M19" s="30">
        <f t="shared" si="0"/>
        <v>12228</v>
      </c>
      <c r="N19" s="22"/>
      <c r="O19" s="22"/>
      <c r="P19" s="60"/>
      <c r="Q19" s="60"/>
      <c r="R19" s="60"/>
      <c r="S19" s="60"/>
    </row>
    <row r="20" spans="1:19" x14ac:dyDescent="0.9">
      <c r="A20" s="22"/>
      <c r="B20" s="143" t="s">
        <v>18</v>
      </c>
      <c r="C20" s="374">
        <v>15</v>
      </c>
      <c r="D20" s="377">
        <v>4624</v>
      </c>
      <c r="E20" s="377">
        <v>2150</v>
      </c>
      <c r="F20" s="377">
        <v>1916</v>
      </c>
      <c r="G20" s="376">
        <f t="shared" si="1"/>
        <v>8705</v>
      </c>
      <c r="H20" s="22"/>
      <c r="I20" s="143" t="s">
        <v>18</v>
      </c>
      <c r="J20" s="30">
        <v>3022</v>
      </c>
      <c r="K20" s="30">
        <v>2959</v>
      </c>
      <c r="L20" s="30">
        <v>2724</v>
      </c>
      <c r="M20" s="30">
        <f t="shared" si="0"/>
        <v>8705</v>
      </c>
      <c r="N20" s="22"/>
      <c r="O20" s="22"/>
      <c r="P20" s="60"/>
      <c r="Q20" s="60"/>
      <c r="R20" s="60"/>
      <c r="S20" s="60"/>
    </row>
    <row r="21" spans="1:19" x14ac:dyDescent="0.9">
      <c r="A21" s="22"/>
      <c r="B21" s="143" t="s">
        <v>19</v>
      </c>
      <c r="C21" s="374">
        <v>56</v>
      </c>
      <c r="D21" s="377">
        <v>6536</v>
      </c>
      <c r="E21" s="377">
        <v>2275</v>
      </c>
      <c r="F21" s="377">
        <v>2545</v>
      </c>
      <c r="G21" s="376">
        <f t="shared" si="1"/>
        <v>11412</v>
      </c>
      <c r="H21" s="22"/>
      <c r="I21" s="143" t="s">
        <v>19</v>
      </c>
      <c r="J21" s="30">
        <v>4352</v>
      </c>
      <c r="K21" s="30">
        <v>3587</v>
      </c>
      <c r="L21" s="30">
        <v>3473</v>
      </c>
      <c r="M21" s="30">
        <f t="shared" si="0"/>
        <v>11412</v>
      </c>
      <c r="N21" s="22"/>
      <c r="O21" s="22"/>
      <c r="P21" s="60"/>
      <c r="Q21" s="60"/>
      <c r="R21" s="60"/>
      <c r="S21" s="60"/>
    </row>
    <row r="22" spans="1:19" x14ac:dyDescent="0.9">
      <c r="A22" s="22"/>
      <c r="B22" s="29" t="s">
        <v>208</v>
      </c>
      <c r="C22" s="374">
        <v>60</v>
      </c>
      <c r="D22" s="377">
        <v>7191</v>
      </c>
      <c r="E22" s="377">
        <v>2114</v>
      </c>
      <c r="F22" s="377">
        <v>3029</v>
      </c>
      <c r="G22" s="376">
        <f t="shared" si="1"/>
        <v>12394</v>
      </c>
      <c r="H22" s="22"/>
      <c r="I22" s="29" t="s">
        <v>208</v>
      </c>
      <c r="J22" s="30">
        <v>4366</v>
      </c>
      <c r="K22" s="30">
        <v>3771</v>
      </c>
      <c r="L22" s="30">
        <v>4257</v>
      </c>
      <c r="M22" s="30">
        <f t="shared" si="0"/>
        <v>12394</v>
      </c>
      <c r="N22" s="22"/>
      <c r="O22" s="22"/>
      <c r="P22" s="60"/>
      <c r="Q22" s="60"/>
      <c r="R22" s="60"/>
      <c r="S22" s="60"/>
    </row>
    <row r="23" spans="1:19" x14ac:dyDescent="0.9">
      <c r="A23" s="22"/>
      <c r="B23" s="378" t="s">
        <v>126</v>
      </c>
      <c r="C23" s="374">
        <v>116</v>
      </c>
      <c r="D23" s="377">
        <v>7420</v>
      </c>
      <c r="E23" s="377">
        <v>1933</v>
      </c>
      <c r="F23" s="377">
        <v>3489</v>
      </c>
      <c r="G23" s="376">
        <f t="shared" si="1"/>
        <v>12958</v>
      </c>
      <c r="H23" s="22"/>
      <c r="I23" s="378" t="s">
        <v>126</v>
      </c>
      <c r="J23" s="30">
        <v>5572</v>
      </c>
      <c r="K23" s="30">
        <v>4091</v>
      </c>
      <c r="L23" s="30">
        <v>3295</v>
      </c>
      <c r="M23" s="30">
        <f t="shared" si="0"/>
        <v>12958</v>
      </c>
      <c r="N23" s="22"/>
      <c r="O23" s="22"/>
      <c r="P23" s="60"/>
      <c r="Q23" s="60"/>
      <c r="R23" s="60"/>
      <c r="S23" s="60"/>
    </row>
    <row r="24" spans="1:19" x14ac:dyDescent="0.9">
      <c r="A24" s="22"/>
      <c r="B24" s="146" t="s">
        <v>183</v>
      </c>
      <c r="C24" s="379">
        <f>SUM(C17:C23)</f>
        <v>266</v>
      </c>
      <c r="D24" s="379">
        <f>SUM(D17:D23)</f>
        <v>32499</v>
      </c>
      <c r="E24" s="379">
        <f>SUM(E17:E23)</f>
        <v>34612</v>
      </c>
      <c r="F24" s="379">
        <f>SUM(F17:F23)</f>
        <v>15373</v>
      </c>
      <c r="G24" s="379">
        <f>SUM(G17:G23)</f>
        <v>82750</v>
      </c>
      <c r="H24" s="22"/>
      <c r="I24" s="146" t="s">
        <v>70</v>
      </c>
      <c r="J24" s="379">
        <f>SUM(J17:J23)</f>
        <v>31178</v>
      </c>
      <c r="K24" s="379">
        <f>SUM(K17:K23)</f>
        <v>27266</v>
      </c>
      <c r="L24" s="379">
        <f>SUM(L17:L23)</f>
        <v>24306</v>
      </c>
      <c r="M24" s="379">
        <f>SUM(M17:M23)</f>
        <v>82750</v>
      </c>
      <c r="N24" s="22"/>
      <c r="O24" s="22"/>
      <c r="P24" s="60"/>
      <c r="Q24" s="60"/>
      <c r="R24" s="60"/>
      <c r="S24" s="60"/>
    </row>
    <row r="25" spans="1:19" x14ac:dyDescent="0.9">
      <c r="A25" s="22"/>
      <c r="B25" s="36"/>
      <c r="C25" s="22"/>
      <c r="D25" s="22"/>
      <c r="E25" s="22"/>
      <c r="F25" s="22"/>
      <c r="G25" s="22"/>
      <c r="H25" s="22"/>
      <c r="I25" s="36"/>
      <c r="J25" s="22"/>
      <c r="K25" s="22"/>
      <c r="L25" s="200"/>
      <c r="M25" s="22"/>
      <c r="N25" s="22"/>
      <c r="O25" s="22"/>
      <c r="P25" s="60"/>
      <c r="Q25" s="60"/>
      <c r="R25" s="60"/>
      <c r="S25" s="60"/>
    </row>
    <row r="26" spans="1:19" x14ac:dyDescent="0.9">
      <c r="A26" s="63"/>
      <c r="B26" s="36"/>
      <c r="C26" s="22"/>
      <c r="D26" s="22"/>
      <c r="E26" s="22"/>
      <c r="F26" s="22"/>
      <c r="G26" s="22"/>
      <c r="H26" s="22"/>
      <c r="I26" s="36"/>
      <c r="J26" s="22"/>
      <c r="K26" s="22"/>
      <c r="L26" s="200"/>
      <c r="M26" s="22"/>
      <c r="N26" s="22"/>
      <c r="O26" s="22"/>
      <c r="P26" s="60"/>
      <c r="Q26" s="60"/>
      <c r="R26" s="60"/>
      <c r="S26" s="60"/>
    </row>
    <row r="27" spans="1:19" ht="21.75" customHeight="1" x14ac:dyDescent="0.9">
      <c r="A27" s="63"/>
      <c r="B27" s="299" t="s">
        <v>345</v>
      </c>
      <c r="C27" s="299"/>
      <c r="D27" s="299"/>
      <c r="E27" s="299"/>
      <c r="F27" s="109"/>
      <c r="G27" s="109"/>
      <c r="H27" s="22"/>
      <c r="I27" s="299" t="s">
        <v>365</v>
      </c>
      <c r="J27" s="299"/>
      <c r="K27" s="299"/>
      <c r="L27" s="299"/>
      <c r="M27" s="22"/>
      <c r="N27" s="22"/>
      <c r="O27" s="22"/>
      <c r="P27" s="60"/>
      <c r="Q27" s="60"/>
      <c r="R27" s="60"/>
      <c r="S27" s="60"/>
    </row>
    <row r="28" spans="1:19" x14ac:dyDescent="0.9">
      <c r="A28" s="60"/>
      <c r="B28" s="616" t="s">
        <v>391</v>
      </c>
      <c r="C28" s="542"/>
      <c r="D28" s="542"/>
      <c r="E28" s="542"/>
      <c r="F28" s="542"/>
      <c r="G28" s="542"/>
      <c r="H28" s="109"/>
      <c r="I28" s="542" t="s">
        <v>392</v>
      </c>
      <c r="J28" s="542"/>
      <c r="K28" s="542"/>
      <c r="L28" s="542"/>
      <c r="M28" s="542"/>
      <c r="N28" s="542"/>
      <c r="O28" s="22"/>
      <c r="P28" s="60"/>
      <c r="Q28" s="60"/>
      <c r="R28" s="60"/>
      <c r="S28" s="60"/>
    </row>
    <row r="29" spans="1:19" x14ac:dyDescent="0.9">
      <c r="A29" s="296"/>
      <c r="B29" s="265" t="s">
        <v>76</v>
      </c>
      <c r="C29" s="265" t="s">
        <v>110</v>
      </c>
      <c r="D29" s="265" t="s">
        <v>302</v>
      </c>
      <c r="E29" s="265" t="s">
        <v>539</v>
      </c>
      <c r="F29" s="265" t="s">
        <v>303</v>
      </c>
      <c r="G29" s="265" t="s">
        <v>70</v>
      </c>
      <c r="H29" s="109"/>
      <c r="I29" s="67" t="s">
        <v>178</v>
      </c>
      <c r="J29" s="67" t="s">
        <v>110</v>
      </c>
      <c r="K29" s="67" t="s">
        <v>302</v>
      </c>
      <c r="L29" s="67" t="s">
        <v>539</v>
      </c>
      <c r="M29" s="67" t="s">
        <v>303</v>
      </c>
      <c r="N29" s="67" t="s">
        <v>70</v>
      </c>
      <c r="O29" s="22"/>
      <c r="P29" s="63"/>
      <c r="Q29" s="63"/>
      <c r="R29" s="60"/>
      <c r="S29" s="60"/>
    </row>
    <row r="30" spans="1:19" x14ac:dyDescent="0.9">
      <c r="A30" s="296"/>
      <c r="B30" s="82" t="s">
        <v>299</v>
      </c>
      <c r="C30" s="377">
        <v>397</v>
      </c>
      <c r="D30" s="83">
        <v>8785</v>
      </c>
      <c r="E30" s="83">
        <v>8540</v>
      </c>
      <c r="F30" s="83">
        <v>4747</v>
      </c>
      <c r="G30" s="380">
        <f t="shared" ref="G30:G36" si="2">SUM(C30:F30)</f>
        <v>22469</v>
      </c>
      <c r="H30" s="109"/>
      <c r="I30" s="86" t="s">
        <v>181</v>
      </c>
      <c r="J30" s="83">
        <v>7314</v>
      </c>
      <c r="K30" s="380">
        <v>23864</v>
      </c>
      <c r="L30" s="380">
        <v>23198</v>
      </c>
      <c r="M30" s="380">
        <v>8188</v>
      </c>
      <c r="N30" s="380">
        <f>SUM(J30:M30)</f>
        <v>62564</v>
      </c>
      <c r="O30" s="22"/>
      <c r="P30" s="63"/>
      <c r="Q30" s="63"/>
      <c r="R30" s="60"/>
      <c r="S30" s="60"/>
    </row>
    <row r="31" spans="1:19" x14ac:dyDescent="0.9">
      <c r="A31" s="381"/>
      <c r="B31" s="82" t="s">
        <v>16</v>
      </c>
      <c r="C31" s="377">
        <v>418</v>
      </c>
      <c r="D31" s="83">
        <v>15453</v>
      </c>
      <c r="E31" s="83">
        <v>15093</v>
      </c>
      <c r="F31" s="83">
        <v>7722</v>
      </c>
      <c r="G31" s="380">
        <f t="shared" si="2"/>
        <v>38686</v>
      </c>
      <c r="H31" s="109"/>
      <c r="I31" s="86" t="s">
        <v>21</v>
      </c>
      <c r="J31" s="83">
        <v>5394</v>
      </c>
      <c r="K31" s="83">
        <v>21872</v>
      </c>
      <c r="L31" s="83">
        <v>21449</v>
      </c>
      <c r="M31" s="83">
        <v>7298</v>
      </c>
      <c r="N31" s="380">
        <f>SUM(J31:M31)</f>
        <v>56013</v>
      </c>
      <c r="O31" s="22"/>
      <c r="P31" s="63"/>
      <c r="Q31" s="63"/>
      <c r="R31" s="60"/>
      <c r="S31" s="60"/>
    </row>
    <row r="32" spans="1:19" x14ac:dyDescent="0.9">
      <c r="A32" s="381"/>
      <c r="B32" s="82" t="s">
        <v>17</v>
      </c>
      <c r="C32" s="377">
        <v>360</v>
      </c>
      <c r="D32" s="83">
        <v>11868</v>
      </c>
      <c r="E32" s="83">
        <v>11485</v>
      </c>
      <c r="F32" s="83">
        <v>6245</v>
      </c>
      <c r="G32" s="380">
        <f t="shared" si="2"/>
        <v>29958</v>
      </c>
      <c r="H32" s="109"/>
      <c r="I32" s="86" t="s">
        <v>182</v>
      </c>
      <c r="J32" s="83">
        <v>4013</v>
      </c>
      <c r="K32" s="83">
        <v>20293</v>
      </c>
      <c r="L32" s="83">
        <v>20148</v>
      </c>
      <c r="M32" s="83">
        <v>4714</v>
      </c>
      <c r="N32" s="380">
        <f>SUM(J32:M32)</f>
        <v>49168</v>
      </c>
      <c r="O32" s="22"/>
      <c r="P32" s="63"/>
      <c r="Q32" s="63"/>
      <c r="R32" s="60"/>
      <c r="S32" s="60"/>
    </row>
    <row r="33" spans="1:19" x14ac:dyDescent="0.9">
      <c r="A33" s="381"/>
      <c r="B33" s="82" t="s">
        <v>18</v>
      </c>
      <c r="C33" s="377">
        <v>558</v>
      </c>
      <c r="D33" s="83">
        <v>8147</v>
      </c>
      <c r="E33" s="83">
        <v>8106</v>
      </c>
      <c r="F33" s="83">
        <v>705</v>
      </c>
      <c r="G33" s="380">
        <f t="shared" si="2"/>
        <v>17516</v>
      </c>
      <c r="H33" s="109"/>
      <c r="I33" s="78" t="s">
        <v>183</v>
      </c>
      <c r="J33" s="80">
        <f>SUM(J30:J32)</f>
        <v>16721</v>
      </c>
      <c r="K33" s="80">
        <f>SUM(K30:K32)</f>
        <v>66029</v>
      </c>
      <c r="L33" s="80">
        <f>SUM(L30:L32)</f>
        <v>64795</v>
      </c>
      <c r="M33" s="80">
        <f>SUM(M30:M32)</f>
        <v>20200</v>
      </c>
      <c r="N33" s="80">
        <f>J33+K33</f>
        <v>82750</v>
      </c>
      <c r="O33" s="22"/>
      <c r="P33" s="63"/>
      <c r="Q33" s="63"/>
      <c r="R33" s="60"/>
      <c r="S33" s="60"/>
    </row>
    <row r="34" spans="1:19" x14ac:dyDescent="0.9">
      <c r="A34" s="381"/>
      <c r="B34" s="82" t="s">
        <v>19</v>
      </c>
      <c r="C34" s="375">
        <v>853</v>
      </c>
      <c r="D34" s="382">
        <v>10559</v>
      </c>
      <c r="E34" s="382">
        <v>10528</v>
      </c>
      <c r="F34" s="71">
        <v>423</v>
      </c>
      <c r="G34" s="380">
        <f t="shared" si="2"/>
        <v>22363</v>
      </c>
      <c r="H34" s="109"/>
      <c r="I34" s="36"/>
      <c r="J34" s="22"/>
      <c r="K34" s="22"/>
      <c r="L34" s="22"/>
      <c r="M34" s="22"/>
      <c r="N34" s="22"/>
      <c r="O34" s="22"/>
      <c r="P34" s="60"/>
      <c r="Q34" s="60"/>
      <c r="R34" s="60"/>
      <c r="S34" s="60"/>
    </row>
    <row r="35" spans="1:19" x14ac:dyDescent="0.9">
      <c r="A35" s="381"/>
      <c r="B35" s="86" t="s">
        <v>208</v>
      </c>
      <c r="C35" s="375">
        <v>1489</v>
      </c>
      <c r="D35" s="382">
        <v>10905</v>
      </c>
      <c r="E35" s="382">
        <v>10885</v>
      </c>
      <c r="F35" s="382">
        <v>192</v>
      </c>
      <c r="G35" s="380">
        <f t="shared" si="2"/>
        <v>23471</v>
      </c>
      <c r="H35" s="191"/>
      <c r="I35" s="60"/>
      <c r="J35" s="384"/>
      <c r="K35" s="385"/>
      <c r="L35" s="385"/>
      <c r="M35" s="60"/>
      <c r="N35" s="63"/>
      <c r="O35" s="63"/>
      <c r="P35" s="60"/>
      <c r="Q35" s="60"/>
      <c r="R35" s="60"/>
      <c r="S35" s="60"/>
    </row>
    <row r="36" spans="1:19" x14ac:dyDescent="0.9">
      <c r="A36" s="381"/>
      <c r="B36" s="386" t="s">
        <v>126</v>
      </c>
      <c r="C36" s="375">
        <v>12646</v>
      </c>
      <c r="D36" s="382">
        <v>312</v>
      </c>
      <c r="E36" s="382">
        <v>158</v>
      </c>
      <c r="F36" s="382">
        <v>166</v>
      </c>
      <c r="G36" s="380">
        <f t="shared" si="2"/>
        <v>13282</v>
      </c>
      <c r="H36" s="383"/>
      <c r="I36" s="60"/>
      <c r="J36" s="387"/>
      <c r="K36" s="388"/>
      <c r="L36" s="388"/>
      <c r="M36" s="60"/>
      <c r="N36" s="63"/>
      <c r="O36" s="63"/>
      <c r="P36" s="60"/>
      <c r="Q36" s="60"/>
      <c r="R36" s="60"/>
      <c r="S36" s="60"/>
    </row>
    <row r="37" spans="1:19" x14ac:dyDescent="0.9">
      <c r="A37" s="381"/>
      <c r="B37" s="146" t="s">
        <v>70</v>
      </c>
      <c r="C37" s="389">
        <f>SUM(C30:C36)</f>
        <v>16721</v>
      </c>
      <c r="D37" s="389">
        <f>SUM(D30:D36)</f>
        <v>66029</v>
      </c>
      <c r="E37" s="389">
        <f>SUM(E30:E36)</f>
        <v>64795</v>
      </c>
      <c r="F37" s="389">
        <f>SUM(F30:F36)</f>
        <v>20200</v>
      </c>
      <c r="G37" s="80">
        <f>C37+D37</f>
        <v>82750</v>
      </c>
      <c r="H37" s="383"/>
      <c r="I37" s="388"/>
      <c r="J37" s="388"/>
      <c r="K37" s="60"/>
      <c r="L37" s="387"/>
      <c r="M37" s="388"/>
      <c r="N37" s="388"/>
      <c r="O37" s="60"/>
      <c r="P37" s="63"/>
      <c r="Q37" s="63"/>
      <c r="R37" s="60"/>
      <c r="S37" s="60"/>
    </row>
    <row r="38" spans="1:19" x14ac:dyDescent="0.9">
      <c r="A38" s="388"/>
      <c r="B38" s="531"/>
      <c r="C38" s="532"/>
      <c r="D38" s="109"/>
      <c r="E38" s="109"/>
      <c r="F38" s="109"/>
      <c r="G38" s="109"/>
      <c r="H38" s="390"/>
      <c r="I38" s="60"/>
      <c r="J38" s="387"/>
      <c r="K38" s="388"/>
      <c r="L38" s="388"/>
      <c r="M38" s="60"/>
      <c r="N38" s="63"/>
      <c r="O38" s="63"/>
      <c r="P38" s="60"/>
      <c r="Q38" s="60"/>
      <c r="R38" s="60"/>
      <c r="S38" s="60"/>
    </row>
    <row r="39" spans="1:19" x14ac:dyDescent="0.9">
      <c r="A39" s="388"/>
      <c r="B39" s="533"/>
      <c r="C39" s="534"/>
      <c r="D39" s="181"/>
      <c r="E39" s="388"/>
      <c r="F39" s="388"/>
      <c r="G39" s="388"/>
      <c r="H39" s="388"/>
      <c r="I39" s="391"/>
      <c r="J39" s="387"/>
      <c r="K39" s="388"/>
      <c r="L39" s="388"/>
      <c r="M39" s="60"/>
      <c r="N39" s="63"/>
      <c r="O39" s="63"/>
      <c r="P39" s="60"/>
      <c r="Q39" s="60"/>
      <c r="R39" s="60"/>
      <c r="S39" s="60"/>
    </row>
    <row r="40" spans="1:19" x14ac:dyDescent="0.9">
      <c r="A40" s="388"/>
      <c r="B40" s="346"/>
      <c r="C40" s="296"/>
      <c r="D40" s="60"/>
      <c r="E40" s="60"/>
      <c r="F40" s="388"/>
      <c r="G40" s="388"/>
      <c r="H40" s="60"/>
      <c r="I40" s="385"/>
      <c r="J40" s="385"/>
      <c r="K40" s="60"/>
      <c r="L40" s="60"/>
      <c r="M40" s="60"/>
      <c r="N40" s="63"/>
      <c r="O40" s="63"/>
      <c r="P40" s="60"/>
      <c r="Q40" s="60"/>
      <c r="R40" s="60"/>
      <c r="S40" s="60"/>
    </row>
    <row r="41" spans="1:19" x14ac:dyDescent="0.9">
      <c r="A41" s="181"/>
      <c r="B41" s="211"/>
      <c r="C41" s="63"/>
      <c r="D41" s="63"/>
      <c r="E41" s="63"/>
      <c r="F41" s="63"/>
      <c r="G41" s="340"/>
      <c r="H41" s="179"/>
      <c r="I41" s="63"/>
      <c r="J41" s="63"/>
      <c r="K41" s="63"/>
      <c r="L41" s="63"/>
      <c r="M41" s="63"/>
      <c r="N41" s="63"/>
      <c r="O41" s="63"/>
      <c r="P41" s="60"/>
      <c r="Q41" s="60"/>
      <c r="R41" s="60"/>
      <c r="S41" s="60"/>
    </row>
    <row r="42" spans="1:19" x14ac:dyDescent="0.9">
      <c r="A42" s="181"/>
      <c r="B42" s="22"/>
      <c r="C42" s="22"/>
      <c r="D42" s="22"/>
      <c r="E42" s="22"/>
      <c r="F42" s="22"/>
      <c r="G42" s="22"/>
      <c r="H42" s="63"/>
      <c r="I42" s="63"/>
      <c r="J42" s="63"/>
      <c r="K42" s="63"/>
      <c r="L42" s="63"/>
      <c r="M42" s="63"/>
      <c r="N42" s="63"/>
      <c r="O42" s="63"/>
      <c r="P42" s="60"/>
      <c r="Q42" s="60"/>
      <c r="R42" s="60"/>
      <c r="S42" s="60"/>
    </row>
    <row r="43" spans="1:19" x14ac:dyDescent="0.9">
      <c r="A43" s="181"/>
      <c r="B43" s="22"/>
      <c r="C43" s="22"/>
      <c r="D43" s="22"/>
      <c r="E43" s="22"/>
      <c r="F43" s="22"/>
      <c r="G43" s="22"/>
      <c r="H43" s="63"/>
      <c r="I43" s="63"/>
      <c r="J43" s="63"/>
      <c r="K43" s="63"/>
      <c r="L43" s="63"/>
      <c r="M43" s="63"/>
      <c r="N43" s="63"/>
      <c r="O43" s="63"/>
      <c r="P43" s="60"/>
      <c r="Q43" s="60"/>
      <c r="R43" s="60"/>
      <c r="S43" s="60"/>
    </row>
    <row r="44" spans="1:19" x14ac:dyDescent="0.9">
      <c r="A44" s="181"/>
      <c r="B44" s="22"/>
      <c r="C44" s="114"/>
      <c r="D44" s="22"/>
      <c r="E44" s="22"/>
      <c r="F44" s="22"/>
      <c r="G44" s="22"/>
      <c r="H44" s="63"/>
      <c r="I44" s="63"/>
      <c r="J44" s="63"/>
      <c r="K44" s="63"/>
      <c r="L44" s="63"/>
      <c r="M44" s="63"/>
      <c r="N44" s="63"/>
      <c r="O44" s="63"/>
      <c r="P44" s="60"/>
      <c r="Q44" s="60"/>
      <c r="R44" s="60"/>
      <c r="S44" s="60"/>
    </row>
    <row r="45" spans="1:19" x14ac:dyDescent="0.9">
      <c r="A45" s="63"/>
      <c r="B45" s="22"/>
      <c r="C45" s="114"/>
      <c r="D45" s="22"/>
      <c r="E45" s="22"/>
      <c r="F45" s="22"/>
      <c r="G45" s="22"/>
      <c r="H45" s="22"/>
      <c r="I45" s="22"/>
      <c r="J45" s="22"/>
      <c r="K45" s="22"/>
      <c r="L45" s="22"/>
      <c r="M45" s="22"/>
      <c r="N45" s="22"/>
      <c r="O45" s="22"/>
      <c r="P45" s="60"/>
      <c r="Q45" s="60"/>
      <c r="R45" s="60"/>
      <c r="S45" s="60"/>
    </row>
    <row r="46" spans="1:19" x14ac:dyDescent="0.9">
      <c r="A46" s="63"/>
      <c r="B46" s="22"/>
      <c r="C46" s="114"/>
      <c r="D46" s="22"/>
      <c r="E46" s="22"/>
      <c r="F46" s="22"/>
      <c r="G46" s="22"/>
      <c r="H46" s="22"/>
      <c r="I46" s="22"/>
      <c r="J46" s="22"/>
      <c r="K46" s="22"/>
      <c r="L46" s="22"/>
      <c r="M46" s="22"/>
      <c r="N46" s="22"/>
      <c r="O46" s="22"/>
      <c r="P46" s="60"/>
      <c r="Q46" s="60"/>
      <c r="R46" s="60"/>
      <c r="S46" s="60"/>
    </row>
    <row r="47" spans="1:19" x14ac:dyDescent="0.9">
      <c r="A47" s="63"/>
      <c r="B47" s="22"/>
      <c r="C47" s="114"/>
      <c r="D47" s="22"/>
      <c r="E47" s="22"/>
      <c r="F47" s="22"/>
      <c r="G47" s="22"/>
      <c r="H47" s="22"/>
      <c r="I47" s="22"/>
      <c r="J47" s="22"/>
      <c r="K47" s="22"/>
      <c r="L47" s="22"/>
      <c r="M47" s="22"/>
      <c r="N47" s="22"/>
      <c r="O47" s="22"/>
      <c r="P47" s="60"/>
      <c r="Q47" s="60"/>
      <c r="R47" s="60"/>
      <c r="S47" s="60"/>
    </row>
    <row r="48" spans="1:19" x14ac:dyDescent="0.9">
      <c r="A48" s="63"/>
      <c r="B48" s="109"/>
      <c r="C48" s="392"/>
      <c r="D48" s="109"/>
      <c r="E48" s="109"/>
      <c r="F48" s="22"/>
      <c r="G48" s="22"/>
      <c r="H48" s="22"/>
      <c r="I48" s="22"/>
      <c r="J48" s="22"/>
      <c r="K48" s="22"/>
      <c r="L48" s="22"/>
      <c r="M48" s="22"/>
      <c r="N48" s="22"/>
      <c r="O48" s="22"/>
      <c r="P48" s="60"/>
      <c r="Q48" s="60"/>
      <c r="R48" s="60"/>
      <c r="S48" s="60"/>
    </row>
    <row r="49" spans="1:19" x14ac:dyDescent="0.9">
      <c r="A49" s="22"/>
      <c r="B49" s="109"/>
      <c r="C49" s="392"/>
      <c r="D49" s="109"/>
      <c r="E49" s="109"/>
      <c r="F49" s="109"/>
      <c r="G49" s="109"/>
      <c r="H49" s="22"/>
      <c r="I49" s="109"/>
      <c r="J49" s="109"/>
      <c r="K49" s="22"/>
      <c r="L49" s="22"/>
      <c r="M49" s="22"/>
      <c r="N49" s="22"/>
      <c r="O49" s="22"/>
      <c r="P49" s="60"/>
      <c r="Q49" s="60"/>
      <c r="R49" s="60"/>
      <c r="S49" s="60"/>
    </row>
    <row r="50" spans="1:19" x14ac:dyDescent="0.9">
      <c r="A50" s="22"/>
      <c r="B50" s="109"/>
      <c r="C50" s="392"/>
      <c r="D50" s="109"/>
      <c r="E50" s="109"/>
      <c r="F50" s="109"/>
      <c r="G50" s="109"/>
      <c r="H50" s="110"/>
      <c r="I50" s="109"/>
      <c r="J50" s="109"/>
      <c r="K50" s="22"/>
      <c r="L50" s="22"/>
      <c r="M50" s="22"/>
      <c r="N50" s="22"/>
      <c r="O50" s="22"/>
      <c r="P50" s="63"/>
      <c r="Q50" s="63"/>
      <c r="R50" s="63"/>
      <c r="S50" s="63"/>
    </row>
    <row r="51" spans="1:19" x14ac:dyDescent="0.9">
      <c r="A51" s="22"/>
      <c r="B51" s="109"/>
      <c r="C51" s="110"/>
      <c r="D51" s="109"/>
      <c r="E51" s="109"/>
      <c r="F51" s="109"/>
      <c r="G51" s="109"/>
      <c r="H51" s="110"/>
      <c r="I51" s="109"/>
      <c r="J51" s="109"/>
      <c r="K51" s="22"/>
      <c r="L51" s="22"/>
      <c r="M51" s="22"/>
      <c r="N51" s="22"/>
      <c r="O51" s="22"/>
      <c r="P51" s="63"/>
      <c r="Q51" s="63"/>
      <c r="R51" s="63"/>
      <c r="S51" s="63"/>
    </row>
    <row r="52" spans="1:19" x14ac:dyDescent="0.9">
      <c r="A52" s="22"/>
      <c r="B52" s="109"/>
      <c r="C52" s="110"/>
      <c r="D52" s="109"/>
      <c r="E52" s="109"/>
      <c r="F52" s="109"/>
      <c r="G52" s="109"/>
      <c r="H52" s="110"/>
      <c r="I52" s="22"/>
      <c r="J52" s="22"/>
      <c r="K52" s="22"/>
      <c r="L52" s="22"/>
      <c r="M52" s="22"/>
      <c r="N52" s="22"/>
      <c r="O52" s="22"/>
      <c r="P52" s="63"/>
      <c r="Q52" s="63"/>
      <c r="R52" s="63"/>
      <c r="S52" s="63"/>
    </row>
    <row r="53" spans="1:19" x14ac:dyDescent="0.9">
      <c r="A53" s="22"/>
      <c r="B53" s="109"/>
      <c r="C53" s="110"/>
      <c r="D53" s="109"/>
      <c r="E53" s="109"/>
      <c r="F53" s="109"/>
      <c r="G53" s="109"/>
      <c r="H53" s="22"/>
      <c r="I53" s="22"/>
      <c r="J53" s="22"/>
      <c r="K53" s="22"/>
      <c r="L53" s="22"/>
      <c r="M53" s="22"/>
      <c r="N53" s="22"/>
      <c r="O53" s="22"/>
      <c r="P53" s="63"/>
      <c r="Q53" s="63"/>
      <c r="R53" s="63"/>
      <c r="S53" s="63"/>
    </row>
    <row r="54" spans="1:19" x14ac:dyDescent="0.9">
      <c r="A54" s="22"/>
      <c r="B54" s="109"/>
      <c r="C54" s="110"/>
      <c r="D54" s="109"/>
      <c r="E54" s="109"/>
      <c r="F54" s="109"/>
      <c r="G54" s="109"/>
      <c r="H54" s="22"/>
      <c r="I54" s="22"/>
      <c r="J54" s="22"/>
      <c r="K54" s="22"/>
      <c r="L54" s="22"/>
      <c r="M54" s="22"/>
      <c r="N54" s="22"/>
      <c r="O54" s="22"/>
      <c r="P54" s="22"/>
      <c r="Q54" s="22"/>
      <c r="R54" s="63"/>
      <c r="S54" s="63"/>
    </row>
    <row r="55" spans="1:19" x14ac:dyDescent="0.9">
      <c r="A55" s="22"/>
      <c r="B55" s="109"/>
      <c r="C55" s="22"/>
      <c r="D55" s="22"/>
      <c r="E55" s="22"/>
      <c r="F55" s="109"/>
      <c r="G55" s="109"/>
      <c r="H55" s="22"/>
      <c r="I55" s="22"/>
      <c r="J55" s="22"/>
      <c r="K55" s="22"/>
      <c r="L55" s="22"/>
      <c r="M55" s="22"/>
      <c r="N55" s="22"/>
      <c r="O55" s="22"/>
      <c r="P55" s="22"/>
      <c r="Q55" s="22"/>
      <c r="R55" s="22"/>
      <c r="S55" s="22"/>
    </row>
    <row r="56" spans="1:19" x14ac:dyDescent="0.9">
      <c r="A56" s="22"/>
      <c r="B56" s="109"/>
      <c r="C56" s="22"/>
      <c r="D56" s="22"/>
      <c r="E56" s="22"/>
      <c r="F56" s="22"/>
      <c r="G56" s="22"/>
      <c r="H56" s="22"/>
      <c r="I56" s="22"/>
      <c r="J56" s="22"/>
      <c r="K56" s="22"/>
      <c r="L56" s="22"/>
      <c r="M56" s="22"/>
      <c r="N56" s="22"/>
      <c r="O56" s="22"/>
      <c r="P56" s="22"/>
      <c r="Q56" s="22"/>
      <c r="R56" s="22"/>
      <c r="S56" s="22"/>
    </row>
    <row r="57" spans="1:19" x14ac:dyDescent="0.9">
      <c r="A57" s="22"/>
      <c r="B57" s="109"/>
      <c r="C57" s="22"/>
      <c r="D57" s="22"/>
      <c r="E57" s="22"/>
      <c r="F57" s="22"/>
      <c r="G57" s="22"/>
      <c r="H57" s="22"/>
      <c r="I57" s="22"/>
      <c r="J57" s="22"/>
      <c r="K57" s="22"/>
      <c r="L57" s="22"/>
      <c r="M57" s="22"/>
      <c r="N57" s="22"/>
      <c r="O57" s="22"/>
      <c r="P57" s="22"/>
      <c r="Q57" s="22"/>
      <c r="R57" s="22"/>
      <c r="S57" s="22"/>
    </row>
    <row r="58" spans="1:19" x14ac:dyDescent="0.9">
      <c r="A58" s="22"/>
      <c r="B58" s="109"/>
      <c r="C58" s="22"/>
      <c r="D58" s="22"/>
      <c r="E58" s="22"/>
      <c r="F58" s="22"/>
      <c r="G58" s="22"/>
      <c r="H58" s="22"/>
      <c r="I58" s="22"/>
      <c r="J58" s="22"/>
      <c r="K58" s="22"/>
      <c r="L58" s="22"/>
      <c r="M58" s="22"/>
      <c r="N58" s="22"/>
      <c r="O58" s="22"/>
      <c r="P58" s="22"/>
      <c r="Q58" s="22"/>
      <c r="R58" s="22"/>
      <c r="S58" s="22"/>
    </row>
    <row r="59" spans="1:19" x14ac:dyDescent="0.9">
      <c r="A59" s="22"/>
      <c r="B59" s="109"/>
      <c r="C59" s="22"/>
      <c r="D59" s="22"/>
      <c r="E59" s="22"/>
      <c r="F59" s="22"/>
      <c r="G59" s="22"/>
      <c r="H59" s="22"/>
      <c r="I59" s="22"/>
      <c r="J59" s="22"/>
      <c r="K59" s="22"/>
      <c r="L59" s="22"/>
      <c r="M59" s="22"/>
      <c r="N59" s="22"/>
      <c r="O59" s="22"/>
      <c r="P59" s="22"/>
      <c r="Q59" s="22"/>
      <c r="R59" s="22"/>
      <c r="S59" s="22"/>
    </row>
    <row r="60" spans="1:19" x14ac:dyDescent="0.9">
      <c r="A60" s="22"/>
      <c r="B60" s="109"/>
      <c r="C60" s="22"/>
      <c r="D60" s="22"/>
      <c r="E60" s="22"/>
      <c r="F60" s="22"/>
      <c r="G60" s="22"/>
      <c r="H60" s="22"/>
      <c r="I60" s="22"/>
      <c r="J60" s="22"/>
      <c r="K60" s="22"/>
      <c r="L60" s="22"/>
      <c r="M60" s="22"/>
      <c r="N60" s="22"/>
      <c r="O60" s="22"/>
      <c r="P60" s="22"/>
      <c r="Q60" s="22"/>
      <c r="R60" s="22"/>
      <c r="S60" s="22"/>
    </row>
    <row r="61" spans="1:19" x14ac:dyDescent="0.9">
      <c r="A61" s="22"/>
      <c r="B61" s="22"/>
      <c r="C61" s="22"/>
      <c r="D61" s="22"/>
      <c r="E61" s="22"/>
      <c r="F61" s="22"/>
      <c r="G61" s="22"/>
      <c r="H61" s="22"/>
      <c r="I61" s="22"/>
      <c r="J61" s="22"/>
      <c r="K61" s="22"/>
      <c r="L61" s="22"/>
      <c r="M61" s="22"/>
      <c r="N61" s="22"/>
      <c r="O61" s="22"/>
      <c r="P61" s="22"/>
      <c r="Q61" s="22"/>
      <c r="R61" s="22"/>
      <c r="S61" s="22"/>
    </row>
    <row r="62" spans="1:19" x14ac:dyDescent="0.9">
      <c r="A62" s="22"/>
      <c r="B62" s="22"/>
      <c r="C62" s="22"/>
      <c r="D62" s="22"/>
      <c r="E62" s="22"/>
      <c r="F62" s="22"/>
      <c r="G62" s="22"/>
      <c r="H62" s="22"/>
      <c r="I62" s="22"/>
      <c r="J62" s="22"/>
      <c r="K62" s="22"/>
      <c r="L62" s="22"/>
      <c r="M62" s="22"/>
      <c r="N62" s="22"/>
      <c r="O62" s="22"/>
      <c r="P62" s="22"/>
      <c r="Q62" s="22"/>
      <c r="R62" s="22"/>
      <c r="S62" s="22"/>
    </row>
    <row r="63" spans="1:19" x14ac:dyDescent="0.9">
      <c r="A63" s="22"/>
      <c r="B63" s="22"/>
      <c r="C63" s="22"/>
      <c r="D63" s="22"/>
      <c r="E63" s="22"/>
      <c r="F63" s="22"/>
      <c r="G63" s="22"/>
      <c r="H63" s="22"/>
      <c r="I63" s="22"/>
      <c r="J63" s="22"/>
      <c r="K63" s="22"/>
      <c r="L63" s="22"/>
      <c r="M63" s="22"/>
      <c r="N63" s="22"/>
      <c r="O63" s="22"/>
      <c r="P63" s="22"/>
      <c r="Q63" s="22"/>
      <c r="R63" s="22"/>
      <c r="S63" s="22"/>
    </row>
    <row r="64" spans="1:19" x14ac:dyDescent="0.9">
      <c r="A64" s="22"/>
      <c r="B64" s="22"/>
      <c r="C64" s="22"/>
      <c r="D64" s="22"/>
      <c r="E64" s="22"/>
      <c r="F64" s="22"/>
      <c r="G64" s="22"/>
      <c r="H64" s="22"/>
      <c r="I64" s="22"/>
      <c r="J64" s="22"/>
      <c r="K64" s="22"/>
      <c r="L64" s="22"/>
      <c r="M64" s="22"/>
      <c r="N64" s="22"/>
      <c r="O64" s="22"/>
      <c r="P64" s="22"/>
      <c r="Q64" s="22"/>
      <c r="R64" s="22"/>
      <c r="S64" s="22"/>
    </row>
    <row r="65" spans="1:19" x14ac:dyDescent="0.9">
      <c r="A65" s="22"/>
      <c r="B65" s="22"/>
      <c r="C65" s="22"/>
      <c r="D65" s="22"/>
      <c r="E65" s="22"/>
      <c r="F65" s="22"/>
      <c r="G65" s="22"/>
      <c r="H65" s="22"/>
      <c r="I65" s="22"/>
      <c r="J65" s="22"/>
      <c r="K65" s="22"/>
      <c r="L65" s="22"/>
      <c r="M65" s="22"/>
      <c r="N65" s="22"/>
      <c r="O65" s="22"/>
      <c r="P65" s="22"/>
      <c r="Q65" s="22"/>
      <c r="R65" s="22"/>
      <c r="S65" s="22"/>
    </row>
    <row r="66" spans="1:19" x14ac:dyDescent="0.9">
      <c r="A66" s="22"/>
      <c r="B66" s="22"/>
      <c r="C66" s="22"/>
      <c r="D66" s="22"/>
      <c r="E66" s="22"/>
      <c r="F66" s="22"/>
      <c r="G66" s="22"/>
      <c r="H66" s="22"/>
      <c r="I66" s="22"/>
      <c r="J66" s="22"/>
      <c r="K66" s="22"/>
      <c r="L66" s="22"/>
      <c r="M66" s="22"/>
      <c r="N66" s="22"/>
      <c r="O66" s="22"/>
      <c r="P66" s="22"/>
      <c r="Q66" s="22"/>
      <c r="R66" s="22"/>
      <c r="S66" s="22"/>
    </row>
    <row r="67" spans="1:19" x14ac:dyDescent="0.9">
      <c r="A67" s="22"/>
      <c r="B67" s="22"/>
      <c r="C67" s="22"/>
      <c r="D67" s="22"/>
      <c r="E67" s="22"/>
      <c r="F67" s="22"/>
      <c r="G67" s="22"/>
      <c r="H67" s="22"/>
      <c r="I67" s="22"/>
      <c r="J67" s="22"/>
      <c r="K67" s="22"/>
      <c r="L67" s="22"/>
      <c r="M67" s="22"/>
      <c r="N67" s="22"/>
      <c r="O67" s="22"/>
      <c r="P67" s="22"/>
      <c r="Q67" s="22"/>
      <c r="R67" s="22"/>
      <c r="S67" s="22"/>
    </row>
    <row r="68" spans="1:19" x14ac:dyDescent="0.9">
      <c r="A68" s="22"/>
      <c r="B68" s="22"/>
      <c r="C68" s="22"/>
      <c r="D68" s="22"/>
      <c r="E68" s="22"/>
      <c r="F68" s="22"/>
      <c r="G68" s="22"/>
      <c r="H68" s="22"/>
      <c r="I68" s="22"/>
      <c r="J68" s="22"/>
      <c r="K68" s="22"/>
      <c r="L68" s="22"/>
      <c r="M68" s="22"/>
      <c r="N68" s="22"/>
      <c r="O68" s="22"/>
      <c r="P68" s="22"/>
      <c r="Q68" s="22"/>
      <c r="R68" s="22"/>
      <c r="S68" s="22"/>
    </row>
    <row r="69" spans="1:19" x14ac:dyDescent="0.9">
      <c r="A69" s="22"/>
      <c r="F69" s="22"/>
      <c r="G69" s="22"/>
      <c r="H69" s="22"/>
      <c r="I69" s="22"/>
      <c r="J69" s="22"/>
      <c r="K69" s="22"/>
      <c r="L69" s="22"/>
      <c r="M69" s="22"/>
      <c r="N69" s="22"/>
      <c r="O69" s="22"/>
      <c r="P69" s="22"/>
      <c r="Q69" s="22"/>
      <c r="R69" s="22"/>
      <c r="S69" s="22"/>
    </row>
    <row r="70" spans="1:19" x14ac:dyDescent="0.9">
      <c r="A70" s="22"/>
      <c r="F70" s="22"/>
      <c r="H70" s="22"/>
      <c r="I70" s="22"/>
      <c r="J70" s="22"/>
      <c r="K70" s="22"/>
      <c r="L70" s="22"/>
      <c r="M70" s="22"/>
      <c r="N70" s="22"/>
      <c r="O70" s="22"/>
      <c r="P70" s="22"/>
      <c r="Q70" s="22"/>
      <c r="R70" s="22"/>
      <c r="S70" s="22"/>
    </row>
    <row r="71" spans="1:19" x14ac:dyDescent="0.9">
      <c r="A71" s="22"/>
      <c r="N71" s="22"/>
      <c r="O71" s="22"/>
      <c r="P71" s="22"/>
      <c r="Q71" s="22"/>
      <c r="R71" s="22"/>
      <c r="S71" s="22"/>
    </row>
    <row r="72" spans="1:19" x14ac:dyDescent="0.9">
      <c r="A72" s="22"/>
      <c r="O72" s="22"/>
      <c r="P72" s="22"/>
      <c r="Q72" s="22"/>
      <c r="R72" s="22"/>
      <c r="S72" s="22"/>
    </row>
    <row r="73" spans="1:19" x14ac:dyDescent="0.9">
      <c r="A73" s="22"/>
      <c r="O73" s="22"/>
      <c r="P73" s="22"/>
      <c r="Q73" s="22"/>
      <c r="R73" s="22"/>
      <c r="S73" s="22"/>
    </row>
    <row r="74" spans="1:19" x14ac:dyDescent="0.9">
      <c r="A74" s="22"/>
      <c r="O74" s="22"/>
      <c r="P74" s="22"/>
      <c r="Q74" s="22"/>
      <c r="R74" s="22"/>
      <c r="S74" s="22"/>
    </row>
    <row r="75" spans="1:19" x14ac:dyDescent="0.9">
      <c r="A75" s="22"/>
      <c r="O75" s="22"/>
      <c r="P75" s="22"/>
      <c r="Q75" s="22"/>
      <c r="R75" s="22"/>
      <c r="S75" s="22"/>
    </row>
    <row r="76" spans="1:19" x14ac:dyDescent="0.9">
      <c r="A76" s="22"/>
      <c r="O76" s="22"/>
      <c r="P76" s="22"/>
      <c r="Q76" s="22"/>
      <c r="R76" s="22"/>
      <c r="S76" s="22"/>
    </row>
    <row r="77" spans="1:19" x14ac:dyDescent="0.9">
      <c r="A77" s="22"/>
      <c r="O77" s="22"/>
      <c r="P77" s="22"/>
      <c r="Q77" s="22"/>
      <c r="R77" s="22"/>
      <c r="S77" s="22"/>
    </row>
    <row r="78" spans="1:19" x14ac:dyDescent="0.9">
      <c r="A78" s="22"/>
      <c r="O78" s="22"/>
      <c r="P78" s="22"/>
      <c r="Q78" s="22"/>
      <c r="R78" s="22"/>
      <c r="S78" s="22"/>
    </row>
    <row r="79" spans="1:19" x14ac:dyDescent="0.9">
      <c r="A79" s="22"/>
      <c r="O79" s="22"/>
      <c r="P79" s="22"/>
      <c r="Q79" s="22"/>
      <c r="R79" s="22"/>
      <c r="S79" s="22"/>
    </row>
    <row r="80" spans="1:19" x14ac:dyDescent="0.9">
      <c r="A80" s="22"/>
      <c r="O80" s="22"/>
      <c r="P80" s="22"/>
      <c r="Q80" s="22"/>
      <c r="R80" s="22"/>
      <c r="S80" s="22"/>
    </row>
    <row r="81" spans="1:19" x14ac:dyDescent="0.9">
      <c r="A81" s="22"/>
      <c r="O81" s="22"/>
      <c r="P81" s="22"/>
      <c r="Q81" s="22"/>
      <c r="R81" s="22"/>
      <c r="S81" s="22"/>
    </row>
    <row r="82" spans="1:19" x14ac:dyDescent="0.9">
      <c r="A82" s="22"/>
      <c r="O82" s="22"/>
      <c r="P82" s="22"/>
      <c r="Q82" s="22"/>
      <c r="R82" s="22"/>
      <c r="S82" s="22"/>
    </row>
  </sheetData>
  <mergeCells count="5">
    <mergeCell ref="B15:G15"/>
    <mergeCell ref="I15:M15"/>
    <mergeCell ref="B3:E3"/>
    <mergeCell ref="B28:G28"/>
    <mergeCell ref="I28:N28"/>
  </mergeCells>
  <hyperlinks>
    <hyperlink ref="B1" location="'Table of Contents'!A1" display="Table of Contents" xr:uid="{71E400D9-E398-4F6A-B8D6-7642B383DE59}"/>
  </hyperlinks>
  <pageMargins left="0.7" right="0.7" top="0.75" bottom="0.75" header="0.3" footer="0.3"/>
  <pageSetup orientation="portrait" horizontalDpi="1200" verticalDpi="1200" r:id="rId1"/>
  <ignoredErrors>
    <ignoredError sqref="C9:D9"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37203-7237-4586-A5B8-6CCFA244CCEE}">
  <dimension ref="A1:AE326"/>
  <sheetViews>
    <sheetView zoomScaleNormal="100" workbookViewId="0"/>
  </sheetViews>
  <sheetFormatPr defaultColWidth="18.86328125" defaultRowHeight="20.25" x14ac:dyDescent="0.9"/>
  <cols>
    <col min="1" max="1" width="18.86328125" style="165"/>
    <col min="2" max="2" width="19.73046875" style="165" customWidth="1"/>
    <col min="3" max="3" width="11.59765625" style="165" customWidth="1"/>
    <col min="4" max="4" width="11.3984375" style="165" customWidth="1"/>
    <col min="5" max="5" width="11.265625" style="165" customWidth="1"/>
    <col min="6" max="6" width="11.59765625" style="165" customWidth="1"/>
    <col min="7" max="7" width="11.3984375" style="165" customWidth="1"/>
    <col min="8" max="8" width="11.1328125" style="165" customWidth="1"/>
    <col min="9" max="9" width="12.3984375" style="165" customWidth="1"/>
    <col min="10" max="10" width="11.73046875" style="165" customWidth="1"/>
    <col min="11" max="11" width="11.265625" style="165" customWidth="1"/>
    <col min="12" max="12" width="11.73046875" style="165" customWidth="1"/>
    <col min="13" max="13" width="11.1328125" style="165" customWidth="1"/>
    <col min="14" max="14" width="11.86328125" style="165" customWidth="1"/>
    <col min="15" max="16" width="18.86328125" style="165"/>
    <col min="17" max="29" width="18.86328125" style="22"/>
    <col min="30" max="16384" width="18.86328125" style="165"/>
  </cols>
  <sheetData>
    <row r="1" spans="1:31" x14ac:dyDescent="0.9">
      <c r="A1" s="22"/>
      <c r="B1" s="220" t="s">
        <v>71</v>
      </c>
      <c r="C1" s="22"/>
      <c r="D1" s="22"/>
      <c r="E1" s="22"/>
      <c r="F1" s="22"/>
      <c r="G1" s="22"/>
      <c r="H1" s="22"/>
      <c r="I1" s="22"/>
      <c r="J1" s="22"/>
      <c r="K1" s="22"/>
      <c r="L1" s="22"/>
      <c r="M1" s="22"/>
      <c r="N1" s="22"/>
      <c r="O1" s="22"/>
      <c r="P1" s="22"/>
      <c r="AD1" s="22"/>
      <c r="AE1" s="22"/>
    </row>
    <row r="2" spans="1:31" x14ac:dyDescent="0.9">
      <c r="A2" s="22"/>
      <c r="B2" s="549" t="s">
        <v>347</v>
      </c>
      <c r="C2" s="549"/>
      <c r="D2" s="549"/>
      <c r="E2" s="549"/>
      <c r="F2" s="549"/>
      <c r="G2" s="549"/>
      <c r="H2" s="549"/>
      <c r="I2" s="549"/>
      <c r="J2" s="549"/>
      <c r="K2" s="549"/>
      <c r="L2" s="549"/>
      <c r="M2" s="549"/>
      <c r="N2" s="549"/>
      <c r="O2" s="22"/>
      <c r="P2" s="22"/>
    </row>
    <row r="3" spans="1:31" x14ac:dyDescent="0.9">
      <c r="A3" s="22"/>
      <c r="B3" s="393" t="s">
        <v>184</v>
      </c>
      <c r="C3" s="394">
        <v>44927</v>
      </c>
      <c r="D3" s="394">
        <v>44958</v>
      </c>
      <c r="E3" s="394">
        <v>44986</v>
      </c>
      <c r="F3" s="394">
        <v>45017</v>
      </c>
      <c r="G3" s="394">
        <v>45047</v>
      </c>
      <c r="H3" s="394">
        <v>45078</v>
      </c>
      <c r="I3" s="394">
        <v>45108</v>
      </c>
      <c r="J3" s="394">
        <v>45139</v>
      </c>
      <c r="K3" s="394">
        <v>45170</v>
      </c>
      <c r="L3" s="394">
        <v>45200</v>
      </c>
      <c r="M3" s="394">
        <v>45231</v>
      </c>
      <c r="N3" s="394">
        <v>45261</v>
      </c>
      <c r="O3" s="22"/>
      <c r="P3" s="22"/>
    </row>
    <row r="4" spans="1:31" x14ac:dyDescent="0.9">
      <c r="A4" s="22"/>
      <c r="B4" s="395" t="s">
        <v>428</v>
      </c>
      <c r="C4" s="30">
        <v>4339</v>
      </c>
      <c r="D4" s="297">
        <v>1049</v>
      </c>
      <c r="E4" s="297">
        <v>790</v>
      </c>
      <c r="F4" s="30">
        <v>1279</v>
      </c>
      <c r="G4" s="30">
        <v>936</v>
      </c>
      <c r="H4" s="297">
        <v>990</v>
      </c>
      <c r="I4" s="30">
        <v>1097</v>
      </c>
      <c r="J4" s="30">
        <v>1134</v>
      </c>
      <c r="K4" s="297">
        <v>1216</v>
      </c>
      <c r="L4" s="30">
        <v>1241</v>
      </c>
      <c r="M4" s="297">
        <v>1631</v>
      </c>
      <c r="N4" s="297">
        <v>3997</v>
      </c>
      <c r="O4" s="22"/>
      <c r="P4" s="22"/>
    </row>
    <row r="5" spans="1:31" x14ac:dyDescent="0.9">
      <c r="A5" s="22"/>
      <c r="B5" s="395" t="s">
        <v>429</v>
      </c>
      <c r="C5" s="297">
        <v>4087</v>
      </c>
      <c r="D5" s="297">
        <v>2445</v>
      </c>
      <c r="E5" s="297">
        <v>1470</v>
      </c>
      <c r="F5" s="297">
        <v>1741</v>
      </c>
      <c r="G5" s="297">
        <v>2933</v>
      </c>
      <c r="H5" s="297">
        <v>4643</v>
      </c>
      <c r="I5" s="297">
        <v>5113</v>
      </c>
      <c r="J5" s="297">
        <v>4586</v>
      </c>
      <c r="K5" s="297">
        <v>3461</v>
      </c>
      <c r="L5" s="297">
        <v>3458</v>
      </c>
      <c r="M5" s="297">
        <v>3566</v>
      </c>
      <c r="N5" s="297">
        <v>3486</v>
      </c>
      <c r="O5" s="22"/>
      <c r="P5" s="22"/>
    </row>
    <row r="6" spans="1:31" x14ac:dyDescent="0.9">
      <c r="A6" s="22"/>
      <c r="B6" s="36"/>
      <c r="C6" s="36"/>
      <c r="D6" s="396"/>
      <c r="E6" s="396"/>
      <c r="F6" s="396"/>
      <c r="G6" s="396"/>
      <c r="H6" s="396"/>
      <c r="I6" s="396"/>
      <c r="J6" s="396"/>
      <c r="K6" s="396"/>
      <c r="L6" s="396"/>
      <c r="M6" s="396"/>
      <c r="N6" s="396"/>
      <c r="O6" s="22"/>
      <c r="P6" s="22"/>
    </row>
    <row r="7" spans="1:31" x14ac:dyDescent="0.9">
      <c r="A7" s="22"/>
      <c r="B7" s="36"/>
      <c r="C7" s="36"/>
      <c r="D7" s="396"/>
      <c r="E7" s="396"/>
      <c r="F7" s="396"/>
      <c r="G7" s="396"/>
      <c r="H7" s="396"/>
      <c r="I7" s="396"/>
      <c r="J7" s="396"/>
      <c r="K7" s="396"/>
      <c r="L7" s="396"/>
      <c r="M7" s="396"/>
      <c r="N7" s="396"/>
      <c r="O7" s="22"/>
      <c r="P7" s="22"/>
    </row>
    <row r="8" spans="1:31" x14ac:dyDescent="0.9">
      <c r="A8" s="22"/>
      <c r="B8" s="36"/>
      <c r="C8" s="36"/>
      <c r="D8" s="396"/>
      <c r="E8" s="396"/>
      <c r="F8" s="396"/>
      <c r="G8" s="396"/>
      <c r="H8" s="396"/>
      <c r="I8" s="396"/>
      <c r="J8" s="396"/>
      <c r="K8" s="396"/>
      <c r="L8" s="396"/>
      <c r="M8" s="396"/>
      <c r="N8" s="396"/>
      <c r="O8" s="22"/>
      <c r="P8" s="22"/>
    </row>
    <row r="9" spans="1:31" x14ac:dyDescent="0.9">
      <c r="A9" s="22"/>
      <c r="B9" s="617"/>
      <c r="C9" s="617"/>
      <c r="D9" s="617"/>
      <c r="E9" s="617"/>
      <c r="F9" s="617"/>
      <c r="G9" s="617"/>
      <c r="H9" s="617"/>
      <c r="I9" s="617"/>
      <c r="J9" s="617"/>
      <c r="K9" s="617"/>
      <c r="L9" s="617"/>
      <c r="M9" s="617"/>
      <c r="N9" s="617"/>
      <c r="O9" s="397"/>
      <c r="P9" s="397"/>
    </row>
    <row r="10" spans="1:31" x14ac:dyDescent="0.9">
      <c r="A10" s="22"/>
      <c r="B10" s="36"/>
      <c r="C10" s="36"/>
      <c r="D10" s="43"/>
      <c r="E10" s="43"/>
      <c r="F10" s="43"/>
      <c r="G10" s="43"/>
      <c r="H10" s="43"/>
      <c r="I10" s="43"/>
      <c r="J10" s="43"/>
      <c r="K10" s="43"/>
      <c r="L10" s="43"/>
      <c r="M10" s="43"/>
      <c r="N10" s="43"/>
      <c r="O10" s="22"/>
      <c r="P10" s="22"/>
    </row>
    <row r="11" spans="1:31" x14ac:dyDescent="0.9">
      <c r="A11" s="22"/>
      <c r="B11" s="549" t="s">
        <v>348</v>
      </c>
      <c r="C11" s="549"/>
      <c r="D11" s="549"/>
      <c r="E11" s="549"/>
      <c r="F11" s="549"/>
      <c r="G11" s="549"/>
      <c r="H11" s="549"/>
      <c r="I11" s="549"/>
      <c r="J11" s="549"/>
      <c r="K11" s="549"/>
      <c r="L11" s="549"/>
      <c r="M11" s="549"/>
      <c r="N11" s="549"/>
      <c r="O11" s="22"/>
      <c r="P11" s="22"/>
    </row>
    <row r="12" spans="1:31" x14ac:dyDescent="0.9">
      <c r="A12" s="22"/>
      <c r="B12" s="157" t="s">
        <v>184</v>
      </c>
      <c r="C12" s="394">
        <v>44927</v>
      </c>
      <c r="D12" s="394">
        <v>44958</v>
      </c>
      <c r="E12" s="394">
        <v>44986</v>
      </c>
      <c r="F12" s="394">
        <v>45017</v>
      </c>
      <c r="G12" s="394">
        <v>45047</v>
      </c>
      <c r="H12" s="394">
        <v>45078</v>
      </c>
      <c r="I12" s="394">
        <v>45108</v>
      </c>
      <c r="J12" s="394">
        <v>45139</v>
      </c>
      <c r="K12" s="394">
        <v>45170</v>
      </c>
      <c r="L12" s="394">
        <v>45200</v>
      </c>
      <c r="M12" s="394">
        <v>45231</v>
      </c>
      <c r="N12" s="394">
        <v>45261</v>
      </c>
      <c r="O12" s="22"/>
      <c r="P12" s="22"/>
    </row>
    <row r="13" spans="1:31" x14ac:dyDescent="0.9">
      <c r="A13" s="22"/>
      <c r="B13" s="395" t="s">
        <v>112</v>
      </c>
      <c r="C13" s="30">
        <v>204869</v>
      </c>
      <c r="D13" s="30">
        <v>213197</v>
      </c>
      <c r="E13" s="30">
        <v>212714</v>
      </c>
      <c r="F13" s="30">
        <v>212434</v>
      </c>
      <c r="G13" s="30">
        <v>212970</v>
      </c>
      <c r="H13" s="398">
        <v>215623</v>
      </c>
      <c r="I13" s="398">
        <v>218955</v>
      </c>
      <c r="J13" s="398">
        <v>222111</v>
      </c>
      <c r="K13" s="398">
        <v>224256</v>
      </c>
      <c r="L13" s="398">
        <v>226085</v>
      </c>
      <c r="M13" s="398">
        <v>227198</v>
      </c>
      <c r="N13" s="30">
        <v>223522</v>
      </c>
      <c r="O13" s="22"/>
      <c r="P13" s="22"/>
    </row>
    <row r="14" spans="1:31" ht="21.75" x14ac:dyDescent="0.9">
      <c r="A14" s="22"/>
      <c r="B14" s="399" t="s">
        <v>416</v>
      </c>
      <c r="C14" s="144">
        <v>1910607</v>
      </c>
      <c r="D14" s="289">
        <v>1918265</v>
      </c>
      <c r="E14" s="289">
        <v>1928693</v>
      </c>
      <c r="F14" s="289">
        <v>1933577</v>
      </c>
      <c r="G14" s="289">
        <v>1936659</v>
      </c>
      <c r="H14" s="289">
        <v>1866564</v>
      </c>
      <c r="I14" s="289">
        <v>1797734</v>
      </c>
      <c r="J14" s="289">
        <v>1736608</v>
      </c>
      <c r="K14" s="289">
        <v>1720744</v>
      </c>
      <c r="L14" s="289">
        <v>1707996</v>
      </c>
      <c r="M14" s="289">
        <v>1703282</v>
      </c>
      <c r="N14" s="289">
        <v>1689531</v>
      </c>
      <c r="O14" s="22"/>
      <c r="P14" s="22"/>
    </row>
    <row r="15" spans="1:31" x14ac:dyDescent="0.9">
      <c r="A15" s="22"/>
      <c r="B15" s="36"/>
      <c r="C15" s="36"/>
      <c r="D15" s="396"/>
      <c r="E15" s="396"/>
      <c r="F15" s="396"/>
      <c r="G15" s="396"/>
      <c r="H15" s="396"/>
      <c r="I15" s="396"/>
      <c r="J15" s="396"/>
      <c r="K15" s="396"/>
      <c r="L15" s="396"/>
      <c r="M15" s="396"/>
      <c r="N15" s="396"/>
      <c r="O15" s="22"/>
      <c r="P15" s="22"/>
      <c r="Y15" s="25"/>
      <c r="Z15" s="25"/>
      <c r="AA15" s="25"/>
      <c r="AB15" s="25"/>
    </row>
    <row r="16" spans="1:31" x14ac:dyDescent="0.9">
      <c r="A16" s="22"/>
      <c r="B16" s="43"/>
      <c r="C16" s="43"/>
      <c r="D16" s="43"/>
      <c r="E16" s="43"/>
      <c r="F16" s="43"/>
      <c r="G16" s="43"/>
      <c r="H16" s="43"/>
      <c r="I16" s="43"/>
      <c r="J16" s="43"/>
      <c r="K16" s="43"/>
      <c r="L16" s="43"/>
      <c r="M16" s="43"/>
      <c r="N16" s="43"/>
      <c r="O16" s="22"/>
      <c r="P16" s="22"/>
      <c r="Y16" s="25"/>
      <c r="Z16" s="25"/>
      <c r="AA16" s="25"/>
      <c r="AB16" s="25"/>
    </row>
    <row r="17" spans="1:28" x14ac:dyDescent="0.9">
      <c r="A17" s="22"/>
      <c r="B17" s="618" t="s">
        <v>366</v>
      </c>
      <c r="C17" s="618"/>
      <c r="D17" s="618"/>
      <c r="E17" s="618"/>
      <c r="F17" s="618"/>
      <c r="G17" s="618"/>
      <c r="H17" s="618"/>
      <c r="I17" s="618"/>
      <c r="J17" s="618"/>
      <c r="K17" s="618"/>
      <c r="L17" s="618"/>
      <c r="M17" s="618"/>
      <c r="N17" s="618"/>
      <c r="O17" s="22"/>
      <c r="P17" s="22"/>
      <c r="Y17" s="25"/>
      <c r="Z17" s="25"/>
      <c r="AA17" s="25"/>
      <c r="AB17" s="25"/>
    </row>
    <row r="18" spans="1:28" x14ac:dyDescent="0.9">
      <c r="A18" s="22"/>
      <c r="B18" s="156" t="s">
        <v>184</v>
      </c>
      <c r="C18" s="394">
        <v>44927</v>
      </c>
      <c r="D18" s="394">
        <v>44958</v>
      </c>
      <c r="E18" s="394">
        <v>44986</v>
      </c>
      <c r="F18" s="394">
        <v>45017</v>
      </c>
      <c r="G18" s="394">
        <v>45047</v>
      </c>
      <c r="H18" s="394">
        <v>45078</v>
      </c>
      <c r="I18" s="394">
        <v>45108</v>
      </c>
      <c r="J18" s="394">
        <v>45139</v>
      </c>
      <c r="K18" s="394">
        <v>45170</v>
      </c>
      <c r="L18" s="394">
        <v>45200</v>
      </c>
      <c r="M18" s="394">
        <v>45231</v>
      </c>
      <c r="N18" s="394">
        <v>45261</v>
      </c>
      <c r="O18" s="22"/>
      <c r="P18" s="22"/>
      <c r="Y18" s="25"/>
      <c r="Z18" s="25"/>
      <c r="AA18" s="25"/>
      <c r="AB18" s="25"/>
    </row>
    <row r="19" spans="1:28" x14ac:dyDescent="0.9">
      <c r="A19" s="22"/>
      <c r="B19" s="395" t="s">
        <v>428</v>
      </c>
      <c r="C19" s="400">
        <f t="shared" ref="C19:N19" si="0">C4/C13</f>
        <v>2.1179387803913721E-2</v>
      </c>
      <c r="D19" s="400">
        <f t="shared" si="0"/>
        <v>4.9203318996045914E-3</v>
      </c>
      <c r="E19" s="400">
        <f t="shared" si="0"/>
        <v>3.7139069360737891E-3</v>
      </c>
      <c r="F19" s="400">
        <f t="shared" si="0"/>
        <v>6.020693485976821E-3</v>
      </c>
      <c r="G19" s="400">
        <f t="shared" si="0"/>
        <v>4.3949852091843926E-3</v>
      </c>
      <c r="H19" s="400">
        <f t="shared" si="0"/>
        <v>4.5913469342324332E-3</v>
      </c>
      <c r="I19" s="400">
        <f t="shared" si="0"/>
        <v>5.0101619054143546E-3</v>
      </c>
      <c r="J19" s="400">
        <f t="shared" si="0"/>
        <v>5.1055553304428869E-3</v>
      </c>
      <c r="K19" s="400">
        <f t="shared" si="0"/>
        <v>5.422374429223744E-3</v>
      </c>
      <c r="L19" s="400">
        <f t="shared" si="0"/>
        <v>5.4890859632439129E-3</v>
      </c>
      <c r="M19" s="400">
        <f t="shared" si="0"/>
        <v>7.1787603764117639E-3</v>
      </c>
      <c r="N19" s="400">
        <f t="shared" si="0"/>
        <v>1.7881908715920582E-2</v>
      </c>
      <c r="O19" s="22"/>
      <c r="P19" s="22"/>
    </row>
    <row r="20" spans="1:28" x14ac:dyDescent="0.9">
      <c r="A20" s="22"/>
      <c r="B20" s="36"/>
      <c r="C20" s="401"/>
      <c r="D20" s="402"/>
      <c r="E20" s="22"/>
      <c r="F20" s="22"/>
      <c r="G20" s="22"/>
      <c r="H20" s="22"/>
      <c r="I20" s="22"/>
      <c r="J20" s="22"/>
      <c r="K20" s="22"/>
      <c r="L20" s="22"/>
      <c r="M20" s="22"/>
      <c r="N20" s="22"/>
      <c r="O20" s="22"/>
      <c r="P20" s="22"/>
    </row>
    <row r="21" spans="1:28" x14ac:dyDescent="0.9">
      <c r="A21" s="22"/>
      <c r="B21" s="36"/>
      <c r="C21" s="22"/>
      <c r="D21" s="22"/>
      <c r="E21" s="22"/>
      <c r="F21" s="22"/>
      <c r="G21" s="22"/>
      <c r="H21" s="22"/>
      <c r="I21" s="22"/>
      <c r="J21" s="22"/>
      <c r="K21" s="22"/>
      <c r="L21" s="22"/>
      <c r="M21" s="22"/>
      <c r="N21" s="22"/>
      <c r="O21" s="22"/>
      <c r="P21" s="22"/>
    </row>
    <row r="22" spans="1:28" x14ac:dyDescent="0.9">
      <c r="A22" s="22"/>
      <c r="B22" s="36"/>
      <c r="C22" s="22"/>
      <c r="D22" s="22"/>
      <c r="E22" s="22"/>
      <c r="F22" s="22"/>
      <c r="G22" s="22"/>
      <c r="H22" s="22"/>
      <c r="I22" s="22"/>
      <c r="J22" s="22"/>
      <c r="K22" s="22"/>
      <c r="L22" s="22"/>
      <c r="M22" s="22"/>
      <c r="N22" s="22"/>
      <c r="O22" s="22"/>
      <c r="P22" s="22"/>
    </row>
    <row r="23" spans="1:28" x14ac:dyDescent="0.9">
      <c r="A23" s="22"/>
      <c r="B23" s="22"/>
      <c r="C23" s="22"/>
      <c r="D23" s="22"/>
      <c r="E23" s="22"/>
      <c r="F23" s="22"/>
      <c r="G23" s="22"/>
      <c r="H23" s="22"/>
      <c r="I23" s="22"/>
      <c r="J23" s="22"/>
      <c r="K23" s="22"/>
      <c r="L23" s="22"/>
      <c r="M23" s="22"/>
      <c r="N23" s="22"/>
      <c r="O23" s="22"/>
      <c r="P23" s="22"/>
    </row>
    <row r="24" spans="1:28" x14ac:dyDescent="0.9">
      <c r="A24" s="22"/>
      <c r="B24" s="22"/>
      <c r="C24" s="22"/>
      <c r="D24" s="22"/>
      <c r="E24" s="22"/>
      <c r="F24" s="22"/>
      <c r="G24" s="22"/>
      <c r="H24" s="22"/>
      <c r="I24" s="22"/>
      <c r="J24" s="22"/>
      <c r="K24" s="22"/>
      <c r="L24" s="22"/>
      <c r="M24" s="22"/>
      <c r="N24" s="22"/>
      <c r="O24" s="22"/>
      <c r="P24" s="22"/>
    </row>
    <row r="25" spans="1:28" x14ac:dyDescent="0.9">
      <c r="A25" s="22"/>
      <c r="B25" s="22"/>
      <c r="C25" s="22"/>
      <c r="D25" s="22"/>
      <c r="E25" s="22"/>
      <c r="F25" s="22"/>
      <c r="G25" s="22"/>
      <c r="H25" s="22"/>
      <c r="I25" s="22"/>
      <c r="J25" s="22"/>
      <c r="K25" s="22"/>
      <c r="L25" s="22"/>
      <c r="M25" s="22"/>
      <c r="N25" s="22"/>
      <c r="O25" s="22"/>
      <c r="P25" s="22"/>
    </row>
    <row r="26" spans="1:28" x14ac:dyDescent="0.9">
      <c r="A26" s="22"/>
      <c r="B26" s="56"/>
      <c r="C26" s="63"/>
      <c r="D26" s="63"/>
      <c r="E26" s="63"/>
      <c r="F26" s="63"/>
      <c r="G26" s="63"/>
      <c r="H26" s="63"/>
      <c r="I26" s="63"/>
      <c r="J26" s="63"/>
      <c r="K26" s="63"/>
      <c r="L26" s="403"/>
      <c r="M26" s="403"/>
      <c r="N26" s="403"/>
      <c r="O26" s="403"/>
      <c r="P26" s="404"/>
      <c r="Q26" s="43"/>
    </row>
    <row r="27" spans="1:28" x14ac:dyDescent="0.9">
      <c r="A27" s="22"/>
      <c r="B27" s="22"/>
      <c r="C27" s="63"/>
      <c r="D27" s="63"/>
      <c r="E27" s="100"/>
      <c r="F27" s="100"/>
      <c r="G27" s="100"/>
      <c r="H27" s="100"/>
      <c r="I27" s="100"/>
      <c r="J27" s="100"/>
      <c r="K27" s="100"/>
      <c r="L27" s="100"/>
      <c r="M27" s="100"/>
      <c r="N27" s="100"/>
      <c r="O27" s="100"/>
      <c r="P27" s="22"/>
    </row>
    <row r="28" spans="1:28" x14ac:dyDescent="0.9">
      <c r="A28" s="22"/>
      <c r="B28" s="22"/>
      <c r="C28" s="63"/>
      <c r="D28" s="63"/>
      <c r="E28" s="63"/>
      <c r="F28" s="63"/>
      <c r="G28" s="63"/>
      <c r="H28" s="63"/>
      <c r="I28" s="63"/>
      <c r="J28" s="63"/>
      <c r="K28" s="63"/>
      <c r="L28" s="63"/>
      <c r="M28" s="63"/>
      <c r="N28" s="63"/>
      <c r="O28" s="63"/>
      <c r="P28" s="22"/>
    </row>
    <row r="29" spans="1:28" x14ac:dyDescent="0.9">
      <c r="A29" s="22"/>
      <c r="B29" s="22"/>
      <c r="C29" s="63"/>
      <c r="D29" s="63"/>
      <c r="E29" s="63"/>
      <c r="F29" s="63"/>
      <c r="G29" s="63"/>
      <c r="H29" s="63"/>
      <c r="I29" s="63"/>
      <c r="J29" s="63"/>
      <c r="K29" s="63"/>
      <c r="L29" s="63"/>
      <c r="M29" s="63"/>
      <c r="N29" s="187"/>
      <c r="O29" s="63"/>
      <c r="P29" s="63"/>
      <c r="Q29" s="63"/>
      <c r="R29" s="63"/>
      <c r="S29" s="63"/>
      <c r="T29" s="63"/>
    </row>
    <row r="30" spans="1:28" ht="21.75" x14ac:dyDescent="0.9">
      <c r="A30" s="22"/>
      <c r="B30" s="22"/>
      <c r="C30" s="63"/>
      <c r="D30" s="63"/>
      <c r="E30" s="63"/>
      <c r="F30" s="351"/>
      <c r="G30" s="63"/>
      <c r="H30" s="63"/>
      <c r="I30" s="63"/>
      <c r="J30" s="63"/>
      <c r="K30" s="63"/>
      <c r="L30" s="63"/>
      <c r="M30" s="63"/>
      <c r="N30" s="63"/>
      <c r="O30" s="63"/>
      <c r="P30" s="22"/>
    </row>
    <row r="31" spans="1:28" ht="21.75" x14ac:dyDescent="0.9">
      <c r="A31" s="22"/>
      <c r="B31" s="22"/>
      <c r="C31" s="405"/>
      <c r="D31" s="406"/>
      <c r="E31" s="187"/>
      <c r="F31" s="351"/>
      <c r="G31" s="187"/>
      <c r="H31" s="187"/>
      <c r="I31" s="187"/>
      <c r="J31" s="187"/>
      <c r="K31" s="187"/>
      <c r="L31" s="187"/>
      <c r="M31" s="187"/>
      <c r="N31" s="62"/>
      <c r="O31" s="187"/>
      <c r="P31" s="22"/>
    </row>
    <row r="32" spans="1:28" ht="21.75" x14ac:dyDescent="0.9">
      <c r="A32" s="22"/>
      <c r="B32" s="63"/>
      <c r="C32" s="100"/>
      <c r="D32" s="63"/>
      <c r="E32" s="63"/>
      <c r="F32" s="351"/>
      <c r="G32" s="63"/>
      <c r="H32" s="63"/>
      <c r="I32" s="63"/>
      <c r="J32" s="63"/>
      <c r="K32" s="63"/>
      <c r="L32" s="63"/>
      <c r="M32" s="63"/>
      <c r="N32" s="63"/>
      <c r="O32" s="60"/>
      <c r="P32" s="63"/>
    </row>
    <row r="33" spans="1:16" ht="21.75" x14ac:dyDescent="0.9">
      <c r="A33" s="22"/>
      <c r="B33" s="63"/>
      <c r="C33" s="100"/>
      <c r="D33" s="63"/>
      <c r="E33" s="63"/>
      <c r="F33" s="351"/>
      <c r="G33" s="63"/>
      <c r="H33" s="63"/>
      <c r="I33" s="63"/>
      <c r="J33" s="63"/>
      <c r="K33" s="63"/>
      <c r="L33" s="63"/>
      <c r="M33" s="63"/>
      <c r="N33" s="63"/>
      <c r="O33" s="60"/>
      <c r="P33" s="63"/>
    </row>
    <row r="34" spans="1:16" x14ac:dyDescent="0.9">
      <c r="A34" s="22"/>
      <c r="B34" s="63"/>
      <c r="C34" s="100"/>
      <c r="D34" s="63"/>
      <c r="E34" s="63"/>
      <c r="F34" s="55"/>
      <c r="G34" s="63"/>
      <c r="H34" s="63"/>
      <c r="I34" s="63"/>
      <c r="J34" s="63"/>
      <c r="K34" s="63"/>
      <c r="L34" s="63"/>
      <c r="M34" s="63"/>
      <c r="N34" s="63"/>
      <c r="O34" s="60"/>
      <c r="P34" s="63"/>
    </row>
    <row r="35" spans="1:16" x14ac:dyDescent="0.9">
      <c r="A35" s="22"/>
      <c r="B35" s="407"/>
      <c r="C35" s="60"/>
      <c r="D35" s="60"/>
      <c r="E35" s="60"/>
      <c r="F35" s="60"/>
      <c r="G35" s="60"/>
      <c r="H35" s="60"/>
      <c r="I35" s="60"/>
      <c r="J35" s="60"/>
      <c r="K35" s="60"/>
      <c r="L35" s="60"/>
      <c r="M35" s="60"/>
      <c r="N35" s="60"/>
      <c r="O35" s="60"/>
      <c r="P35" s="63"/>
    </row>
    <row r="36" spans="1:16" x14ac:dyDescent="0.9">
      <c r="A36" s="22"/>
      <c r="B36" s="63"/>
      <c r="C36" s="100"/>
      <c r="D36" s="63"/>
      <c r="E36" s="403"/>
      <c r="F36" s="63"/>
      <c r="G36" s="63"/>
      <c r="H36" s="63"/>
      <c r="I36" s="63"/>
      <c r="J36" s="63"/>
      <c r="K36" s="63"/>
      <c r="L36" s="63"/>
      <c r="M36" s="63"/>
      <c r="N36" s="63"/>
      <c r="O36" s="60"/>
      <c r="P36" s="63"/>
    </row>
    <row r="37" spans="1:16" x14ac:dyDescent="0.9">
      <c r="A37" s="22"/>
      <c r="B37" s="63"/>
      <c r="C37" s="100"/>
      <c r="D37" s="63"/>
      <c r="E37" s="403"/>
      <c r="F37" s="63"/>
      <c r="G37" s="63"/>
      <c r="H37" s="63"/>
      <c r="I37" s="63"/>
      <c r="J37" s="63"/>
      <c r="K37" s="63"/>
      <c r="L37" s="63"/>
      <c r="M37" s="63"/>
      <c r="N37" s="63"/>
      <c r="O37" s="60"/>
      <c r="P37" s="63"/>
    </row>
    <row r="38" spans="1:16" x14ac:dyDescent="0.9">
      <c r="A38" s="22"/>
      <c r="B38" s="63"/>
      <c r="C38" s="100"/>
      <c r="D38" s="63"/>
      <c r="E38" s="403"/>
      <c r="F38" s="63"/>
      <c r="G38" s="63"/>
      <c r="H38" s="63"/>
      <c r="I38" s="100"/>
      <c r="J38" s="63"/>
      <c r="K38" s="403"/>
      <c r="L38" s="63"/>
      <c r="M38" s="63"/>
      <c r="N38" s="63"/>
      <c r="O38" s="60"/>
      <c r="P38" s="63"/>
    </row>
    <row r="39" spans="1:16" x14ac:dyDescent="0.9">
      <c r="A39" s="22"/>
      <c r="B39" s="63"/>
      <c r="C39" s="60"/>
      <c r="D39" s="60"/>
      <c r="E39" s="60"/>
      <c r="F39" s="63"/>
      <c r="G39" s="60"/>
      <c r="H39" s="60"/>
      <c r="I39" s="60"/>
      <c r="J39" s="60"/>
      <c r="K39" s="63"/>
      <c r="L39" s="63"/>
      <c r="M39" s="100"/>
      <c r="N39" s="63"/>
      <c r="O39" s="63"/>
      <c r="P39" s="60"/>
    </row>
    <row r="40" spans="1:16" x14ac:dyDescent="0.9">
      <c r="A40" s="22"/>
      <c r="B40" s="63"/>
      <c r="C40" s="60"/>
      <c r="D40" s="60"/>
      <c r="E40" s="60"/>
      <c r="F40" s="63"/>
      <c r="G40" s="60"/>
      <c r="H40" s="60"/>
      <c r="I40" s="60"/>
      <c r="J40" s="60"/>
      <c r="K40" s="63"/>
      <c r="L40" s="60"/>
      <c r="M40" s="60"/>
      <c r="N40" s="63"/>
      <c r="O40" s="63"/>
      <c r="P40" s="63"/>
    </row>
    <row r="41" spans="1:16" x14ac:dyDescent="0.9">
      <c r="A41" s="340"/>
      <c r="B41" s="63"/>
      <c r="C41" s="60"/>
      <c r="D41" s="60"/>
      <c r="E41" s="60"/>
      <c r="F41" s="63"/>
      <c r="G41" s="60"/>
      <c r="H41" s="60"/>
      <c r="I41" s="60"/>
      <c r="J41" s="63"/>
      <c r="K41" s="63"/>
      <c r="L41" s="60"/>
      <c r="M41" s="60"/>
      <c r="N41" s="63"/>
      <c r="O41" s="63"/>
      <c r="P41" s="63"/>
    </row>
    <row r="42" spans="1:16" x14ac:dyDescent="0.9">
      <c r="A42" s="340"/>
      <c r="B42" s="63"/>
      <c r="C42" s="60"/>
      <c r="D42" s="60"/>
      <c r="E42" s="60"/>
      <c r="F42" s="63"/>
      <c r="G42" s="60"/>
      <c r="H42" s="60"/>
      <c r="I42" s="60"/>
      <c r="J42" s="63"/>
      <c r="K42" s="63"/>
      <c r="L42" s="63"/>
      <c r="M42" s="100"/>
      <c r="N42" s="63"/>
      <c r="O42" s="63"/>
      <c r="P42" s="63"/>
    </row>
    <row r="43" spans="1:16" x14ac:dyDescent="0.9">
      <c r="A43" s="340"/>
      <c r="B43" s="63"/>
      <c r="C43" s="60"/>
      <c r="D43" s="60"/>
      <c r="E43" s="60"/>
      <c r="F43" s="63"/>
      <c r="G43" s="60"/>
      <c r="H43" s="60"/>
      <c r="I43" s="60"/>
      <c r="J43" s="63"/>
      <c r="K43" s="63"/>
      <c r="L43" s="63"/>
      <c r="M43" s="100"/>
      <c r="N43" s="63"/>
      <c r="O43" s="63"/>
      <c r="P43" s="63"/>
    </row>
    <row r="44" spans="1:16" x14ac:dyDescent="0.9">
      <c r="A44" s="340"/>
      <c r="B44" s="63"/>
      <c r="C44" s="60"/>
      <c r="D44" s="60"/>
      <c r="E44" s="60"/>
      <c r="F44" s="63"/>
      <c r="G44" s="60"/>
      <c r="H44" s="60"/>
      <c r="I44" s="60"/>
      <c r="J44" s="63"/>
      <c r="K44" s="63"/>
      <c r="L44" s="60"/>
      <c r="M44" s="60"/>
      <c r="N44" s="63"/>
      <c r="O44" s="63"/>
      <c r="P44" s="63"/>
    </row>
    <row r="45" spans="1:16" x14ac:dyDescent="0.9">
      <c r="A45" s="340"/>
      <c r="B45" s="63"/>
      <c r="C45" s="60"/>
      <c r="D45" s="60"/>
      <c r="E45" s="60"/>
      <c r="F45" s="63"/>
      <c r="G45" s="60"/>
      <c r="H45" s="60"/>
      <c r="I45" s="60"/>
      <c r="J45" s="60"/>
      <c r="K45" s="63"/>
      <c r="L45" s="63"/>
      <c r="M45" s="63"/>
      <c r="N45" s="63"/>
      <c r="O45" s="63"/>
      <c r="P45" s="63"/>
    </row>
    <row r="46" spans="1:16" x14ac:dyDescent="0.9">
      <c r="A46" s="340"/>
      <c r="B46" s="60"/>
      <c r="C46" s="60"/>
      <c r="D46" s="60"/>
      <c r="E46" s="60"/>
      <c r="F46" s="60"/>
      <c r="G46" s="60"/>
      <c r="H46" s="60"/>
      <c r="I46" s="60"/>
      <c r="J46" s="63"/>
      <c r="K46" s="60"/>
      <c r="L46" s="63"/>
      <c r="M46" s="63"/>
      <c r="N46" s="60"/>
      <c r="O46" s="63"/>
      <c r="P46" s="63"/>
    </row>
    <row r="47" spans="1:16" x14ac:dyDescent="0.9">
      <c r="A47" s="340"/>
      <c r="B47" s="60"/>
      <c r="C47" s="60"/>
      <c r="D47" s="60"/>
      <c r="E47" s="60"/>
      <c r="F47" s="60"/>
      <c r="G47" s="60"/>
      <c r="H47" s="60"/>
      <c r="I47" s="60"/>
      <c r="J47" s="60"/>
      <c r="K47" s="60"/>
      <c r="L47" s="60"/>
      <c r="M47" s="60"/>
      <c r="N47" s="60"/>
      <c r="O47" s="63"/>
      <c r="P47" s="63"/>
    </row>
    <row r="48" spans="1:16" x14ac:dyDescent="0.9">
      <c r="A48" s="296"/>
      <c r="B48" s="60"/>
      <c r="C48" s="60"/>
      <c r="D48" s="60"/>
      <c r="E48" s="60"/>
      <c r="F48" s="60"/>
      <c r="G48" s="60"/>
      <c r="H48" s="60"/>
      <c r="I48" s="60"/>
      <c r="J48" s="63"/>
      <c r="K48" s="60"/>
      <c r="L48" s="63"/>
      <c r="M48" s="63"/>
      <c r="N48" s="60"/>
      <c r="O48" s="60"/>
      <c r="P48" s="60"/>
    </row>
    <row r="49" spans="1:16" x14ac:dyDescent="0.9">
      <c r="A49" s="296"/>
      <c r="B49" s="60"/>
      <c r="C49" s="60"/>
      <c r="D49" s="60"/>
      <c r="E49" s="60"/>
      <c r="F49" s="60"/>
      <c r="G49" s="60"/>
      <c r="H49" s="60"/>
      <c r="I49" s="60"/>
      <c r="J49" s="60"/>
      <c r="K49" s="60"/>
      <c r="L49" s="63"/>
      <c r="M49" s="60"/>
      <c r="N49" s="60"/>
      <c r="O49" s="60"/>
      <c r="P49" s="60"/>
    </row>
    <row r="50" spans="1:16" x14ac:dyDescent="0.9">
      <c r="A50" s="296"/>
      <c r="B50" s="60"/>
      <c r="C50" s="60"/>
      <c r="D50" s="60"/>
      <c r="E50" s="60"/>
      <c r="F50" s="60"/>
      <c r="G50" s="60"/>
      <c r="H50" s="60"/>
      <c r="I50" s="60"/>
      <c r="J50" s="60"/>
      <c r="K50" s="60"/>
      <c r="L50" s="60"/>
      <c r="M50" s="60"/>
      <c r="N50" s="60"/>
      <c r="O50" s="60"/>
      <c r="P50" s="60"/>
    </row>
    <row r="51" spans="1:16" x14ac:dyDescent="0.9">
      <c r="A51" s="296"/>
      <c r="B51" s="60"/>
      <c r="C51" s="60"/>
      <c r="D51" s="60"/>
      <c r="E51" s="60"/>
      <c r="F51" s="60"/>
      <c r="G51" s="60"/>
      <c r="H51" s="60"/>
      <c r="I51" s="60"/>
      <c r="J51" s="60"/>
      <c r="K51" s="60"/>
      <c r="L51" s="60"/>
      <c r="M51" s="60"/>
      <c r="N51" s="60"/>
      <c r="O51" s="60"/>
      <c r="P51" s="60"/>
    </row>
    <row r="52" spans="1:16" x14ac:dyDescent="0.9">
      <c r="A52" s="296"/>
      <c r="B52" s="60"/>
      <c r="C52" s="60"/>
      <c r="D52" s="60"/>
      <c r="E52" s="60"/>
      <c r="F52" s="60"/>
      <c r="G52" s="60"/>
      <c r="H52" s="60"/>
      <c r="I52" s="60"/>
      <c r="J52" s="60"/>
      <c r="K52" s="60"/>
      <c r="L52" s="60"/>
      <c r="M52" s="60"/>
      <c r="N52" s="60"/>
      <c r="O52" s="60"/>
      <c r="P52" s="60"/>
    </row>
    <row r="53" spans="1:16" x14ac:dyDescent="0.9">
      <c r="A53" s="296"/>
      <c r="B53" s="60"/>
      <c r="C53" s="60"/>
      <c r="D53" s="60"/>
      <c r="E53" s="60"/>
      <c r="F53" s="60"/>
      <c r="G53" s="60"/>
      <c r="H53" s="60"/>
      <c r="I53" s="60"/>
      <c r="J53" s="60"/>
      <c r="K53" s="60"/>
      <c r="L53" s="60"/>
      <c r="M53" s="60"/>
      <c r="N53" s="60"/>
      <c r="O53" s="60"/>
      <c r="P53" s="60"/>
    </row>
    <row r="54" spans="1:16" x14ac:dyDescent="0.9">
      <c r="A54" s="296"/>
      <c r="B54" s="60"/>
      <c r="C54" s="60"/>
      <c r="D54" s="60"/>
      <c r="E54" s="60"/>
      <c r="F54" s="60"/>
      <c r="G54" s="60"/>
      <c r="H54" s="60"/>
      <c r="I54" s="60"/>
      <c r="J54" s="60"/>
      <c r="K54" s="60"/>
      <c r="L54" s="60"/>
      <c r="M54" s="60"/>
      <c r="N54" s="60"/>
      <c r="O54" s="60"/>
      <c r="P54" s="60"/>
    </row>
    <row r="55" spans="1:16" x14ac:dyDescent="0.9">
      <c r="A55" s="296"/>
      <c r="B55" s="60"/>
      <c r="C55" s="60"/>
      <c r="D55" s="60"/>
      <c r="E55" s="60"/>
      <c r="F55" s="60"/>
      <c r="G55" s="60"/>
      <c r="H55" s="60"/>
      <c r="I55" s="60"/>
      <c r="J55" s="60"/>
      <c r="K55" s="60"/>
      <c r="L55" s="60"/>
      <c r="M55" s="60"/>
      <c r="N55" s="60"/>
      <c r="O55" s="60"/>
      <c r="P55" s="60"/>
    </row>
    <row r="56" spans="1:16" x14ac:dyDescent="0.9">
      <c r="A56" s="296"/>
      <c r="B56" s="60"/>
      <c r="C56" s="60"/>
      <c r="D56" s="60"/>
      <c r="E56" s="60"/>
      <c r="F56" s="60"/>
      <c r="G56" s="60"/>
      <c r="H56" s="60"/>
      <c r="I56" s="60"/>
      <c r="J56" s="60"/>
      <c r="K56" s="60"/>
      <c r="L56" s="60"/>
      <c r="M56" s="60"/>
      <c r="N56" s="60"/>
      <c r="O56" s="60"/>
      <c r="P56" s="60"/>
    </row>
    <row r="57" spans="1:16" x14ac:dyDescent="0.9">
      <c r="A57" s="296"/>
      <c r="B57" s="60"/>
      <c r="C57" s="60"/>
      <c r="D57" s="60"/>
      <c r="E57" s="60"/>
      <c r="F57" s="60"/>
      <c r="G57" s="60"/>
      <c r="H57" s="60"/>
      <c r="I57" s="60"/>
      <c r="J57" s="60"/>
      <c r="K57" s="60"/>
      <c r="L57" s="60"/>
      <c r="M57" s="60"/>
      <c r="N57" s="60"/>
      <c r="O57" s="60"/>
      <c r="P57" s="60"/>
    </row>
    <row r="58" spans="1:16" x14ac:dyDescent="0.9">
      <c r="A58" s="296"/>
      <c r="B58" s="60"/>
      <c r="C58" s="60"/>
      <c r="D58" s="60"/>
      <c r="E58" s="60"/>
      <c r="F58" s="60"/>
      <c r="G58" s="60"/>
      <c r="H58" s="60"/>
      <c r="I58" s="60"/>
      <c r="J58" s="60"/>
      <c r="K58" s="60"/>
      <c r="L58" s="60"/>
      <c r="M58" s="60"/>
      <c r="N58" s="60"/>
      <c r="O58" s="60"/>
      <c r="P58" s="60"/>
    </row>
    <row r="59" spans="1:16" x14ac:dyDescent="0.9">
      <c r="A59" s="296"/>
      <c r="B59" s="60"/>
      <c r="C59" s="60"/>
      <c r="D59" s="60"/>
      <c r="E59" s="60"/>
      <c r="F59" s="60"/>
      <c r="G59" s="60"/>
      <c r="H59" s="60"/>
      <c r="I59" s="60"/>
      <c r="J59" s="60"/>
      <c r="K59" s="60"/>
      <c r="L59" s="60"/>
      <c r="M59" s="60"/>
      <c r="N59" s="60"/>
      <c r="O59" s="60"/>
      <c r="P59" s="60"/>
    </row>
    <row r="60" spans="1:16" x14ac:dyDescent="0.9">
      <c r="A60" s="296"/>
      <c r="B60" s="60"/>
      <c r="C60" s="60"/>
      <c r="D60" s="60"/>
      <c r="E60" s="60"/>
      <c r="F60" s="60"/>
      <c r="G60" s="60"/>
      <c r="H60" s="60"/>
      <c r="I60" s="60"/>
      <c r="J60" s="60"/>
      <c r="K60" s="60"/>
      <c r="L60" s="60"/>
      <c r="M60" s="60"/>
      <c r="N60" s="60"/>
      <c r="O60" s="60"/>
      <c r="P60" s="60"/>
    </row>
    <row r="61" spans="1:16" x14ac:dyDescent="0.9">
      <c r="A61" s="296"/>
      <c r="B61" s="60"/>
      <c r="C61" s="60"/>
      <c r="D61" s="60"/>
      <c r="E61" s="60"/>
      <c r="F61" s="60"/>
      <c r="G61" s="60"/>
      <c r="H61" s="60"/>
      <c r="I61" s="60"/>
      <c r="J61" s="60"/>
      <c r="K61" s="60"/>
      <c r="L61" s="60"/>
      <c r="M61" s="60"/>
      <c r="N61" s="60"/>
      <c r="O61" s="60"/>
      <c r="P61" s="60"/>
    </row>
    <row r="62" spans="1:16" x14ac:dyDescent="0.9">
      <c r="A62" s="296"/>
      <c r="B62" s="60"/>
      <c r="C62" s="60"/>
      <c r="D62" s="60"/>
      <c r="E62" s="60"/>
      <c r="F62" s="60"/>
      <c r="G62" s="60"/>
      <c r="H62" s="60"/>
      <c r="I62" s="60"/>
      <c r="J62" s="60"/>
      <c r="K62" s="60"/>
      <c r="L62" s="60"/>
      <c r="M62" s="60"/>
      <c r="N62" s="60"/>
      <c r="O62" s="60"/>
      <c r="P62" s="60"/>
    </row>
    <row r="63" spans="1:16" x14ac:dyDescent="0.9">
      <c r="A63" s="296"/>
      <c r="B63" s="60"/>
      <c r="C63" s="60"/>
      <c r="D63" s="60"/>
      <c r="E63" s="60"/>
      <c r="F63" s="60"/>
      <c r="G63" s="60"/>
      <c r="H63" s="60"/>
      <c r="I63" s="60"/>
      <c r="J63" s="60"/>
      <c r="K63" s="60"/>
      <c r="L63" s="60"/>
      <c r="M63" s="60"/>
      <c r="N63" s="60"/>
      <c r="O63" s="60"/>
      <c r="P63" s="60"/>
    </row>
    <row r="64" spans="1:16" x14ac:dyDescent="0.9">
      <c r="A64" s="296"/>
      <c r="B64" s="60"/>
      <c r="C64" s="60"/>
      <c r="D64" s="60"/>
      <c r="E64" s="60"/>
      <c r="F64" s="60"/>
      <c r="G64" s="60"/>
      <c r="H64" s="60"/>
      <c r="I64" s="60"/>
      <c r="J64" s="60"/>
      <c r="K64" s="60"/>
      <c r="L64" s="60"/>
      <c r="M64" s="60"/>
      <c r="N64" s="60"/>
      <c r="O64" s="60"/>
      <c r="P64" s="60"/>
    </row>
    <row r="65" spans="1:16" x14ac:dyDescent="0.9">
      <c r="A65" s="296"/>
      <c r="B65" s="60"/>
      <c r="C65" s="60"/>
      <c r="D65" s="60"/>
      <c r="E65" s="60"/>
      <c r="F65" s="60"/>
      <c r="G65" s="60"/>
      <c r="H65" s="60"/>
      <c r="I65" s="60"/>
      <c r="J65" s="60"/>
      <c r="K65" s="60"/>
      <c r="L65" s="60"/>
      <c r="M65" s="60"/>
      <c r="N65" s="60"/>
      <c r="O65" s="60"/>
      <c r="P65" s="60"/>
    </row>
    <row r="66" spans="1:16" x14ac:dyDescent="0.9">
      <c r="A66" s="296"/>
      <c r="B66" s="60"/>
      <c r="C66" s="60"/>
      <c r="D66" s="60"/>
      <c r="E66" s="60"/>
      <c r="F66" s="60"/>
      <c r="G66" s="60"/>
      <c r="H66" s="60"/>
      <c r="I66" s="60"/>
      <c r="J66" s="60"/>
      <c r="K66" s="60"/>
      <c r="L66" s="60"/>
      <c r="M66" s="60"/>
      <c r="N66" s="60"/>
      <c r="O66" s="60"/>
      <c r="P66" s="60"/>
    </row>
    <row r="67" spans="1:16" x14ac:dyDescent="0.9">
      <c r="A67" s="296"/>
      <c r="B67" s="60"/>
      <c r="C67" s="60"/>
      <c r="D67" s="60"/>
      <c r="E67" s="60"/>
      <c r="F67" s="60"/>
      <c r="G67" s="60"/>
      <c r="H67" s="60"/>
      <c r="I67" s="60"/>
      <c r="J67" s="60"/>
      <c r="K67" s="60"/>
      <c r="L67" s="60"/>
      <c r="M67" s="60"/>
      <c r="N67" s="60"/>
      <c r="O67" s="60"/>
      <c r="P67" s="60"/>
    </row>
    <row r="68" spans="1:16" x14ac:dyDescent="0.9">
      <c r="A68" s="296"/>
      <c r="B68" s="60"/>
      <c r="C68" s="60"/>
      <c r="D68" s="60"/>
      <c r="E68" s="60"/>
      <c r="F68" s="60"/>
      <c r="G68" s="60"/>
      <c r="H68" s="60"/>
      <c r="I68" s="60"/>
      <c r="J68" s="60"/>
      <c r="K68" s="60"/>
      <c r="L68" s="60"/>
      <c r="M68" s="60"/>
      <c r="N68" s="60"/>
      <c r="O68" s="60"/>
      <c r="P68" s="60"/>
    </row>
    <row r="69" spans="1:16" x14ac:dyDescent="0.9">
      <c r="A69" s="296"/>
      <c r="B69" s="60"/>
      <c r="C69" s="60"/>
      <c r="D69" s="60"/>
      <c r="E69" s="60"/>
      <c r="F69" s="60"/>
      <c r="G69" s="60"/>
      <c r="H69" s="60"/>
      <c r="I69" s="60"/>
      <c r="J69" s="60"/>
      <c r="K69" s="60"/>
      <c r="L69" s="60"/>
      <c r="M69" s="60"/>
      <c r="N69" s="60"/>
      <c r="O69" s="60"/>
      <c r="P69" s="60"/>
    </row>
    <row r="70" spans="1:16" x14ac:dyDescent="0.9">
      <c r="A70" s="296"/>
      <c r="B70" s="60"/>
      <c r="C70" s="60"/>
      <c r="D70" s="60"/>
      <c r="E70" s="60"/>
      <c r="F70" s="60"/>
      <c r="G70" s="60"/>
      <c r="H70" s="60"/>
      <c r="I70" s="60"/>
      <c r="J70" s="60"/>
      <c r="K70" s="60"/>
      <c r="L70" s="60"/>
      <c r="M70" s="60"/>
      <c r="N70" s="60"/>
      <c r="O70" s="60"/>
      <c r="P70" s="60"/>
    </row>
    <row r="71" spans="1:16" x14ac:dyDescent="0.9">
      <c r="A71" s="296"/>
      <c r="B71" s="60"/>
      <c r="C71" s="60"/>
      <c r="D71" s="60"/>
      <c r="E71" s="60"/>
      <c r="F71" s="60"/>
      <c r="G71" s="60"/>
      <c r="H71" s="60"/>
      <c r="I71" s="60"/>
      <c r="J71" s="60"/>
      <c r="K71" s="60"/>
      <c r="L71" s="60"/>
      <c r="M71" s="60"/>
      <c r="N71" s="60"/>
      <c r="O71" s="60"/>
      <c r="P71" s="60"/>
    </row>
    <row r="72" spans="1:16" x14ac:dyDescent="0.9">
      <c r="A72" s="296"/>
      <c r="B72" s="60"/>
      <c r="C72" s="60"/>
      <c r="D72" s="60"/>
      <c r="E72" s="60"/>
      <c r="F72" s="60"/>
      <c r="G72" s="60"/>
      <c r="H72" s="60"/>
      <c r="I72" s="60"/>
      <c r="J72" s="60"/>
      <c r="K72" s="60"/>
      <c r="L72" s="60"/>
      <c r="M72" s="60"/>
      <c r="N72" s="60"/>
      <c r="O72" s="60"/>
      <c r="P72" s="60"/>
    </row>
    <row r="73" spans="1:16" x14ac:dyDescent="0.9">
      <c r="A73" s="296"/>
      <c r="B73" s="60"/>
      <c r="C73" s="60"/>
      <c r="D73" s="60"/>
      <c r="E73" s="60"/>
      <c r="F73" s="60"/>
      <c r="G73" s="60"/>
      <c r="H73" s="60"/>
      <c r="I73" s="60"/>
      <c r="J73" s="60"/>
      <c r="K73" s="60"/>
      <c r="L73" s="60"/>
      <c r="M73" s="60"/>
      <c r="N73" s="60"/>
      <c r="O73" s="60"/>
      <c r="P73" s="60"/>
    </row>
    <row r="74" spans="1:16" x14ac:dyDescent="0.9">
      <c r="A74" s="296"/>
      <c r="B74" s="60"/>
      <c r="C74" s="60"/>
      <c r="D74" s="60"/>
      <c r="E74" s="60"/>
      <c r="F74" s="60"/>
      <c r="G74" s="60"/>
      <c r="H74" s="60"/>
      <c r="I74" s="60"/>
      <c r="J74" s="60"/>
      <c r="K74" s="60"/>
      <c r="L74" s="60"/>
      <c r="M74" s="60"/>
      <c r="N74" s="60"/>
      <c r="O74" s="60"/>
      <c r="P74" s="60"/>
    </row>
    <row r="75" spans="1:16" x14ac:dyDescent="0.9">
      <c r="A75" s="296"/>
      <c r="B75" s="60"/>
      <c r="C75" s="60"/>
      <c r="D75" s="60"/>
      <c r="E75" s="60"/>
      <c r="F75" s="60"/>
      <c r="G75" s="60"/>
      <c r="H75" s="408"/>
      <c r="I75" s="60"/>
      <c r="J75" s="60"/>
      <c r="K75" s="60"/>
      <c r="L75" s="60"/>
      <c r="M75" s="60"/>
      <c r="N75" s="60"/>
      <c r="O75" s="60"/>
      <c r="P75" s="60"/>
    </row>
    <row r="76" spans="1:16" x14ac:dyDescent="0.9">
      <c r="A76" s="296"/>
      <c r="B76" s="60"/>
      <c r="C76" s="60"/>
      <c r="D76" s="60"/>
      <c r="E76" s="60"/>
      <c r="F76" s="60"/>
      <c r="G76" s="60"/>
      <c r="H76" s="60"/>
      <c r="I76" s="60"/>
      <c r="J76" s="60"/>
      <c r="K76" s="60"/>
      <c r="L76" s="60"/>
      <c r="M76" s="60"/>
      <c r="N76" s="60"/>
      <c r="O76" s="60"/>
      <c r="P76" s="60"/>
    </row>
    <row r="77" spans="1:16" x14ac:dyDescent="0.9">
      <c r="A77" s="296"/>
      <c r="B77" s="60"/>
      <c r="C77" s="60"/>
      <c r="D77" s="60"/>
      <c r="E77" s="60"/>
      <c r="F77" s="60"/>
      <c r="G77" s="60"/>
      <c r="H77" s="60"/>
      <c r="I77" s="60"/>
      <c r="J77" s="60"/>
      <c r="K77" s="60"/>
      <c r="L77" s="60"/>
      <c r="M77" s="60"/>
      <c r="N77" s="60"/>
      <c r="O77" s="60"/>
      <c r="P77" s="60"/>
    </row>
    <row r="78" spans="1:16" x14ac:dyDescent="0.9">
      <c r="A78" s="296"/>
      <c r="B78" s="60"/>
      <c r="C78" s="60"/>
      <c r="D78" s="60"/>
      <c r="E78" s="60"/>
      <c r="F78" s="60"/>
      <c r="G78" s="60"/>
      <c r="H78" s="60"/>
      <c r="I78" s="60"/>
      <c r="J78" s="60"/>
      <c r="K78" s="60"/>
      <c r="L78" s="60"/>
      <c r="M78" s="60"/>
      <c r="N78" s="60"/>
      <c r="O78" s="60"/>
      <c r="P78" s="60"/>
    </row>
    <row r="79" spans="1:16" x14ac:dyDescent="0.9">
      <c r="A79" s="296"/>
      <c r="B79" s="60"/>
      <c r="C79" s="60"/>
      <c r="D79" s="60"/>
      <c r="E79" s="60"/>
      <c r="F79" s="60"/>
      <c r="G79" s="60"/>
      <c r="H79" s="60"/>
      <c r="I79" s="60"/>
      <c r="J79" s="60"/>
      <c r="K79" s="60"/>
      <c r="L79" s="60"/>
      <c r="M79" s="60"/>
      <c r="N79" s="60"/>
      <c r="O79" s="60"/>
      <c r="P79" s="60"/>
    </row>
    <row r="80" spans="1:16" x14ac:dyDescent="0.9">
      <c r="A80" s="296"/>
      <c r="B80" s="60"/>
      <c r="C80" s="60"/>
      <c r="D80" s="60"/>
      <c r="E80" s="60"/>
      <c r="F80" s="60"/>
      <c r="G80" s="60"/>
      <c r="H80" s="60"/>
      <c r="I80" s="60"/>
      <c r="J80" s="60"/>
      <c r="K80" s="60"/>
      <c r="L80" s="60"/>
      <c r="M80" s="60"/>
      <c r="N80" s="60"/>
      <c r="O80" s="60"/>
      <c r="P80" s="60"/>
    </row>
    <row r="81" spans="1:16" x14ac:dyDescent="0.9">
      <c r="A81" s="296"/>
      <c r="B81" s="60"/>
      <c r="C81" s="60"/>
      <c r="D81" s="60"/>
      <c r="E81" s="60"/>
      <c r="F81" s="60"/>
      <c r="G81" s="60"/>
      <c r="H81" s="60"/>
      <c r="I81" s="60"/>
      <c r="J81" s="60"/>
      <c r="K81" s="60"/>
      <c r="L81" s="60"/>
      <c r="M81" s="60"/>
      <c r="N81" s="60"/>
      <c r="O81" s="60"/>
      <c r="P81" s="60"/>
    </row>
    <row r="82" spans="1:16" x14ac:dyDescent="0.9">
      <c r="A82" s="296"/>
      <c r="B82" s="60"/>
      <c r="C82" s="60"/>
      <c r="D82" s="60"/>
      <c r="E82" s="60"/>
      <c r="F82" s="60"/>
      <c r="G82" s="60"/>
      <c r="H82" s="60"/>
      <c r="I82" s="60"/>
      <c r="J82" s="60"/>
      <c r="K82" s="60"/>
      <c r="L82" s="60"/>
      <c r="M82" s="60"/>
      <c r="N82" s="60"/>
      <c r="O82" s="60"/>
      <c r="P82" s="60"/>
    </row>
    <row r="83" spans="1:16" x14ac:dyDescent="0.9">
      <c r="A83" s="296"/>
      <c r="B83" s="60"/>
      <c r="C83" s="60"/>
      <c r="D83" s="60"/>
      <c r="E83" s="60"/>
      <c r="F83" s="60"/>
      <c r="G83" s="60"/>
      <c r="H83" s="60"/>
      <c r="I83" s="60"/>
      <c r="J83" s="60"/>
      <c r="K83" s="60"/>
      <c r="L83" s="60"/>
      <c r="M83" s="60"/>
      <c r="N83" s="60"/>
      <c r="O83" s="60"/>
      <c r="P83" s="60"/>
    </row>
    <row r="84" spans="1:16" x14ac:dyDescent="0.9">
      <c r="A84" s="296"/>
      <c r="B84" s="60"/>
      <c r="C84" s="60"/>
      <c r="D84" s="60"/>
      <c r="E84" s="60"/>
      <c r="F84" s="60"/>
      <c r="G84" s="60"/>
      <c r="H84" s="60"/>
      <c r="I84" s="60"/>
      <c r="J84" s="60"/>
      <c r="K84" s="60"/>
      <c r="L84" s="60"/>
      <c r="M84" s="60"/>
      <c r="N84" s="60"/>
      <c r="O84" s="60"/>
      <c r="P84" s="60"/>
    </row>
    <row r="85" spans="1:16" x14ac:dyDescent="0.9">
      <c r="A85" s="296"/>
      <c r="B85" s="60"/>
      <c r="C85" s="60"/>
      <c r="D85" s="60"/>
      <c r="E85" s="60"/>
      <c r="F85" s="60"/>
      <c r="G85" s="60"/>
      <c r="H85" s="60"/>
      <c r="I85" s="60"/>
      <c r="J85" s="60"/>
      <c r="K85" s="60"/>
      <c r="L85" s="60"/>
      <c r="M85" s="60"/>
      <c r="N85" s="60"/>
      <c r="O85" s="60"/>
      <c r="P85" s="60"/>
    </row>
    <row r="86" spans="1:16" x14ac:dyDescent="0.9">
      <c r="A86" s="296"/>
      <c r="B86" s="60"/>
      <c r="C86" s="60"/>
      <c r="D86" s="60"/>
      <c r="E86" s="60"/>
      <c r="F86" s="60"/>
      <c r="G86" s="60"/>
      <c r="H86" s="60"/>
      <c r="I86" s="60"/>
      <c r="J86" s="60"/>
      <c r="K86" s="60"/>
      <c r="L86" s="60"/>
      <c r="M86" s="60"/>
      <c r="N86" s="60"/>
      <c r="O86" s="60"/>
      <c r="P86" s="60"/>
    </row>
    <row r="87" spans="1:16" x14ac:dyDescent="0.9">
      <c r="A87" s="296"/>
      <c r="B87" s="60"/>
      <c r="C87" s="60"/>
      <c r="D87" s="60"/>
      <c r="E87" s="60"/>
      <c r="F87" s="60"/>
      <c r="G87" s="60"/>
      <c r="H87" s="60"/>
      <c r="I87" s="60"/>
      <c r="J87" s="60"/>
      <c r="K87" s="60"/>
      <c r="L87" s="60"/>
      <c r="M87" s="60"/>
      <c r="N87" s="60"/>
      <c r="O87" s="60"/>
      <c r="P87" s="60"/>
    </row>
    <row r="88" spans="1:16" x14ac:dyDescent="0.9">
      <c r="A88" s="296"/>
      <c r="B88" s="60"/>
      <c r="C88" s="60"/>
      <c r="D88" s="60"/>
      <c r="E88" s="60"/>
      <c r="F88" s="60"/>
      <c r="G88" s="60"/>
      <c r="H88" s="60"/>
      <c r="I88" s="60"/>
      <c r="J88" s="60"/>
      <c r="K88" s="60"/>
      <c r="L88" s="60"/>
      <c r="M88" s="60"/>
      <c r="N88" s="60"/>
      <c r="O88" s="60"/>
      <c r="P88" s="60"/>
    </row>
    <row r="89" spans="1:16" x14ac:dyDescent="0.9">
      <c r="A89" s="296"/>
      <c r="B89" s="60"/>
      <c r="C89" s="60"/>
      <c r="D89" s="60"/>
      <c r="E89" s="60"/>
      <c r="F89" s="60"/>
      <c r="G89" s="60"/>
      <c r="H89" s="60"/>
      <c r="I89" s="60"/>
      <c r="J89" s="60"/>
      <c r="K89" s="60"/>
      <c r="L89" s="60"/>
      <c r="M89" s="60"/>
      <c r="N89" s="60"/>
      <c r="O89" s="60"/>
      <c r="P89" s="60"/>
    </row>
    <row r="90" spans="1:16" x14ac:dyDescent="0.9">
      <c r="A90" s="296"/>
      <c r="B90" s="60"/>
      <c r="C90" s="60"/>
      <c r="D90" s="60"/>
      <c r="E90" s="60"/>
      <c r="F90" s="60"/>
      <c r="G90" s="60"/>
      <c r="H90" s="60"/>
      <c r="I90" s="60"/>
      <c r="J90" s="60"/>
      <c r="K90" s="60"/>
      <c r="L90" s="60"/>
      <c r="M90" s="60"/>
      <c r="N90" s="60"/>
      <c r="O90" s="60"/>
      <c r="P90" s="60"/>
    </row>
    <row r="91" spans="1:16" x14ac:dyDescent="0.9">
      <c r="A91" s="296"/>
      <c r="B91" s="60"/>
      <c r="C91" s="60"/>
      <c r="D91" s="60"/>
      <c r="E91" s="60"/>
      <c r="F91" s="60"/>
      <c r="G91" s="60"/>
      <c r="H91" s="60"/>
      <c r="I91" s="60"/>
      <c r="J91" s="60"/>
      <c r="K91" s="60"/>
      <c r="L91" s="60"/>
      <c r="M91" s="60"/>
      <c r="N91" s="60"/>
      <c r="O91" s="60"/>
      <c r="P91" s="60"/>
    </row>
    <row r="92" spans="1:16" x14ac:dyDescent="0.9">
      <c r="A92" s="296"/>
      <c r="B92" s="60"/>
      <c r="C92" s="60"/>
      <c r="D92" s="60"/>
      <c r="E92" s="60"/>
      <c r="F92" s="60"/>
      <c r="G92" s="60"/>
      <c r="H92" s="60"/>
      <c r="I92" s="60"/>
      <c r="J92" s="60"/>
      <c r="K92" s="60"/>
      <c r="L92" s="60"/>
      <c r="M92" s="60"/>
      <c r="N92" s="60"/>
      <c r="O92" s="60"/>
      <c r="P92" s="60"/>
    </row>
    <row r="93" spans="1:16" x14ac:dyDescent="0.9">
      <c r="A93" s="296"/>
      <c r="B93" s="60"/>
      <c r="C93" s="60"/>
      <c r="D93" s="60"/>
      <c r="E93" s="60"/>
      <c r="F93" s="60"/>
      <c r="G93" s="60"/>
      <c r="H93" s="60"/>
      <c r="I93" s="60"/>
      <c r="J93" s="60"/>
      <c r="K93" s="60"/>
      <c r="L93" s="60"/>
      <c r="M93" s="60"/>
      <c r="N93" s="60"/>
      <c r="O93" s="60"/>
      <c r="P93" s="60"/>
    </row>
    <row r="94" spans="1:16" x14ac:dyDescent="0.9">
      <c r="A94" s="296"/>
      <c r="B94" s="60"/>
      <c r="C94" s="60"/>
      <c r="D94" s="60"/>
      <c r="E94" s="60"/>
      <c r="F94" s="60"/>
      <c r="G94" s="60"/>
      <c r="H94" s="60"/>
      <c r="I94" s="60"/>
      <c r="J94" s="60"/>
      <c r="K94" s="60"/>
      <c r="L94" s="60"/>
      <c r="M94" s="60"/>
      <c r="N94" s="60"/>
      <c r="O94" s="60"/>
      <c r="P94" s="60"/>
    </row>
    <row r="95" spans="1:16" x14ac:dyDescent="0.9">
      <c r="A95" s="296"/>
      <c r="B95" s="60"/>
      <c r="C95" s="60"/>
      <c r="D95" s="60"/>
      <c r="E95" s="60"/>
      <c r="F95" s="60"/>
      <c r="G95" s="60"/>
      <c r="H95" s="60"/>
      <c r="I95" s="60"/>
      <c r="J95" s="60"/>
      <c r="K95" s="60"/>
      <c r="L95" s="60"/>
      <c r="M95" s="60"/>
      <c r="N95" s="60"/>
      <c r="O95" s="60"/>
      <c r="P95" s="60"/>
    </row>
    <row r="96" spans="1:16" x14ac:dyDescent="0.9">
      <c r="A96" s="296"/>
      <c r="B96" s="60"/>
      <c r="C96" s="60"/>
      <c r="D96" s="60"/>
      <c r="E96" s="60"/>
      <c r="F96" s="60"/>
      <c r="G96" s="60"/>
      <c r="H96" s="60"/>
      <c r="I96" s="60"/>
      <c r="J96" s="60"/>
      <c r="K96" s="60"/>
      <c r="L96" s="60"/>
      <c r="M96" s="60"/>
      <c r="N96" s="60"/>
      <c r="O96" s="60"/>
      <c r="P96" s="60"/>
    </row>
    <row r="97" spans="1:16" x14ac:dyDescent="0.9">
      <c r="A97" s="296"/>
      <c r="B97" s="60"/>
      <c r="C97" s="60"/>
      <c r="D97" s="60"/>
      <c r="E97" s="60"/>
      <c r="F97" s="60"/>
      <c r="G97" s="60"/>
      <c r="H97" s="60"/>
      <c r="I97" s="60"/>
      <c r="J97" s="60"/>
      <c r="K97" s="60"/>
      <c r="L97" s="60"/>
      <c r="M97" s="60"/>
      <c r="N97" s="60"/>
      <c r="O97" s="60"/>
      <c r="P97" s="60"/>
    </row>
    <row r="98" spans="1:16" x14ac:dyDescent="0.9">
      <c r="A98" s="296"/>
      <c r="B98" s="60"/>
      <c r="C98" s="60"/>
      <c r="D98" s="60"/>
      <c r="E98" s="60"/>
      <c r="F98" s="60"/>
      <c r="G98" s="60"/>
      <c r="H98" s="60"/>
      <c r="I98" s="60"/>
      <c r="J98" s="60"/>
      <c r="K98" s="60"/>
      <c r="L98" s="60"/>
      <c r="M98" s="60"/>
      <c r="N98" s="60"/>
      <c r="O98" s="60"/>
      <c r="P98" s="60"/>
    </row>
    <row r="99" spans="1:16" x14ac:dyDescent="0.9">
      <c r="A99" s="296"/>
      <c r="B99" s="60"/>
      <c r="C99" s="60"/>
      <c r="D99" s="60"/>
      <c r="E99" s="60"/>
      <c r="F99" s="60"/>
      <c r="G99" s="60"/>
      <c r="H99" s="60"/>
      <c r="I99" s="60"/>
      <c r="J99" s="60"/>
      <c r="K99" s="60"/>
      <c r="L99" s="60"/>
      <c r="M99" s="60"/>
      <c r="N99" s="60"/>
      <c r="O99" s="60"/>
      <c r="P99" s="60"/>
    </row>
    <row r="100" spans="1:16" x14ac:dyDescent="0.9">
      <c r="A100" s="296"/>
      <c r="B100" s="60"/>
      <c r="C100" s="60"/>
      <c r="D100" s="60"/>
      <c r="E100" s="60"/>
      <c r="F100" s="60"/>
      <c r="G100" s="60"/>
      <c r="H100" s="60"/>
      <c r="I100" s="60"/>
      <c r="J100" s="60"/>
      <c r="K100" s="60"/>
      <c r="L100" s="60"/>
      <c r="M100" s="60"/>
      <c r="N100" s="60"/>
      <c r="O100" s="60"/>
      <c r="P100" s="60"/>
    </row>
    <row r="101" spans="1:16" x14ac:dyDescent="0.9">
      <c r="A101" s="296"/>
      <c r="B101" s="60"/>
      <c r="C101" s="60"/>
      <c r="D101" s="60"/>
      <c r="E101" s="60"/>
      <c r="F101" s="60"/>
      <c r="G101" s="60"/>
      <c r="H101" s="60"/>
      <c r="I101" s="60"/>
      <c r="J101" s="60"/>
      <c r="K101" s="60"/>
      <c r="L101" s="60"/>
      <c r="M101" s="60"/>
      <c r="N101" s="60"/>
      <c r="O101" s="60"/>
      <c r="P101" s="60"/>
    </row>
    <row r="102" spans="1:16" x14ac:dyDescent="0.9">
      <c r="A102" s="296"/>
      <c r="B102" s="60"/>
      <c r="C102" s="60"/>
      <c r="D102" s="60"/>
      <c r="E102" s="60"/>
      <c r="F102" s="60"/>
      <c r="G102" s="60"/>
      <c r="H102" s="60"/>
      <c r="I102" s="60"/>
      <c r="J102" s="60"/>
      <c r="K102" s="60"/>
      <c r="L102" s="60"/>
      <c r="M102" s="60"/>
      <c r="N102" s="60"/>
      <c r="O102" s="60"/>
      <c r="P102" s="60"/>
    </row>
    <row r="103" spans="1:16" x14ac:dyDescent="0.9">
      <c r="A103" s="296"/>
      <c r="B103" s="60"/>
      <c r="C103" s="60"/>
      <c r="D103" s="60"/>
      <c r="E103" s="60"/>
      <c r="F103" s="60"/>
      <c r="G103" s="60"/>
      <c r="H103" s="60"/>
      <c r="I103" s="60"/>
      <c r="J103" s="60"/>
      <c r="K103" s="60"/>
      <c r="L103" s="60"/>
      <c r="M103" s="60"/>
      <c r="N103" s="60"/>
      <c r="O103" s="60"/>
      <c r="P103" s="60"/>
    </row>
    <row r="104" spans="1:16" x14ac:dyDescent="0.9">
      <c r="A104" s="296"/>
      <c r="B104" s="60"/>
      <c r="C104" s="60"/>
      <c r="D104" s="60"/>
      <c r="E104" s="60"/>
      <c r="F104" s="60"/>
      <c r="G104" s="60"/>
      <c r="H104" s="60"/>
      <c r="I104" s="60"/>
      <c r="J104" s="60"/>
      <c r="K104" s="60"/>
      <c r="L104" s="60"/>
      <c r="M104" s="60"/>
      <c r="N104" s="60"/>
      <c r="O104" s="60"/>
      <c r="P104" s="60"/>
    </row>
    <row r="105" spans="1:16" x14ac:dyDescent="0.9">
      <c r="A105" s="296"/>
      <c r="B105" s="60"/>
      <c r="C105" s="60"/>
      <c r="D105" s="60"/>
      <c r="E105" s="60"/>
      <c r="F105" s="60"/>
      <c r="G105" s="60"/>
      <c r="H105" s="60"/>
      <c r="I105" s="60"/>
      <c r="J105" s="60"/>
      <c r="K105" s="60"/>
      <c r="L105" s="60"/>
      <c r="M105" s="60"/>
      <c r="N105" s="60"/>
      <c r="O105" s="60"/>
      <c r="P105" s="60"/>
    </row>
    <row r="106" spans="1:16" x14ac:dyDescent="0.9">
      <c r="A106" s="296"/>
      <c r="B106" s="60"/>
      <c r="C106" s="60"/>
      <c r="D106" s="60"/>
      <c r="E106" s="60"/>
      <c r="F106" s="60"/>
      <c r="G106" s="60"/>
      <c r="H106" s="60"/>
      <c r="I106" s="60"/>
      <c r="J106" s="60"/>
      <c r="K106" s="60"/>
      <c r="L106" s="60"/>
      <c r="M106" s="60"/>
      <c r="N106" s="60"/>
      <c r="O106" s="60"/>
      <c r="P106" s="60"/>
    </row>
    <row r="107" spans="1:16" x14ac:dyDescent="0.9">
      <c r="A107" s="296"/>
      <c r="B107" s="60"/>
      <c r="C107" s="60"/>
      <c r="D107" s="60"/>
      <c r="E107" s="60"/>
      <c r="F107" s="60"/>
      <c r="G107" s="60"/>
      <c r="H107" s="60"/>
      <c r="I107" s="60"/>
      <c r="J107" s="60"/>
      <c r="K107" s="60"/>
      <c r="L107" s="60"/>
      <c r="M107" s="60"/>
      <c r="N107" s="60"/>
      <c r="O107" s="60"/>
      <c r="P107" s="60"/>
    </row>
    <row r="108" spans="1:16" x14ac:dyDescent="0.9">
      <c r="A108" s="296"/>
      <c r="B108" s="60"/>
      <c r="C108" s="60"/>
      <c r="D108" s="60"/>
      <c r="E108" s="60"/>
      <c r="F108" s="60"/>
      <c r="G108" s="60"/>
      <c r="H108" s="60"/>
      <c r="I108" s="60"/>
      <c r="J108" s="60"/>
      <c r="K108" s="60"/>
      <c r="L108" s="60"/>
      <c r="M108" s="60"/>
      <c r="N108" s="60"/>
      <c r="O108" s="60"/>
      <c r="P108" s="60"/>
    </row>
    <row r="109" spans="1:16" x14ac:dyDescent="0.9">
      <c r="A109" s="60"/>
      <c r="B109" s="60"/>
      <c r="C109" s="60"/>
      <c r="D109" s="60"/>
      <c r="E109" s="60"/>
      <c r="F109" s="60"/>
      <c r="G109" s="60"/>
      <c r="H109" s="60"/>
      <c r="I109" s="60"/>
      <c r="J109" s="60"/>
      <c r="K109" s="60"/>
      <c r="L109" s="60"/>
      <c r="M109" s="60"/>
      <c r="N109" s="60"/>
      <c r="O109" s="60"/>
      <c r="P109" s="60"/>
    </row>
    <row r="110" spans="1:16" x14ac:dyDescent="0.9">
      <c r="A110" s="60"/>
      <c r="B110" s="60"/>
      <c r="C110" s="60"/>
      <c r="D110" s="60"/>
      <c r="E110" s="60"/>
      <c r="F110" s="60"/>
      <c r="G110" s="60"/>
      <c r="H110" s="60"/>
      <c r="I110" s="60"/>
      <c r="J110" s="60"/>
      <c r="K110" s="60"/>
      <c r="L110" s="60"/>
      <c r="M110" s="60"/>
      <c r="N110" s="60"/>
      <c r="O110" s="60"/>
      <c r="P110" s="60"/>
    </row>
    <row r="111" spans="1:16" x14ac:dyDescent="0.9">
      <c r="A111" s="60"/>
      <c r="B111" s="60"/>
      <c r="C111" s="60"/>
      <c r="D111" s="60"/>
      <c r="E111" s="60"/>
      <c r="F111" s="60"/>
      <c r="G111" s="60"/>
      <c r="H111" s="60"/>
      <c r="I111" s="60"/>
      <c r="J111" s="60"/>
      <c r="K111" s="60"/>
      <c r="L111" s="60"/>
      <c r="M111" s="60"/>
      <c r="N111" s="60"/>
      <c r="O111" s="60"/>
      <c r="P111" s="60"/>
    </row>
    <row r="112" spans="1:16" x14ac:dyDescent="0.9">
      <c r="A112" s="60"/>
      <c r="B112" s="60"/>
      <c r="C112" s="60"/>
      <c r="D112" s="60"/>
      <c r="E112" s="60"/>
      <c r="F112" s="60"/>
      <c r="G112" s="60"/>
      <c r="H112" s="60"/>
      <c r="I112" s="60"/>
      <c r="J112" s="60"/>
      <c r="K112" s="60"/>
      <c r="L112" s="60"/>
      <c r="M112" s="60"/>
      <c r="N112" s="60"/>
      <c r="O112" s="60"/>
      <c r="P112" s="60"/>
    </row>
    <row r="113" spans="1:16" x14ac:dyDescent="0.9">
      <c r="A113" s="60"/>
      <c r="B113" s="60"/>
      <c r="C113" s="60"/>
      <c r="D113" s="60"/>
      <c r="E113" s="60"/>
      <c r="F113" s="60"/>
      <c r="G113" s="60"/>
      <c r="H113" s="60"/>
      <c r="I113" s="60"/>
      <c r="J113" s="60"/>
      <c r="K113" s="60"/>
      <c r="L113" s="60"/>
      <c r="M113" s="60"/>
      <c r="N113" s="60"/>
      <c r="O113" s="60"/>
      <c r="P113" s="60"/>
    </row>
    <row r="114" spans="1:16" x14ac:dyDescent="0.9">
      <c r="A114" s="60"/>
      <c r="B114" s="60"/>
      <c r="C114" s="60"/>
      <c r="D114" s="60"/>
      <c r="E114" s="60"/>
      <c r="F114" s="60"/>
      <c r="G114" s="60"/>
      <c r="H114" s="60"/>
      <c r="I114" s="60"/>
      <c r="J114" s="60"/>
      <c r="K114" s="60"/>
      <c r="L114" s="60"/>
      <c r="M114" s="60"/>
      <c r="N114" s="60"/>
      <c r="O114" s="60"/>
      <c r="P114" s="60"/>
    </row>
    <row r="115" spans="1:16" x14ac:dyDescent="0.9">
      <c r="A115" s="60"/>
      <c r="B115" s="60"/>
      <c r="C115" s="60"/>
      <c r="D115" s="60"/>
      <c r="E115" s="60"/>
      <c r="F115" s="60"/>
      <c r="G115" s="60"/>
      <c r="H115" s="60"/>
      <c r="I115" s="60"/>
      <c r="J115" s="60"/>
      <c r="K115" s="60"/>
      <c r="L115" s="60"/>
      <c r="M115" s="60"/>
      <c r="N115" s="60"/>
      <c r="O115" s="60"/>
      <c r="P115" s="60"/>
    </row>
    <row r="116" spans="1:16" x14ac:dyDescent="0.9">
      <c r="A116" s="60"/>
      <c r="B116" s="60"/>
      <c r="C116" s="60"/>
      <c r="D116" s="60"/>
      <c r="E116" s="60"/>
      <c r="F116" s="60"/>
      <c r="G116" s="60"/>
      <c r="H116" s="60"/>
      <c r="I116" s="60"/>
      <c r="J116" s="60"/>
      <c r="K116" s="60"/>
      <c r="L116" s="60"/>
      <c r="M116" s="60"/>
      <c r="N116" s="60"/>
      <c r="O116" s="60"/>
      <c r="P116" s="60"/>
    </row>
    <row r="117" spans="1:16" x14ac:dyDescent="0.9">
      <c r="A117" s="60"/>
      <c r="B117" s="60"/>
      <c r="C117" s="60"/>
      <c r="D117" s="60"/>
      <c r="E117" s="60"/>
      <c r="F117" s="60"/>
      <c r="G117" s="60"/>
      <c r="H117" s="60"/>
      <c r="I117" s="60"/>
      <c r="J117" s="60"/>
      <c r="K117" s="60"/>
      <c r="L117" s="60"/>
      <c r="M117" s="60"/>
      <c r="N117" s="60"/>
      <c r="O117" s="60"/>
      <c r="P117" s="60"/>
    </row>
    <row r="118" spans="1:16" x14ac:dyDescent="0.9">
      <c r="A118" s="60"/>
      <c r="B118" s="60"/>
      <c r="C118" s="60"/>
      <c r="D118" s="60"/>
      <c r="E118" s="60"/>
      <c r="F118" s="60"/>
      <c r="G118" s="60"/>
      <c r="H118" s="60"/>
      <c r="I118" s="60"/>
      <c r="J118" s="60"/>
      <c r="K118" s="60"/>
      <c r="L118" s="60"/>
      <c r="M118" s="60"/>
      <c r="N118" s="60"/>
      <c r="O118" s="60"/>
      <c r="P118" s="60"/>
    </row>
    <row r="119" spans="1:16" x14ac:dyDescent="0.9">
      <c r="A119" s="60"/>
      <c r="B119" s="60"/>
      <c r="C119" s="60"/>
      <c r="D119" s="60"/>
      <c r="E119" s="60"/>
      <c r="F119" s="60"/>
      <c r="G119" s="60"/>
      <c r="H119" s="60"/>
      <c r="I119" s="60"/>
      <c r="J119" s="60"/>
      <c r="K119" s="60"/>
      <c r="L119" s="60"/>
      <c r="M119" s="60"/>
      <c r="N119" s="60"/>
      <c r="O119" s="60"/>
      <c r="P119" s="60"/>
    </row>
    <row r="120" spans="1:16" x14ac:dyDescent="0.9">
      <c r="A120" s="60"/>
      <c r="B120" s="60"/>
      <c r="C120" s="60"/>
      <c r="D120" s="60"/>
      <c r="E120" s="60"/>
      <c r="F120" s="60"/>
      <c r="G120" s="60"/>
      <c r="H120" s="60"/>
      <c r="I120" s="60"/>
      <c r="J120" s="60"/>
      <c r="K120" s="60"/>
      <c r="L120" s="60"/>
      <c r="M120" s="60"/>
      <c r="N120" s="60"/>
      <c r="O120" s="60"/>
      <c r="P120" s="60"/>
    </row>
    <row r="121" spans="1:16" x14ac:dyDescent="0.9">
      <c r="A121" s="60"/>
      <c r="B121" s="60"/>
      <c r="C121" s="60"/>
      <c r="D121" s="60"/>
      <c r="E121" s="60"/>
      <c r="F121" s="60"/>
      <c r="G121" s="60"/>
      <c r="H121" s="60"/>
      <c r="I121" s="60"/>
      <c r="J121" s="60"/>
      <c r="K121" s="60"/>
      <c r="L121" s="60"/>
      <c r="M121" s="60"/>
      <c r="N121" s="60"/>
      <c r="O121" s="60"/>
      <c r="P121" s="60"/>
    </row>
    <row r="122" spans="1:16" x14ac:dyDescent="0.9">
      <c r="A122" s="60"/>
      <c r="B122" s="60"/>
      <c r="C122" s="60"/>
      <c r="D122" s="60"/>
      <c r="E122" s="60"/>
      <c r="F122" s="60"/>
      <c r="G122" s="60"/>
      <c r="H122" s="60"/>
      <c r="I122" s="60"/>
      <c r="J122" s="60"/>
      <c r="K122" s="60"/>
      <c r="L122" s="60"/>
      <c r="M122" s="60"/>
      <c r="N122" s="60"/>
      <c r="O122" s="60"/>
      <c r="P122" s="60"/>
    </row>
    <row r="123" spans="1:16" x14ac:dyDescent="0.9">
      <c r="A123" s="60"/>
      <c r="B123" s="60"/>
      <c r="C123" s="60"/>
      <c r="D123" s="60"/>
      <c r="E123" s="60"/>
      <c r="F123" s="60"/>
      <c r="G123" s="60"/>
      <c r="H123" s="60"/>
      <c r="I123" s="60"/>
      <c r="J123" s="60"/>
      <c r="K123" s="60"/>
      <c r="L123" s="60"/>
      <c r="M123" s="60"/>
      <c r="N123" s="60"/>
      <c r="O123" s="60"/>
      <c r="P123" s="60"/>
    </row>
    <row r="124" spans="1:16" x14ac:dyDescent="0.9">
      <c r="A124" s="60"/>
      <c r="B124" s="60"/>
      <c r="C124" s="60"/>
      <c r="D124" s="60"/>
      <c r="E124" s="60"/>
      <c r="F124" s="60"/>
      <c r="G124" s="60"/>
      <c r="H124" s="60"/>
      <c r="I124" s="60"/>
      <c r="J124" s="60"/>
      <c r="K124" s="60"/>
      <c r="L124" s="60"/>
      <c r="M124" s="60"/>
      <c r="N124" s="60"/>
      <c r="O124" s="60"/>
      <c r="P124" s="60"/>
    </row>
    <row r="125" spans="1:16" x14ac:dyDescent="0.9">
      <c r="A125" s="60"/>
      <c r="B125" s="60"/>
      <c r="C125" s="60"/>
      <c r="D125" s="60"/>
      <c r="E125" s="60"/>
      <c r="F125" s="60"/>
      <c r="G125" s="60"/>
      <c r="H125" s="60"/>
      <c r="I125" s="60"/>
      <c r="J125" s="60"/>
      <c r="K125" s="60"/>
      <c r="L125" s="60"/>
      <c r="M125" s="60"/>
      <c r="N125" s="60"/>
      <c r="O125" s="60"/>
      <c r="P125" s="60"/>
    </row>
    <row r="126" spans="1:16" x14ac:dyDescent="0.9">
      <c r="A126" s="60"/>
      <c r="B126" s="60"/>
      <c r="C126" s="60"/>
      <c r="D126" s="60"/>
      <c r="E126" s="60"/>
      <c r="F126" s="60"/>
      <c r="G126" s="60"/>
      <c r="H126" s="60"/>
      <c r="I126" s="60"/>
      <c r="J126" s="60"/>
      <c r="K126" s="60"/>
      <c r="L126" s="60"/>
      <c r="M126" s="60"/>
      <c r="N126" s="60"/>
      <c r="O126" s="60"/>
      <c r="P126" s="60"/>
    </row>
    <row r="127" spans="1:16" x14ac:dyDescent="0.9">
      <c r="A127" s="60"/>
      <c r="B127" s="60"/>
      <c r="C127" s="60"/>
      <c r="D127" s="60"/>
      <c r="E127" s="60"/>
      <c r="F127" s="60"/>
      <c r="G127" s="60"/>
      <c r="H127" s="60"/>
      <c r="I127" s="60"/>
      <c r="J127" s="60"/>
      <c r="K127" s="60"/>
      <c r="L127" s="60"/>
      <c r="M127" s="60"/>
      <c r="N127" s="60"/>
      <c r="O127" s="60"/>
      <c r="P127" s="60"/>
    </row>
    <row r="128" spans="1:16" x14ac:dyDescent="0.9">
      <c r="A128" s="60"/>
      <c r="B128" s="60"/>
      <c r="C128" s="60"/>
      <c r="D128" s="60"/>
      <c r="E128" s="60"/>
      <c r="F128" s="60"/>
      <c r="G128" s="60"/>
      <c r="H128" s="60"/>
      <c r="I128" s="60"/>
      <c r="J128" s="60"/>
      <c r="K128" s="60"/>
      <c r="L128" s="60"/>
      <c r="M128" s="60"/>
      <c r="N128" s="60"/>
      <c r="O128" s="60"/>
      <c r="P128" s="60"/>
    </row>
    <row r="129" spans="1:16" x14ac:dyDescent="0.9">
      <c r="A129" s="60"/>
      <c r="B129" s="60"/>
      <c r="C129" s="60"/>
      <c r="D129" s="60"/>
      <c r="E129" s="60"/>
      <c r="F129" s="60"/>
      <c r="G129" s="60"/>
      <c r="H129" s="60"/>
      <c r="I129" s="60"/>
      <c r="J129" s="60"/>
      <c r="K129" s="60"/>
      <c r="L129" s="60"/>
      <c r="M129" s="60"/>
      <c r="N129" s="60"/>
      <c r="O129" s="60"/>
      <c r="P129" s="60"/>
    </row>
    <row r="130" spans="1:16" x14ac:dyDescent="0.9">
      <c r="A130" s="60"/>
      <c r="B130" s="60"/>
      <c r="C130" s="60"/>
      <c r="D130" s="60"/>
      <c r="E130" s="60"/>
      <c r="F130" s="60"/>
      <c r="G130" s="60"/>
      <c r="H130" s="60"/>
      <c r="I130" s="60"/>
      <c r="J130" s="60"/>
      <c r="K130" s="60"/>
      <c r="L130" s="60"/>
      <c r="M130" s="60"/>
      <c r="N130" s="60"/>
      <c r="O130" s="60"/>
      <c r="P130" s="60"/>
    </row>
    <row r="131" spans="1:16" x14ac:dyDescent="0.9">
      <c r="A131" s="60"/>
      <c r="B131" s="60"/>
      <c r="C131" s="60"/>
      <c r="D131" s="60"/>
      <c r="E131" s="60"/>
      <c r="F131" s="60"/>
      <c r="G131" s="60"/>
      <c r="H131" s="60"/>
      <c r="I131" s="60"/>
      <c r="J131" s="60"/>
      <c r="K131" s="60"/>
      <c r="L131" s="60"/>
      <c r="M131" s="60"/>
      <c r="N131" s="60"/>
      <c r="O131" s="60"/>
      <c r="P131" s="60"/>
    </row>
    <row r="132" spans="1:16" x14ac:dyDescent="0.9">
      <c r="A132" s="60"/>
      <c r="B132" s="60"/>
      <c r="C132" s="60"/>
      <c r="D132" s="60"/>
      <c r="E132" s="60"/>
      <c r="F132" s="60"/>
      <c r="G132" s="60"/>
      <c r="H132" s="60"/>
      <c r="I132" s="60"/>
      <c r="J132" s="60"/>
      <c r="K132" s="60"/>
      <c r="L132" s="60"/>
      <c r="M132" s="60"/>
      <c r="N132" s="60"/>
      <c r="O132" s="60"/>
      <c r="P132" s="60"/>
    </row>
    <row r="133" spans="1:16" x14ac:dyDescent="0.9">
      <c r="A133" s="60"/>
      <c r="B133" s="60"/>
      <c r="C133" s="60"/>
      <c r="D133" s="60"/>
      <c r="E133" s="60"/>
      <c r="F133" s="60"/>
      <c r="G133" s="60"/>
      <c r="H133" s="60"/>
      <c r="I133" s="60"/>
      <c r="J133" s="60"/>
      <c r="K133" s="60"/>
      <c r="L133" s="60"/>
      <c r="M133" s="60"/>
      <c r="N133" s="60"/>
      <c r="O133" s="60"/>
      <c r="P133" s="60"/>
    </row>
    <row r="134" spans="1:16" x14ac:dyDescent="0.9">
      <c r="A134" s="60"/>
      <c r="B134" s="60"/>
      <c r="C134" s="60"/>
      <c r="D134" s="60"/>
      <c r="E134" s="60"/>
      <c r="F134" s="60"/>
      <c r="G134" s="60"/>
      <c r="H134" s="60"/>
      <c r="I134" s="60"/>
      <c r="J134" s="60"/>
      <c r="K134" s="60"/>
      <c r="L134" s="60"/>
      <c r="M134" s="60"/>
      <c r="N134" s="60"/>
      <c r="O134" s="60"/>
      <c r="P134" s="60"/>
    </row>
    <row r="135" spans="1:16" x14ac:dyDescent="0.9">
      <c r="A135" s="60"/>
      <c r="B135" s="60"/>
      <c r="C135" s="60"/>
      <c r="D135" s="60"/>
      <c r="E135" s="60"/>
      <c r="F135" s="60"/>
      <c r="G135" s="60"/>
      <c r="H135" s="60"/>
      <c r="I135" s="60"/>
      <c r="J135" s="60"/>
      <c r="K135" s="60"/>
      <c r="L135" s="60"/>
      <c r="M135" s="60"/>
      <c r="N135" s="60"/>
      <c r="O135" s="60"/>
      <c r="P135" s="60"/>
    </row>
    <row r="136" spans="1:16" x14ac:dyDescent="0.9">
      <c r="A136" s="60"/>
      <c r="B136" s="60"/>
      <c r="C136" s="60"/>
      <c r="D136" s="60"/>
      <c r="E136" s="60"/>
      <c r="F136" s="60"/>
      <c r="G136" s="60"/>
      <c r="H136" s="60"/>
      <c r="I136" s="60"/>
      <c r="J136" s="60"/>
      <c r="K136" s="60"/>
      <c r="L136" s="60"/>
      <c r="M136" s="60"/>
      <c r="N136" s="60"/>
      <c r="O136" s="60"/>
      <c r="P136" s="60"/>
    </row>
    <row r="137" spans="1:16" x14ac:dyDescent="0.9">
      <c r="A137" s="60"/>
      <c r="B137" s="60"/>
      <c r="C137" s="60"/>
      <c r="D137" s="60"/>
      <c r="E137" s="60"/>
      <c r="F137" s="60"/>
      <c r="G137" s="60"/>
      <c r="H137" s="60"/>
      <c r="I137" s="60"/>
      <c r="J137" s="60"/>
      <c r="K137" s="60"/>
      <c r="L137" s="60"/>
      <c r="M137" s="60"/>
      <c r="N137" s="60"/>
      <c r="O137" s="60"/>
      <c r="P137" s="60"/>
    </row>
    <row r="138" spans="1:16" x14ac:dyDescent="0.9">
      <c r="A138" s="60"/>
      <c r="B138" s="60"/>
      <c r="C138" s="60"/>
      <c r="D138" s="60"/>
      <c r="E138" s="60"/>
      <c r="F138" s="60"/>
      <c r="G138" s="60"/>
      <c r="H138" s="60"/>
      <c r="I138" s="60"/>
      <c r="J138" s="60"/>
      <c r="K138" s="60"/>
      <c r="L138" s="60"/>
      <c r="M138" s="60"/>
      <c r="N138" s="60"/>
      <c r="O138" s="60"/>
      <c r="P138" s="60"/>
    </row>
    <row r="139" spans="1:16" x14ac:dyDescent="0.9">
      <c r="A139" s="60"/>
      <c r="B139" s="60"/>
      <c r="C139" s="60"/>
      <c r="D139" s="60"/>
      <c r="E139" s="60"/>
      <c r="F139" s="60"/>
      <c r="G139" s="60"/>
      <c r="H139" s="60"/>
      <c r="I139" s="60"/>
      <c r="J139" s="60"/>
      <c r="K139" s="60"/>
      <c r="L139" s="60"/>
      <c r="M139" s="60"/>
      <c r="N139" s="60"/>
      <c r="O139" s="60"/>
      <c r="P139" s="60"/>
    </row>
    <row r="140" spans="1:16" x14ac:dyDescent="0.9">
      <c r="A140" s="60"/>
      <c r="B140" s="60"/>
      <c r="C140" s="60"/>
      <c r="D140" s="60"/>
      <c r="E140" s="60"/>
      <c r="F140" s="60"/>
      <c r="G140" s="60"/>
      <c r="H140" s="60"/>
      <c r="I140" s="60"/>
      <c r="J140" s="60"/>
      <c r="K140" s="60"/>
      <c r="L140" s="60"/>
      <c r="M140" s="60"/>
      <c r="N140" s="60"/>
      <c r="O140" s="60"/>
      <c r="P140" s="60"/>
    </row>
    <row r="141" spans="1:16" x14ac:dyDescent="0.9">
      <c r="A141" s="60"/>
      <c r="B141" s="60"/>
      <c r="C141" s="60"/>
      <c r="D141" s="60"/>
      <c r="E141" s="60"/>
      <c r="F141" s="60"/>
      <c r="G141" s="60"/>
      <c r="H141" s="60"/>
      <c r="I141" s="60"/>
      <c r="J141" s="60"/>
      <c r="K141" s="60"/>
      <c r="L141" s="60"/>
      <c r="M141" s="60"/>
      <c r="N141" s="60"/>
      <c r="O141" s="60"/>
      <c r="P141" s="60"/>
    </row>
    <row r="142" spans="1:16" x14ac:dyDescent="0.9">
      <c r="A142" s="60"/>
      <c r="B142" s="60"/>
      <c r="C142" s="60"/>
      <c r="D142" s="60"/>
      <c r="E142" s="60"/>
      <c r="F142" s="60"/>
      <c r="G142" s="60"/>
      <c r="H142" s="60"/>
      <c r="I142" s="60"/>
      <c r="J142" s="60"/>
      <c r="K142" s="60"/>
      <c r="L142" s="60"/>
      <c r="M142" s="60"/>
      <c r="N142" s="60"/>
      <c r="O142" s="60"/>
      <c r="P142" s="60"/>
    </row>
    <row r="143" spans="1:16" x14ac:dyDescent="0.9">
      <c r="A143" s="60"/>
      <c r="B143" s="60"/>
      <c r="C143" s="60"/>
      <c r="D143" s="60"/>
      <c r="E143" s="60"/>
      <c r="F143" s="60"/>
      <c r="G143" s="60"/>
      <c r="H143" s="60"/>
      <c r="I143" s="60"/>
      <c r="J143" s="60"/>
      <c r="K143" s="60"/>
      <c r="L143" s="60"/>
      <c r="M143" s="60"/>
      <c r="N143" s="60"/>
      <c r="O143" s="60"/>
      <c r="P143" s="60"/>
    </row>
    <row r="144" spans="1:16" x14ac:dyDescent="0.9">
      <c r="A144" s="60"/>
      <c r="B144" s="60"/>
      <c r="C144" s="60"/>
      <c r="D144" s="60"/>
      <c r="E144" s="60"/>
      <c r="F144" s="60"/>
      <c r="G144" s="60"/>
      <c r="H144" s="60"/>
      <c r="I144" s="60"/>
      <c r="J144" s="60"/>
      <c r="K144" s="60"/>
      <c r="L144" s="60"/>
      <c r="M144" s="60"/>
      <c r="N144" s="60"/>
      <c r="O144" s="60"/>
      <c r="P144" s="60"/>
    </row>
    <row r="145" spans="1:16" x14ac:dyDescent="0.9">
      <c r="A145" s="60"/>
      <c r="B145" s="60"/>
      <c r="C145" s="60"/>
      <c r="D145" s="60"/>
      <c r="E145" s="60"/>
      <c r="F145" s="60"/>
      <c r="G145" s="60"/>
      <c r="H145" s="60"/>
      <c r="I145" s="60"/>
      <c r="J145" s="60"/>
      <c r="K145" s="60"/>
      <c r="L145" s="60"/>
      <c r="M145" s="60"/>
      <c r="N145" s="60"/>
      <c r="O145" s="60"/>
      <c r="P145" s="60"/>
    </row>
    <row r="146" spans="1:16" x14ac:dyDescent="0.9">
      <c r="A146" s="60"/>
      <c r="B146" s="60"/>
      <c r="C146" s="60"/>
      <c r="D146" s="60"/>
      <c r="E146" s="60"/>
      <c r="F146" s="60"/>
      <c r="G146" s="60"/>
      <c r="H146" s="60"/>
      <c r="I146" s="60"/>
      <c r="J146" s="60"/>
      <c r="K146" s="60"/>
      <c r="L146" s="60"/>
      <c r="M146" s="60"/>
      <c r="N146" s="60"/>
      <c r="O146" s="60"/>
      <c r="P146" s="60"/>
    </row>
    <row r="147" spans="1:16" x14ac:dyDescent="0.9">
      <c r="A147" s="60"/>
      <c r="B147" s="60"/>
      <c r="C147" s="60"/>
      <c r="D147" s="60"/>
      <c r="E147" s="60"/>
      <c r="F147" s="60"/>
      <c r="G147" s="60"/>
      <c r="H147" s="60"/>
      <c r="I147" s="60"/>
      <c r="J147" s="60"/>
      <c r="K147" s="60"/>
      <c r="L147" s="60"/>
      <c r="M147" s="60"/>
      <c r="N147" s="60"/>
      <c r="O147" s="60"/>
      <c r="P147" s="60"/>
    </row>
    <row r="148" spans="1:16" x14ac:dyDescent="0.9">
      <c r="A148" s="60"/>
      <c r="B148" s="60"/>
      <c r="C148" s="60"/>
      <c r="D148" s="60"/>
      <c r="E148" s="60"/>
      <c r="F148" s="60"/>
      <c r="G148" s="60"/>
      <c r="H148" s="60"/>
      <c r="I148" s="60"/>
      <c r="J148" s="60"/>
      <c r="K148" s="60"/>
      <c r="L148" s="60"/>
      <c r="M148" s="60"/>
      <c r="N148" s="60"/>
      <c r="O148" s="60"/>
      <c r="P148" s="60"/>
    </row>
    <row r="149" spans="1:16" x14ac:dyDescent="0.9">
      <c r="A149" s="60"/>
      <c r="B149" s="60"/>
      <c r="C149" s="60"/>
      <c r="D149" s="60"/>
      <c r="E149" s="60"/>
      <c r="F149" s="60"/>
      <c r="G149" s="60"/>
      <c r="H149" s="60"/>
      <c r="I149" s="60"/>
      <c r="J149" s="60"/>
      <c r="K149" s="60"/>
      <c r="L149" s="60"/>
      <c r="M149" s="60"/>
      <c r="N149" s="60"/>
      <c r="O149" s="60"/>
      <c r="P149" s="60"/>
    </row>
    <row r="150" spans="1:16" x14ac:dyDescent="0.9">
      <c r="A150" s="60"/>
      <c r="B150" s="60"/>
      <c r="C150" s="60"/>
      <c r="D150" s="60"/>
      <c r="E150" s="60"/>
      <c r="F150" s="60"/>
      <c r="G150" s="60"/>
      <c r="H150" s="60"/>
      <c r="I150" s="60"/>
      <c r="J150" s="60"/>
      <c r="K150" s="60"/>
      <c r="L150" s="60"/>
      <c r="M150" s="60"/>
      <c r="N150" s="60"/>
      <c r="O150" s="60"/>
      <c r="P150" s="60"/>
    </row>
    <row r="151" spans="1:16" x14ac:dyDescent="0.9">
      <c r="A151" s="60"/>
      <c r="B151" s="60"/>
      <c r="C151" s="60"/>
      <c r="D151" s="60"/>
      <c r="E151" s="60"/>
      <c r="F151" s="60"/>
      <c r="G151" s="60"/>
      <c r="H151" s="60"/>
      <c r="I151" s="60"/>
      <c r="J151" s="60"/>
      <c r="K151" s="60"/>
      <c r="L151" s="60"/>
      <c r="M151" s="60"/>
      <c r="N151" s="60"/>
      <c r="O151" s="60"/>
      <c r="P151" s="60"/>
    </row>
    <row r="152" spans="1:16" x14ac:dyDescent="0.9">
      <c r="A152" s="60"/>
      <c r="B152" s="60"/>
      <c r="C152" s="60"/>
      <c r="D152" s="60"/>
      <c r="E152" s="60"/>
      <c r="F152" s="60"/>
      <c r="G152" s="60"/>
      <c r="H152" s="60"/>
      <c r="I152" s="60"/>
      <c r="J152" s="60"/>
      <c r="K152" s="60"/>
      <c r="L152" s="60"/>
      <c r="M152" s="60"/>
      <c r="N152" s="60"/>
      <c r="O152" s="60"/>
      <c r="P152" s="60"/>
    </row>
    <row r="153" spans="1:16" x14ac:dyDescent="0.9">
      <c r="A153" s="60"/>
      <c r="B153" s="60"/>
      <c r="C153" s="60"/>
      <c r="D153" s="60"/>
      <c r="E153" s="60"/>
      <c r="F153" s="60"/>
      <c r="G153" s="60"/>
      <c r="H153" s="60"/>
      <c r="I153" s="60"/>
      <c r="J153" s="60"/>
      <c r="K153" s="60"/>
      <c r="L153" s="60"/>
      <c r="M153" s="60"/>
      <c r="N153" s="60"/>
      <c r="O153" s="60"/>
      <c r="P153" s="60"/>
    </row>
    <row r="154" spans="1:16" x14ac:dyDescent="0.9">
      <c r="A154" s="60"/>
      <c r="B154" s="60"/>
      <c r="C154" s="60"/>
      <c r="D154" s="60"/>
      <c r="E154" s="60"/>
      <c r="F154" s="60"/>
      <c r="G154" s="60"/>
      <c r="H154" s="60"/>
      <c r="I154" s="60"/>
      <c r="J154" s="60"/>
      <c r="K154" s="60"/>
      <c r="L154" s="60"/>
      <c r="M154" s="60"/>
      <c r="N154" s="60"/>
      <c r="O154" s="60"/>
      <c r="P154" s="60"/>
    </row>
    <row r="155" spans="1:16" x14ac:dyDescent="0.9">
      <c r="A155" s="60"/>
      <c r="B155" s="60"/>
      <c r="C155" s="60"/>
      <c r="D155" s="60"/>
      <c r="E155" s="60"/>
      <c r="F155" s="60"/>
      <c r="G155" s="60"/>
      <c r="H155" s="60"/>
      <c r="I155" s="60"/>
      <c r="J155" s="60"/>
      <c r="K155" s="60"/>
      <c r="L155" s="60"/>
      <c r="M155" s="60"/>
      <c r="N155" s="60"/>
      <c r="O155" s="60"/>
      <c r="P155" s="60"/>
    </row>
    <row r="156" spans="1:16" x14ac:dyDescent="0.9">
      <c r="A156" s="60"/>
      <c r="B156" s="60"/>
      <c r="C156" s="60"/>
      <c r="D156" s="60"/>
      <c r="E156" s="60"/>
      <c r="F156" s="60"/>
      <c r="G156" s="60"/>
      <c r="H156" s="60"/>
      <c r="I156" s="60"/>
      <c r="J156" s="60"/>
      <c r="K156" s="60"/>
      <c r="L156" s="60"/>
      <c r="M156" s="60"/>
      <c r="N156" s="60"/>
      <c r="O156" s="60"/>
      <c r="P156" s="60"/>
    </row>
    <row r="157" spans="1:16" x14ac:dyDescent="0.9">
      <c r="A157" s="60"/>
      <c r="B157" s="60"/>
      <c r="C157" s="60"/>
      <c r="D157" s="60"/>
      <c r="E157" s="60"/>
      <c r="F157" s="60"/>
      <c r="G157" s="60"/>
      <c r="H157" s="60"/>
      <c r="I157" s="60"/>
      <c r="J157" s="60"/>
      <c r="K157" s="60"/>
      <c r="L157" s="60"/>
      <c r="M157" s="60"/>
      <c r="N157" s="60"/>
      <c r="O157" s="60"/>
      <c r="P157" s="60"/>
    </row>
    <row r="158" spans="1:16" x14ac:dyDescent="0.9">
      <c r="A158" s="60"/>
      <c r="B158" s="60"/>
      <c r="C158" s="60"/>
      <c r="D158" s="60"/>
      <c r="E158" s="60"/>
      <c r="F158" s="60"/>
      <c r="G158" s="60"/>
      <c r="H158" s="60"/>
      <c r="I158" s="60"/>
      <c r="J158" s="60"/>
      <c r="K158" s="60"/>
      <c r="L158" s="60"/>
      <c r="M158" s="60"/>
      <c r="N158" s="60"/>
      <c r="O158" s="60"/>
      <c r="P158" s="60"/>
    </row>
    <row r="159" spans="1:16" x14ac:dyDescent="0.9">
      <c r="A159" s="60"/>
      <c r="B159" s="60"/>
      <c r="C159" s="60"/>
      <c r="D159" s="60"/>
      <c r="E159" s="60"/>
      <c r="F159" s="60"/>
      <c r="G159" s="60"/>
      <c r="H159" s="60"/>
      <c r="I159" s="60"/>
      <c r="J159" s="60"/>
      <c r="K159" s="60"/>
      <c r="L159" s="60"/>
      <c r="M159" s="60"/>
      <c r="N159" s="60"/>
      <c r="O159" s="60"/>
      <c r="P159" s="60"/>
    </row>
    <row r="160" spans="1:16" x14ac:dyDescent="0.9">
      <c r="A160" s="60"/>
      <c r="B160" s="60"/>
      <c r="C160" s="60"/>
      <c r="D160" s="60"/>
      <c r="E160" s="60"/>
      <c r="F160" s="60"/>
      <c r="G160" s="60"/>
      <c r="H160" s="60"/>
      <c r="I160" s="60"/>
      <c r="J160" s="60"/>
      <c r="K160" s="60"/>
      <c r="L160" s="60"/>
      <c r="M160" s="60"/>
      <c r="N160" s="60"/>
      <c r="O160" s="60"/>
      <c r="P160" s="60"/>
    </row>
    <row r="161" spans="1:16" x14ac:dyDescent="0.9">
      <c r="A161" s="60"/>
      <c r="B161" s="60"/>
      <c r="C161" s="60"/>
      <c r="D161" s="60"/>
      <c r="E161" s="60"/>
      <c r="F161" s="60"/>
      <c r="G161" s="60"/>
      <c r="H161" s="60"/>
      <c r="I161" s="60"/>
      <c r="J161" s="60"/>
      <c r="K161" s="60"/>
      <c r="L161" s="60"/>
      <c r="M161" s="60"/>
      <c r="N161" s="60"/>
      <c r="O161" s="60"/>
      <c r="P161" s="60"/>
    </row>
    <row r="162" spans="1:16" x14ac:dyDescent="0.9">
      <c r="A162" s="60"/>
      <c r="B162" s="60"/>
      <c r="C162" s="60"/>
      <c r="D162" s="60"/>
      <c r="E162" s="60"/>
      <c r="F162" s="60"/>
      <c r="G162" s="60"/>
      <c r="H162" s="60"/>
      <c r="I162" s="60"/>
      <c r="J162" s="60"/>
      <c r="K162" s="60"/>
      <c r="L162" s="60"/>
      <c r="M162" s="60"/>
      <c r="N162" s="60"/>
      <c r="O162" s="60"/>
      <c r="P162" s="60"/>
    </row>
    <row r="163" spans="1:16" x14ac:dyDescent="0.9">
      <c r="A163" s="60"/>
      <c r="B163" s="60"/>
      <c r="C163" s="60"/>
      <c r="D163" s="60"/>
      <c r="E163" s="60"/>
      <c r="F163" s="60"/>
      <c r="G163" s="60"/>
      <c r="H163" s="60"/>
      <c r="I163" s="60"/>
      <c r="J163" s="60"/>
      <c r="K163" s="60"/>
      <c r="L163" s="60"/>
      <c r="M163" s="60"/>
      <c r="N163" s="60"/>
      <c r="O163" s="60"/>
      <c r="P163" s="60"/>
    </row>
    <row r="164" spans="1:16" x14ac:dyDescent="0.9">
      <c r="A164" s="60"/>
      <c r="B164" s="60"/>
      <c r="C164" s="60"/>
      <c r="D164" s="60"/>
      <c r="E164" s="60"/>
      <c r="F164" s="60"/>
      <c r="G164" s="60"/>
      <c r="H164" s="60"/>
      <c r="I164" s="60"/>
      <c r="J164" s="60"/>
      <c r="K164" s="60"/>
      <c r="L164" s="60"/>
      <c r="M164" s="60"/>
      <c r="N164" s="60"/>
      <c r="O164" s="60"/>
      <c r="P164" s="60"/>
    </row>
    <row r="165" spans="1:16" x14ac:dyDescent="0.9">
      <c r="A165" s="60"/>
      <c r="B165" s="60"/>
      <c r="C165" s="60"/>
      <c r="D165" s="60"/>
      <c r="E165" s="60"/>
      <c r="F165" s="60"/>
      <c r="G165" s="60"/>
      <c r="H165" s="60"/>
      <c r="I165" s="60"/>
      <c r="J165" s="60"/>
      <c r="K165" s="60"/>
      <c r="L165" s="60"/>
      <c r="M165" s="60"/>
      <c r="N165" s="60"/>
      <c r="O165" s="60"/>
      <c r="P165" s="60"/>
    </row>
    <row r="166" spans="1:16" x14ac:dyDescent="0.9">
      <c r="A166" s="60"/>
      <c r="B166" s="60"/>
      <c r="C166" s="60"/>
      <c r="D166" s="60"/>
      <c r="E166" s="60"/>
      <c r="F166" s="60"/>
      <c r="G166" s="60"/>
      <c r="H166" s="60"/>
      <c r="I166" s="60"/>
      <c r="J166" s="60"/>
      <c r="K166" s="60"/>
      <c r="L166" s="60"/>
      <c r="M166" s="60"/>
      <c r="N166" s="60"/>
      <c r="O166" s="60"/>
      <c r="P166" s="60"/>
    </row>
    <row r="167" spans="1:16" x14ac:dyDescent="0.9">
      <c r="A167" s="60"/>
      <c r="B167" s="60"/>
      <c r="C167" s="60"/>
      <c r="D167" s="60"/>
      <c r="E167" s="60"/>
      <c r="F167" s="60"/>
      <c r="G167" s="60"/>
      <c r="H167" s="60"/>
      <c r="I167" s="60"/>
      <c r="J167" s="60"/>
      <c r="K167" s="60"/>
      <c r="L167" s="60"/>
      <c r="M167" s="60"/>
      <c r="N167" s="60"/>
      <c r="O167" s="60"/>
      <c r="P167" s="60"/>
    </row>
    <row r="168" spans="1:16" x14ac:dyDescent="0.9">
      <c r="A168" s="60"/>
      <c r="B168" s="60"/>
      <c r="C168" s="60"/>
      <c r="D168" s="60"/>
      <c r="E168" s="60"/>
      <c r="F168" s="60"/>
      <c r="G168" s="60"/>
      <c r="H168" s="60"/>
      <c r="I168" s="60"/>
      <c r="J168" s="60"/>
      <c r="K168" s="60"/>
      <c r="L168" s="60"/>
      <c r="M168" s="60"/>
      <c r="N168" s="60"/>
      <c r="O168" s="60"/>
      <c r="P168" s="60"/>
    </row>
    <row r="169" spans="1:16" x14ac:dyDescent="0.9">
      <c r="A169" s="60"/>
      <c r="B169" s="60"/>
      <c r="C169" s="60"/>
      <c r="D169" s="60"/>
      <c r="E169" s="60"/>
      <c r="F169" s="60"/>
      <c r="G169" s="60"/>
      <c r="H169" s="60"/>
      <c r="I169" s="60"/>
      <c r="J169" s="60"/>
      <c r="K169" s="60"/>
      <c r="L169" s="60"/>
      <c r="M169" s="60"/>
      <c r="N169" s="60"/>
      <c r="O169" s="60"/>
      <c r="P169" s="60"/>
    </row>
    <row r="170" spans="1:16" x14ac:dyDescent="0.9">
      <c r="A170" s="60"/>
      <c r="B170" s="60"/>
      <c r="C170" s="60"/>
      <c r="D170" s="60"/>
      <c r="E170" s="60"/>
      <c r="F170" s="60"/>
      <c r="G170" s="60"/>
      <c r="H170" s="60"/>
      <c r="I170" s="60"/>
      <c r="J170" s="60"/>
      <c r="K170" s="60"/>
      <c r="L170" s="60"/>
      <c r="M170" s="60"/>
      <c r="N170" s="60"/>
      <c r="O170" s="60"/>
      <c r="P170" s="60"/>
    </row>
    <row r="171" spans="1:16" x14ac:dyDescent="0.9">
      <c r="A171" s="60"/>
      <c r="B171" s="60"/>
      <c r="C171" s="60"/>
      <c r="D171" s="60"/>
      <c r="E171" s="60"/>
      <c r="F171" s="60"/>
      <c r="G171" s="60"/>
      <c r="H171" s="60"/>
      <c r="I171" s="60"/>
      <c r="J171" s="60"/>
      <c r="K171" s="60"/>
      <c r="L171" s="60"/>
      <c r="M171" s="60"/>
      <c r="N171" s="60"/>
      <c r="O171" s="60"/>
      <c r="P171" s="60"/>
    </row>
    <row r="172" spans="1:16" x14ac:dyDescent="0.9">
      <c r="A172" s="60"/>
      <c r="B172" s="60"/>
      <c r="C172" s="60"/>
      <c r="D172" s="60"/>
      <c r="E172" s="60"/>
      <c r="F172" s="60"/>
      <c r="G172" s="60"/>
      <c r="H172" s="60"/>
      <c r="I172" s="60"/>
      <c r="J172" s="60"/>
      <c r="K172" s="60"/>
      <c r="L172" s="60"/>
      <c r="M172" s="60"/>
      <c r="N172" s="60"/>
      <c r="O172" s="60"/>
      <c r="P172" s="60"/>
    </row>
    <row r="173" spans="1:16" x14ac:dyDescent="0.9">
      <c r="A173" s="60"/>
      <c r="B173" s="60"/>
      <c r="C173" s="60"/>
      <c r="D173" s="60"/>
      <c r="E173" s="60"/>
      <c r="F173" s="60"/>
      <c r="G173" s="60"/>
      <c r="H173" s="60"/>
      <c r="I173" s="60"/>
      <c r="J173" s="60"/>
      <c r="K173" s="60"/>
      <c r="L173" s="60"/>
      <c r="M173" s="60"/>
      <c r="N173" s="60"/>
      <c r="O173" s="60"/>
      <c r="P173" s="60"/>
    </row>
    <row r="174" spans="1:16" x14ac:dyDescent="0.9">
      <c r="A174" s="60"/>
      <c r="B174" s="60"/>
      <c r="C174" s="60"/>
      <c r="D174" s="60"/>
      <c r="E174" s="60"/>
      <c r="F174" s="60"/>
      <c r="G174" s="60"/>
      <c r="H174" s="60"/>
      <c r="I174" s="60"/>
      <c r="J174" s="60"/>
      <c r="K174" s="60"/>
      <c r="L174" s="60"/>
      <c r="M174" s="60"/>
      <c r="N174" s="60"/>
      <c r="O174" s="60"/>
      <c r="P174" s="60"/>
    </row>
    <row r="175" spans="1:16" x14ac:dyDescent="0.9">
      <c r="A175" s="60"/>
      <c r="B175" s="60"/>
      <c r="C175" s="60"/>
      <c r="D175" s="60"/>
      <c r="E175" s="60"/>
      <c r="F175" s="60"/>
      <c r="G175" s="60"/>
      <c r="H175" s="60"/>
      <c r="I175" s="60"/>
      <c r="J175" s="60"/>
      <c r="K175" s="60"/>
      <c r="L175" s="60"/>
      <c r="M175" s="60"/>
      <c r="N175" s="60"/>
      <c r="O175" s="60"/>
      <c r="P175" s="60"/>
    </row>
    <row r="176" spans="1:16" x14ac:dyDescent="0.9">
      <c r="A176" s="60"/>
      <c r="B176" s="60"/>
      <c r="C176" s="60"/>
      <c r="D176" s="60"/>
      <c r="E176" s="60"/>
      <c r="F176" s="60"/>
      <c r="G176" s="60"/>
      <c r="H176" s="60"/>
      <c r="I176" s="60"/>
      <c r="J176" s="60"/>
      <c r="K176" s="60"/>
      <c r="L176" s="60"/>
      <c r="M176" s="60"/>
      <c r="N176" s="60"/>
      <c r="O176" s="60"/>
      <c r="P176" s="60"/>
    </row>
    <row r="177" spans="1:16" x14ac:dyDescent="0.9">
      <c r="A177" s="60"/>
      <c r="B177" s="60"/>
      <c r="C177" s="60"/>
      <c r="D177" s="60"/>
      <c r="E177" s="60"/>
      <c r="F177" s="60"/>
      <c r="G177" s="60"/>
      <c r="H177" s="60"/>
      <c r="I177" s="60"/>
      <c r="J177" s="60"/>
      <c r="K177" s="60"/>
      <c r="L177" s="60"/>
      <c r="M177" s="60"/>
      <c r="N177" s="60"/>
      <c r="O177" s="60"/>
      <c r="P177" s="60"/>
    </row>
    <row r="178" spans="1:16" x14ac:dyDescent="0.9">
      <c r="A178" s="60"/>
      <c r="B178" s="60"/>
      <c r="C178" s="60"/>
      <c r="D178" s="60"/>
      <c r="E178" s="60"/>
      <c r="F178" s="60"/>
      <c r="G178" s="60"/>
      <c r="H178" s="60"/>
      <c r="I178" s="60"/>
      <c r="J178" s="60"/>
      <c r="K178" s="60"/>
      <c r="L178" s="60"/>
      <c r="M178" s="60"/>
      <c r="N178" s="60"/>
      <c r="O178" s="60"/>
      <c r="P178" s="60"/>
    </row>
    <row r="179" spans="1:16" x14ac:dyDescent="0.9">
      <c r="A179" s="60"/>
      <c r="B179" s="60"/>
      <c r="C179" s="60"/>
      <c r="D179" s="60"/>
      <c r="E179" s="60"/>
      <c r="F179" s="60"/>
      <c r="G179" s="60"/>
      <c r="H179" s="60"/>
      <c r="I179" s="60"/>
      <c r="J179" s="60"/>
      <c r="K179" s="60"/>
      <c r="L179" s="60"/>
      <c r="M179" s="60"/>
      <c r="N179" s="60"/>
      <c r="O179" s="60"/>
      <c r="P179" s="60"/>
    </row>
    <row r="180" spans="1:16" x14ac:dyDescent="0.9">
      <c r="A180" s="60"/>
      <c r="B180" s="60"/>
      <c r="C180" s="60"/>
      <c r="D180" s="60"/>
      <c r="E180" s="60"/>
      <c r="F180" s="60"/>
      <c r="G180" s="60"/>
      <c r="H180" s="60"/>
      <c r="I180" s="60"/>
      <c r="J180" s="60"/>
      <c r="K180" s="60"/>
      <c r="L180" s="60"/>
      <c r="M180" s="60"/>
      <c r="N180" s="60"/>
      <c r="O180" s="60"/>
      <c r="P180" s="60"/>
    </row>
    <row r="181" spans="1:16" x14ac:dyDescent="0.9">
      <c r="A181" s="60"/>
      <c r="B181" s="60"/>
      <c r="C181" s="60"/>
      <c r="D181" s="60"/>
      <c r="E181" s="60"/>
      <c r="F181" s="60"/>
      <c r="G181" s="60"/>
      <c r="H181" s="60"/>
      <c r="I181" s="60"/>
      <c r="J181" s="60"/>
      <c r="K181" s="60"/>
      <c r="L181" s="60"/>
      <c r="M181" s="60"/>
      <c r="N181" s="60"/>
      <c r="O181" s="60"/>
      <c r="P181" s="60"/>
    </row>
    <row r="182" spans="1:16" x14ac:dyDescent="0.9">
      <c r="A182" s="60"/>
      <c r="B182" s="60"/>
      <c r="C182" s="60"/>
      <c r="D182" s="60"/>
      <c r="E182" s="60"/>
      <c r="F182" s="60"/>
      <c r="G182" s="60"/>
      <c r="H182" s="60"/>
      <c r="I182" s="60"/>
      <c r="J182" s="60"/>
      <c r="K182" s="60"/>
      <c r="L182" s="60"/>
      <c r="M182" s="60"/>
      <c r="N182" s="60"/>
      <c r="O182" s="60"/>
      <c r="P182" s="60"/>
    </row>
    <row r="183" spans="1:16" x14ac:dyDescent="0.9">
      <c r="A183" s="60"/>
      <c r="B183" s="60"/>
      <c r="C183" s="60"/>
      <c r="D183" s="60"/>
      <c r="E183" s="60"/>
      <c r="F183" s="60"/>
      <c r="G183" s="60"/>
      <c r="H183" s="60"/>
      <c r="I183" s="60"/>
      <c r="J183" s="60"/>
      <c r="K183" s="60"/>
      <c r="L183" s="60"/>
      <c r="M183" s="60"/>
      <c r="N183" s="60"/>
      <c r="O183" s="60"/>
      <c r="P183" s="60"/>
    </row>
    <row r="184" spans="1:16" x14ac:dyDescent="0.9">
      <c r="A184" s="60"/>
      <c r="B184" s="60"/>
      <c r="C184" s="60"/>
      <c r="D184" s="60"/>
      <c r="E184" s="60"/>
      <c r="F184" s="60"/>
      <c r="G184" s="60"/>
      <c r="H184" s="60"/>
      <c r="I184" s="60"/>
      <c r="J184" s="60"/>
      <c r="K184" s="60"/>
      <c r="L184" s="60"/>
      <c r="M184" s="60"/>
      <c r="N184" s="60"/>
      <c r="O184" s="60"/>
      <c r="P184" s="60"/>
    </row>
    <row r="185" spans="1:16" x14ac:dyDescent="0.9">
      <c r="A185" s="60"/>
      <c r="B185" s="60"/>
      <c r="C185" s="60"/>
      <c r="D185" s="60"/>
      <c r="E185" s="60"/>
      <c r="F185" s="60"/>
      <c r="G185" s="60"/>
      <c r="H185" s="60"/>
      <c r="I185" s="60"/>
      <c r="J185" s="60"/>
      <c r="K185" s="60"/>
      <c r="L185" s="60"/>
      <c r="M185" s="60"/>
      <c r="N185" s="60"/>
      <c r="O185" s="60"/>
      <c r="P185" s="60"/>
    </row>
    <row r="186" spans="1:16" x14ac:dyDescent="0.9">
      <c r="A186" s="60"/>
      <c r="B186" s="60"/>
      <c r="C186" s="60"/>
      <c r="D186" s="60"/>
      <c r="E186" s="60"/>
      <c r="F186" s="60"/>
      <c r="G186" s="60"/>
      <c r="H186" s="60"/>
      <c r="I186" s="60"/>
      <c r="J186" s="60"/>
      <c r="K186" s="60"/>
      <c r="L186" s="60"/>
      <c r="M186" s="60"/>
      <c r="N186" s="60"/>
      <c r="O186" s="60"/>
      <c r="P186" s="60"/>
    </row>
    <row r="187" spans="1:16" x14ac:dyDescent="0.9">
      <c r="A187" s="60"/>
      <c r="B187" s="60"/>
      <c r="C187" s="60"/>
      <c r="D187" s="60"/>
      <c r="E187" s="60"/>
      <c r="F187" s="60"/>
      <c r="G187" s="60"/>
      <c r="H187" s="60"/>
      <c r="I187" s="60"/>
      <c r="J187" s="60"/>
      <c r="K187" s="60"/>
      <c r="L187" s="60"/>
      <c r="M187" s="60"/>
      <c r="N187" s="60"/>
      <c r="O187" s="60"/>
      <c r="P187" s="60"/>
    </row>
    <row r="188" spans="1:16" x14ac:dyDescent="0.9">
      <c r="A188" s="60"/>
      <c r="B188" s="60"/>
      <c r="C188" s="60"/>
      <c r="D188" s="60"/>
      <c r="E188" s="60"/>
      <c r="F188" s="60"/>
      <c r="G188" s="60"/>
      <c r="H188" s="60"/>
      <c r="I188" s="60"/>
      <c r="J188" s="60"/>
      <c r="K188" s="60"/>
      <c r="L188" s="60"/>
      <c r="M188" s="60"/>
      <c r="N188" s="60"/>
      <c r="O188" s="60"/>
      <c r="P188" s="60"/>
    </row>
    <row r="189" spans="1:16" x14ac:dyDescent="0.9">
      <c r="A189" s="60"/>
      <c r="B189" s="60"/>
      <c r="C189" s="60"/>
      <c r="D189" s="60"/>
      <c r="E189" s="60"/>
      <c r="F189" s="60"/>
      <c r="G189" s="60"/>
      <c r="H189" s="60"/>
      <c r="I189" s="60"/>
      <c r="J189" s="60"/>
      <c r="K189" s="60"/>
      <c r="L189" s="60"/>
      <c r="M189" s="60"/>
      <c r="N189" s="60"/>
      <c r="O189" s="60"/>
      <c r="P189" s="60"/>
    </row>
    <row r="190" spans="1:16" x14ac:dyDescent="0.9">
      <c r="A190" s="60"/>
      <c r="B190" s="60"/>
      <c r="C190" s="60"/>
      <c r="D190" s="60"/>
      <c r="E190" s="60"/>
      <c r="F190" s="60"/>
      <c r="G190" s="60"/>
      <c r="H190" s="60"/>
      <c r="I190" s="60"/>
      <c r="J190" s="60"/>
      <c r="K190" s="60"/>
      <c r="L190" s="60"/>
      <c r="M190" s="60"/>
      <c r="N190" s="60"/>
      <c r="O190" s="60"/>
      <c r="P190" s="60"/>
    </row>
    <row r="191" spans="1:16" x14ac:dyDescent="0.9">
      <c r="A191" s="60"/>
      <c r="B191" s="60"/>
      <c r="C191" s="60"/>
      <c r="D191" s="60"/>
      <c r="E191" s="60"/>
      <c r="F191" s="60"/>
      <c r="G191" s="60"/>
      <c r="H191" s="60"/>
      <c r="I191" s="60"/>
      <c r="J191" s="60"/>
      <c r="K191" s="60"/>
      <c r="L191" s="60"/>
      <c r="M191" s="60"/>
      <c r="N191" s="60"/>
      <c r="O191" s="60"/>
      <c r="P191" s="60"/>
    </row>
    <row r="192" spans="1:16" x14ac:dyDescent="0.9">
      <c r="A192" s="60"/>
      <c r="B192" s="60"/>
      <c r="C192" s="60"/>
      <c r="D192" s="60"/>
      <c r="E192" s="60"/>
      <c r="F192" s="60"/>
      <c r="G192" s="60"/>
      <c r="H192" s="60"/>
      <c r="I192" s="60"/>
      <c r="J192" s="60"/>
      <c r="K192" s="60"/>
      <c r="L192" s="60"/>
      <c r="M192" s="60"/>
      <c r="N192" s="60"/>
      <c r="O192" s="60"/>
      <c r="P192" s="60"/>
    </row>
    <row r="193" spans="1:16" x14ac:dyDescent="0.9">
      <c r="A193" s="60"/>
      <c r="B193" s="60"/>
      <c r="C193" s="60"/>
      <c r="D193" s="60"/>
      <c r="E193" s="60"/>
      <c r="F193" s="60"/>
      <c r="G193" s="60"/>
      <c r="H193" s="60"/>
      <c r="I193" s="60"/>
      <c r="J193" s="60"/>
      <c r="K193" s="60"/>
      <c r="L193" s="60"/>
      <c r="M193" s="60"/>
      <c r="N193" s="60"/>
      <c r="O193" s="60"/>
      <c r="P193" s="60"/>
    </row>
    <row r="194" spans="1:16" x14ac:dyDescent="0.9">
      <c r="A194" s="60"/>
      <c r="B194" s="60"/>
      <c r="C194" s="60"/>
      <c r="D194" s="60"/>
      <c r="E194" s="60"/>
      <c r="F194" s="60"/>
      <c r="G194" s="60"/>
      <c r="H194" s="60"/>
      <c r="I194" s="60"/>
      <c r="J194" s="60"/>
      <c r="K194" s="60"/>
      <c r="L194" s="60"/>
      <c r="M194" s="60"/>
      <c r="N194" s="60"/>
      <c r="O194" s="60"/>
      <c r="P194" s="60"/>
    </row>
    <row r="195" spans="1:16" x14ac:dyDescent="0.9">
      <c r="A195" s="60"/>
      <c r="B195" s="60"/>
      <c r="C195" s="60"/>
      <c r="D195" s="60"/>
      <c r="E195" s="60"/>
      <c r="F195" s="60"/>
      <c r="G195" s="60"/>
      <c r="H195" s="60"/>
      <c r="I195" s="60"/>
      <c r="J195" s="60"/>
      <c r="K195" s="60"/>
      <c r="L195" s="60"/>
      <c r="M195" s="60"/>
      <c r="N195" s="60"/>
      <c r="O195" s="60"/>
      <c r="P195" s="60"/>
    </row>
    <row r="196" spans="1:16" x14ac:dyDescent="0.9">
      <c r="A196" s="60"/>
      <c r="B196" s="60"/>
      <c r="C196" s="60"/>
      <c r="D196" s="60"/>
      <c r="E196" s="60"/>
      <c r="F196" s="60"/>
      <c r="G196" s="60"/>
      <c r="H196" s="60"/>
      <c r="I196" s="60"/>
      <c r="J196" s="60"/>
      <c r="K196" s="60"/>
      <c r="L196" s="60"/>
      <c r="M196" s="60"/>
      <c r="N196" s="60"/>
      <c r="O196" s="60"/>
      <c r="P196" s="60"/>
    </row>
    <row r="197" spans="1:16" x14ac:dyDescent="0.9">
      <c r="A197" s="60"/>
      <c r="B197" s="60"/>
      <c r="C197" s="60"/>
      <c r="D197" s="60"/>
      <c r="E197" s="60"/>
      <c r="F197" s="60"/>
      <c r="G197" s="60"/>
      <c r="H197" s="60"/>
      <c r="I197" s="60"/>
      <c r="J197" s="60"/>
      <c r="K197" s="60"/>
      <c r="L197" s="60"/>
      <c r="M197" s="60"/>
      <c r="N197" s="60"/>
      <c r="O197" s="60"/>
      <c r="P197" s="60"/>
    </row>
    <row r="198" spans="1:16" x14ac:dyDescent="0.9">
      <c r="A198" s="60"/>
      <c r="B198" s="60"/>
      <c r="C198" s="60"/>
      <c r="D198" s="60"/>
      <c r="E198" s="60"/>
      <c r="F198" s="60"/>
      <c r="G198" s="60"/>
      <c r="H198" s="60"/>
      <c r="I198" s="60"/>
      <c r="J198" s="60"/>
      <c r="K198" s="60"/>
      <c r="L198" s="60"/>
      <c r="M198" s="60"/>
      <c r="N198" s="60"/>
      <c r="O198" s="60"/>
      <c r="P198" s="60"/>
    </row>
    <row r="199" spans="1:16" x14ac:dyDescent="0.9">
      <c r="A199" s="60"/>
      <c r="B199" s="60"/>
      <c r="C199" s="60"/>
      <c r="D199" s="60"/>
      <c r="E199" s="60"/>
      <c r="F199" s="60"/>
      <c r="G199" s="60"/>
      <c r="H199" s="60"/>
      <c r="I199" s="60"/>
      <c r="J199" s="60"/>
      <c r="K199" s="60"/>
      <c r="L199" s="60"/>
      <c r="M199" s="60"/>
      <c r="N199" s="60"/>
      <c r="O199" s="60"/>
      <c r="P199" s="60"/>
    </row>
    <row r="200" spans="1:16" x14ac:dyDescent="0.9">
      <c r="A200" s="60"/>
      <c r="B200" s="60"/>
      <c r="C200" s="60"/>
      <c r="D200" s="60"/>
      <c r="E200" s="60"/>
      <c r="F200" s="60"/>
      <c r="G200" s="60"/>
      <c r="H200" s="60"/>
      <c r="I200" s="60"/>
      <c r="J200" s="60"/>
      <c r="K200" s="60"/>
      <c r="L200" s="60"/>
      <c r="M200" s="60"/>
      <c r="N200" s="60"/>
      <c r="O200" s="60"/>
      <c r="P200" s="60"/>
    </row>
    <row r="201" spans="1:16" x14ac:dyDescent="0.9">
      <c r="A201" s="60"/>
      <c r="B201" s="60"/>
      <c r="C201" s="60"/>
      <c r="D201" s="60"/>
      <c r="E201" s="60"/>
      <c r="F201" s="60"/>
      <c r="G201" s="60"/>
      <c r="H201" s="60"/>
      <c r="I201" s="60"/>
      <c r="J201" s="60"/>
      <c r="K201" s="60"/>
      <c r="L201" s="60"/>
      <c r="M201" s="60"/>
      <c r="N201" s="60"/>
      <c r="O201" s="60"/>
      <c r="P201" s="60"/>
    </row>
    <row r="202" spans="1:16" x14ac:dyDescent="0.9">
      <c r="A202" s="60"/>
      <c r="B202" s="60"/>
      <c r="C202" s="60"/>
      <c r="D202" s="60"/>
      <c r="E202" s="60"/>
      <c r="F202" s="60"/>
      <c r="G202" s="60"/>
      <c r="H202" s="60"/>
      <c r="I202" s="60"/>
      <c r="J202" s="60"/>
      <c r="K202" s="60"/>
      <c r="L202" s="60"/>
      <c r="M202" s="60"/>
      <c r="N202" s="60"/>
      <c r="O202" s="60"/>
      <c r="P202" s="60"/>
    </row>
    <row r="203" spans="1:16" x14ac:dyDescent="0.9">
      <c r="A203" s="60"/>
      <c r="B203" s="60"/>
      <c r="C203" s="60"/>
      <c r="D203" s="60"/>
      <c r="E203" s="60"/>
      <c r="F203" s="60"/>
      <c r="G203" s="60"/>
      <c r="H203" s="60"/>
      <c r="I203" s="60"/>
      <c r="J203" s="60"/>
      <c r="K203" s="60"/>
      <c r="L203" s="60"/>
      <c r="M203" s="60"/>
      <c r="N203" s="60"/>
      <c r="O203" s="60"/>
      <c r="P203" s="60"/>
    </row>
    <row r="204" spans="1:16" x14ac:dyDescent="0.9">
      <c r="A204" s="60"/>
      <c r="B204" s="60"/>
      <c r="C204" s="60"/>
      <c r="D204" s="60"/>
      <c r="E204" s="60"/>
      <c r="F204" s="60"/>
      <c r="G204" s="60"/>
      <c r="H204" s="60"/>
      <c r="I204" s="60"/>
      <c r="J204" s="60"/>
      <c r="K204" s="60"/>
      <c r="L204" s="60"/>
      <c r="M204" s="60"/>
      <c r="N204" s="60"/>
      <c r="O204" s="60"/>
      <c r="P204" s="60"/>
    </row>
    <row r="205" spans="1:16" x14ac:dyDescent="0.9">
      <c r="A205" s="60"/>
      <c r="B205" s="60"/>
      <c r="C205" s="60"/>
      <c r="D205" s="60"/>
      <c r="E205" s="60"/>
      <c r="F205" s="60"/>
      <c r="G205" s="60"/>
      <c r="H205" s="60"/>
      <c r="I205" s="60"/>
      <c r="J205" s="60"/>
      <c r="K205" s="60"/>
      <c r="L205" s="60"/>
      <c r="M205" s="60"/>
      <c r="N205" s="60"/>
      <c r="O205" s="60"/>
      <c r="P205" s="60"/>
    </row>
    <row r="206" spans="1:16" x14ac:dyDescent="0.9">
      <c r="A206" s="60"/>
      <c r="B206" s="60"/>
      <c r="C206" s="60"/>
      <c r="D206" s="60"/>
      <c r="E206" s="60"/>
      <c r="F206" s="60"/>
      <c r="G206" s="60"/>
      <c r="H206" s="60"/>
      <c r="I206" s="60"/>
      <c r="J206" s="60"/>
      <c r="K206" s="60"/>
      <c r="L206" s="60"/>
      <c r="M206" s="60"/>
      <c r="N206" s="60"/>
      <c r="O206" s="60"/>
      <c r="P206" s="60"/>
    </row>
    <row r="207" spans="1:16" x14ac:dyDescent="0.9">
      <c r="A207" s="60"/>
      <c r="B207" s="60"/>
      <c r="C207" s="60"/>
      <c r="D207" s="60"/>
      <c r="E207" s="60"/>
      <c r="F207" s="60"/>
      <c r="G207" s="60"/>
      <c r="H207" s="60"/>
      <c r="I207" s="60"/>
      <c r="J207" s="60"/>
      <c r="K207" s="60"/>
      <c r="L207" s="60"/>
      <c r="M207" s="60"/>
      <c r="N207" s="60"/>
      <c r="O207" s="60"/>
      <c r="P207" s="60"/>
    </row>
    <row r="208" spans="1:16" x14ac:dyDescent="0.9">
      <c r="A208" s="60"/>
      <c r="B208" s="60"/>
      <c r="C208" s="60"/>
      <c r="D208" s="60"/>
      <c r="E208" s="60"/>
      <c r="F208" s="60"/>
      <c r="G208" s="60"/>
      <c r="H208" s="60"/>
      <c r="I208" s="60"/>
      <c r="J208" s="60"/>
      <c r="K208" s="60"/>
      <c r="L208" s="60"/>
      <c r="M208" s="60"/>
      <c r="N208" s="60"/>
      <c r="O208" s="60"/>
      <c r="P208" s="60"/>
    </row>
    <row r="209" spans="1:16" x14ac:dyDescent="0.9">
      <c r="A209" s="60"/>
      <c r="B209" s="60"/>
      <c r="C209" s="60"/>
      <c r="D209" s="60"/>
      <c r="E209" s="60"/>
      <c r="F209" s="60"/>
      <c r="G209" s="60"/>
      <c r="H209" s="60"/>
      <c r="I209" s="60"/>
      <c r="J209" s="60"/>
      <c r="K209" s="60"/>
      <c r="L209" s="60"/>
      <c r="M209" s="60"/>
      <c r="N209" s="60"/>
      <c r="O209" s="60"/>
      <c r="P209" s="60"/>
    </row>
    <row r="210" spans="1:16" x14ac:dyDescent="0.9">
      <c r="A210" s="60"/>
      <c r="B210" s="60"/>
      <c r="C210" s="60"/>
      <c r="D210" s="60"/>
      <c r="E210" s="60"/>
      <c r="F210" s="60"/>
      <c r="G210" s="60"/>
      <c r="H210" s="60"/>
      <c r="I210" s="60"/>
      <c r="J210" s="60"/>
      <c r="K210" s="60"/>
      <c r="L210" s="60"/>
      <c r="M210" s="60"/>
      <c r="N210" s="60"/>
      <c r="O210" s="60"/>
      <c r="P210" s="60"/>
    </row>
    <row r="211" spans="1:16" x14ac:dyDescent="0.9">
      <c r="A211" s="60"/>
      <c r="B211" s="60"/>
      <c r="C211" s="60"/>
      <c r="D211" s="60"/>
      <c r="E211" s="60"/>
      <c r="F211" s="60"/>
      <c r="G211" s="60"/>
      <c r="H211" s="60"/>
      <c r="I211" s="60"/>
      <c r="J211" s="60"/>
      <c r="K211" s="60"/>
      <c r="L211" s="60"/>
      <c r="M211" s="60"/>
      <c r="N211" s="60"/>
      <c r="O211" s="60"/>
      <c r="P211" s="60"/>
    </row>
    <row r="212" spans="1:16" x14ac:dyDescent="0.9">
      <c r="A212" s="60"/>
      <c r="B212" s="60"/>
      <c r="C212" s="60"/>
      <c r="D212" s="60"/>
      <c r="E212" s="60"/>
      <c r="F212" s="60"/>
      <c r="G212" s="60"/>
      <c r="H212" s="60"/>
      <c r="I212" s="60"/>
      <c r="J212" s="60"/>
      <c r="K212" s="60"/>
      <c r="L212" s="60"/>
      <c r="M212" s="60"/>
      <c r="N212" s="60"/>
      <c r="O212" s="60"/>
      <c r="P212" s="60"/>
    </row>
    <row r="213" spans="1:16" x14ac:dyDescent="0.9">
      <c r="A213" s="60"/>
      <c r="B213" s="60"/>
      <c r="C213" s="60"/>
      <c r="D213" s="60"/>
      <c r="E213" s="60"/>
      <c r="F213" s="60"/>
      <c r="G213" s="60"/>
      <c r="H213" s="60"/>
      <c r="I213" s="60"/>
      <c r="J213" s="60"/>
      <c r="K213" s="60"/>
      <c r="L213" s="60"/>
      <c r="M213" s="60"/>
      <c r="N213" s="60"/>
      <c r="O213" s="60"/>
      <c r="P213" s="60"/>
    </row>
    <row r="214" spans="1:16" x14ac:dyDescent="0.9">
      <c r="A214" s="60"/>
      <c r="B214" s="60"/>
      <c r="C214" s="60"/>
      <c r="D214" s="60"/>
      <c r="E214" s="60"/>
      <c r="F214" s="60"/>
      <c r="G214" s="60"/>
      <c r="H214" s="60"/>
      <c r="I214" s="60"/>
      <c r="J214" s="60"/>
      <c r="K214" s="60"/>
      <c r="L214" s="60"/>
      <c r="M214" s="60"/>
      <c r="N214" s="60"/>
      <c r="O214" s="60"/>
      <c r="P214" s="60"/>
    </row>
    <row r="215" spans="1:16" x14ac:dyDescent="0.9">
      <c r="A215" s="60"/>
      <c r="B215" s="60"/>
      <c r="C215" s="60"/>
      <c r="D215" s="60"/>
      <c r="E215" s="60"/>
      <c r="F215" s="60"/>
      <c r="G215" s="60"/>
      <c r="H215" s="60"/>
      <c r="I215" s="60"/>
      <c r="J215" s="60"/>
      <c r="K215" s="60"/>
      <c r="L215" s="60"/>
      <c r="M215" s="60"/>
      <c r="N215" s="60"/>
      <c r="O215" s="60"/>
      <c r="P215" s="60"/>
    </row>
    <row r="216" spans="1:16" x14ac:dyDescent="0.9">
      <c r="A216" s="60"/>
      <c r="B216" s="60"/>
      <c r="C216" s="60"/>
      <c r="D216" s="60"/>
      <c r="E216" s="60"/>
      <c r="F216" s="60"/>
      <c r="G216" s="60"/>
      <c r="H216" s="60"/>
      <c r="I216" s="60"/>
      <c r="J216" s="60"/>
      <c r="K216" s="60"/>
      <c r="L216" s="60"/>
      <c r="M216" s="60"/>
      <c r="N216" s="60"/>
      <c r="O216" s="60"/>
      <c r="P216" s="60"/>
    </row>
    <row r="217" spans="1:16" x14ac:dyDescent="0.9">
      <c r="A217" s="60"/>
      <c r="B217" s="60"/>
      <c r="C217" s="60"/>
      <c r="D217" s="60"/>
      <c r="E217" s="60"/>
      <c r="F217" s="60"/>
      <c r="G217" s="60"/>
      <c r="H217" s="60"/>
      <c r="I217" s="60"/>
      <c r="J217" s="60"/>
      <c r="K217" s="60"/>
      <c r="L217" s="60"/>
      <c r="M217" s="60"/>
      <c r="N217" s="60"/>
      <c r="O217" s="60"/>
      <c r="P217" s="60"/>
    </row>
    <row r="218" spans="1:16" x14ac:dyDescent="0.9">
      <c r="A218" s="60"/>
      <c r="B218" s="60"/>
      <c r="C218" s="60"/>
      <c r="D218" s="60"/>
      <c r="E218" s="60"/>
      <c r="F218" s="60"/>
      <c r="G218" s="60"/>
      <c r="H218" s="60"/>
      <c r="I218" s="60"/>
      <c r="J218" s="60"/>
      <c r="K218" s="60"/>
      <c r="L218" s="60"/>
      <c r="M218" s="60"/>
      <c r="N218" s="60"/>
      <c r="O218" s="60"/>
      <c r="P218" s="60"/>
    </row>
    <row r="219" spans="1:16" x14ac:dyDescent="0.9">
      <c r="A219" s="60"/>
      <c r="B219" s="60"/>
      <c r="C219" s="60"/>
      <c r="D219" s="60"/>
      <c r="E219" s="60"/>
      <c r="F219" s="60"/>
      <c r="G219" s="60"/>
      <c r="H219" s="60"/>
      <c r="I219" s="60"/>
      <c r="J219" s="60"/>
      <c r="K219" s="60"/>
      <c r="L219" s="60"/>
      <c r="M219" s="60"/>
      <c r="N219" s="60"/>
      <c r="O219" s="60"/>
      <c r="P219" s="60"/>
    </row>
    <row r="220" spans="1:16" x14ac:dyDescent="0.9">
      <c r="A220" s="60"/>
      <c r="B220" s="60"/>
      <c r="C220" s="60"/>
      <c r="D220" s="60"/>
      <c r="E220" s="60"/>
      <c r="F220" s="60"/>
      <c r="G220" s="60"/>
      <c r="H220" s="60"/>
      <c r="I220" s="60"/>
      <c r="J220" s="60"/>
      <c r="K220" s="60"/>
      <c r="L220" s="60"/>
      <c r="M220" s="60"/>
      <c r="N220" s="60"/>
      <c r="O220" s="60"/>
      <c r="P220" s="60"/>
    </row>
    <row r="221" spans="1:16" x14ac:dyDescent="0.9">
      <c r="A221" s="60"/>
      <c r="B221" s="60"/>
      <c r="C221" s="60"/>
      <c r="D221" s="60"/>
      <c r="E221" s="60"/>
      <c r="F221" s="60"/>
      <c r="G221" s="60"/>
      <c r="H221" s="60"/>
      <c r="I221" s="60"/>
      <c r="J221" s="60"/>
      <c r="K221" s="60"/>
      <c r="L221" s="60"/>
      <c r="M221" s="60"/>
      <c r="N221" s="60"/>
      <c r="O221" s="60"/>
      <c r="P221" s="60"/>
    </row>
    <row r="222" spans="1:16" x14ac:dyDescent="0.9">
      <c r="A222" s="60"/>
      <c r="B222" s="60"/>
      <c r="C222" s="60"/>
      <c r="D222" s="60"/>
      <c r="E222" s="60"/>
      <c r="F222" s="60"/>
      <c r="G222" s="60"/>
      <c r="H222" s="60"/>
      <c r="I222" s="60"/>
      <c r="J222" s="60"/>
      <c r="K222" s="60"/>
      <c r="L222" s="60"/>
      <c r="M222" s="60"/>
      <c r="N222" s="60"/>
      <c r="O222" s="60"/>
      <c r="P222" s="60"/>
    </row>
    <row r="223" spans="1:16" x14ac:dyDescent="0.9">
      <c r="A223" s="60"/>
      <c r="B223" s="60"/>
      <c r="C223" s="60"/>
      <c r="D223" s="60"/>
      <c r="E223" s="60"/>
      <c r="F223" s="60"/>
      <c r="G223" s="60"/>
      <c r="H223" s="60"/>
      <c r="I223" s="60"/>
      <c r="J223" s="60"/>
      <c r="K223" s="60"/>
      <c r="L223" s="60"/>
      <c r="M223" s="60"/>
      <c r="N223" s="60"/>
      <c r="O223" s="60"/>
      <c r="P223" s="60"/>
    </row>
    <row r="224" spans="1:16" x14ac:dyDescent="0.9">
      <c r="A224" s="60"/>
      <c r="B224" s="60"/>
      <c r="C224" s="60"/>
      <c r="D224" s="60"/>
      <c r="E224" s="60"/>
      <c r="F224" s="60"/>
      <c r="G224" s="60"/>
      <c r="H224" s="60"/>
      <c r="I224" s="60"/>
      <c r="J224" s="60"/>
      <c r="K224" s="60"/>
      <c r="L224" s="60"/>
      <c r="M224" s="60"/>
      <c r="N224" s="60"/>
      <c r="O224" s="60"/>
      <c r="P224" s="60"/>
    </row>
    <row r="225" spans="1:16" x14ac:dyDescent="0.9">
      <c r="A225" s="60"/>
      <c r="B225" s="60"/>
      <c r="C225" s="60"/>
      <c r="D225" s="60"/>
      <c r="E225" s="60"/>
      <c r="F225" s="60"/>
      <c r="G225" s="60"/>
      <c r="H225" s="60"/>
      <c r="I225" s="60"/>
      <c r="J225" s="60"/>
      <c r="K225" s="60"/>
      <c r="L225" s="60"/>
      <c r="M225" s="60"/>
      <c r="N225" s="60"/>
      <c r="O225" s="60"/>
      <c r="P225" s="60"/>
    </row>
    <row r="226" spans="1:16" x14ac:dyDescent="0.9">
      <c r="A226" s="60"/>
      <c r="B226" s="60"/>
      <c r="C226" s="60"/>
      <c r="D226" s="60"/>
      <c r="E226" s="60"/>
      <c r="F226" s="60"/>
      <c r="G226" s="60"/>
      <c r="H226" s="60"/>
      <c r="I226" s="60"/>
      <c r="J226" s="60"/>
      <c r="K226" s="60"/>
      <c r="L226" s="60"/>
      <c r="M226" s="60"/>
      <c r="N226" s="60"/>
      <c r="O226" s="60"/>
      <c r="P226" s="60"/>
    </row>
    <row r="227" spans="1:16" x14ac:dyDescent="0.9">
      <c r="A227" s="60"/>
      <c r="B227" s="60"/>
      <c r="C227" s="60"/>
      <c r="D227" s="60"/>
      <c r="E227" s="60"/>
      <c r="F227" s="60"/>
      <c r="G227" s="60"/>
      <c r="H227" s="60"/>
      <c r="I227" s="60"/>
      <c r="J227" s="60"/>
      <c r="K227" s="60"/>
      <c r="L227" s="60"/>
      <c r="M227" s="60"/>
      <c r="N227" s="60"/>
      <c r="O227" s="60"/>
      <c r="P227" s="60"/>
    </row>
    <row r="228" spans="1:16" x14ac:dyDescent="0.9">
      <c r="A228" s="60"/>
      <c r="B228" s="60"/>
      <c r="C228" s="60"/>
      <c r="D228" s="60"/>
      <c r="E228" s="60"/>
      <c r="F228" s="60"/>
      <c r="G228" s="60"/>
      <c r="H228" s="60"/>
      <c r="I228" s="60"/>
      <c r="J228" s="60"/>
      <c r="K228" s="60"/>
      <c r="L228" s="60"/>
      <c r="M228" s="60"/>
      <c r="N228" s="60"/>
      <c r="O228" s="60"/>
      <c r="P228" s="60"/>
    </row>
    <row r="229" spans="1:16" x14ac:dyDescent="0.9">
      <c r="A229" s="60"/>
      <c r="B229" s="60"/>
      <c r="C229" s="60"/>
      <c r="D229" s="60"/>
      <c r="E229" s="60"/>
      <c r="F229" s="60"/>
      <c r="G229" s="60"/>
      <c r="H229" s="60"/>
      <c r="I229" s="60"/>
      <c r="J229" s="60"/>
      <c r="K229" s="60"/>
      <c r="L229" s="60"/>
      <c r="M229" s="60"/>
      <c r="N229" s="60"/>
      <c r="O229" s="60"/>
      <c r="P229" s="60"/>
    </row>
    <row r="230" spans="1:16" x14ac:dyDescent="0.9">
      <c r="A230" s="60"/>
      <c r="B230" s="60"/>
      <c r="C230" s="60"/>
      <c r="D230" s="60"/>
      <c r="E230" s="60"/>
      <c r="F230" s="60"/>
      <c r="G230" s="60"/>
      <c r="H230" s="60"/>
      <c r="I230" s="60"/>
      <c r="J230" s="60"/>
      <c r="K230" s="60"/>
      <c r="L230" s="60"/>
      <c r="M230" s="60"/>
      <c r="N230" s="60"/>
      <c r="O230" s="60"/>
      <c r="P230" s="60"/>
    </row>
    <row r="231" spans="1:16" x14ac:dyDescent="0.9">
      <c r="A231" s="60"/>
      <c r="B231" s="60"/>
      <c r="C231" s="60"/>
      <c r="D231" s="60"/>
      <c r="E231" s="60"/>
      <c r="F231" s="60"/>
      <c r="G231" s="60"/>
      <c r="H231" s="60"/>
      <c r="I231" s="60"/>
      <c r="J231" s="60"/>
      <c r="K231" s="60"/>
      <c r="L231" s="60"/>
      <c r="M231" s="60"/>
      <c r="N231" s="60"/>
      <c r="O231" s="60"/>
      <c r="P231" s="60"/>
    </row>
    <row r="232" spans="1:16" x14ac:dyDescent="0.9">
      <c r="A232" s="60"/>
      <c r="B232" s="60"/>
      <c r="C232" s="60"/>
      <c r="D232" s="60"/>
      <c r="E232" s="60"/>
      <c r="F232" s="60"/>
      <c r="G232" s="60"/>
      <c r="H232" s="60"/>
      <c r="I232" s="60"/>
      <c r="J232" s="60"/>
      <c r="K232" s="60"/>
      <c r="L232" s="60"/>
      <c r="M232" s="60"/>
      <c r="N232" s="60"/>
      <c r="O232" s="60"/>
      <c r="P232" s="60"/>
    </row>
    <row r="233" spans="1:16" x14ac:dyDescent="0.9">
      <c r="A233" s="60"/>
      <c r="B233" s="60"/>
      <c r="C233" s="60"/>
      <c r="D233" s="60"/>
      <c r="E233" s="60"/>
      <c r="F233" s="60"/>
      <c r="G233" s="60"/>
      <c r="H233" s="60"/>
      <c r="I233" s="60"/>
      <c r="J233" s="60"/>
      <c r="K233" s="60"/>
      <c r="L233" s="60"/>
      <c r="M233" s="60"/>
      <c r="N233" s="60"/>
      <c r="O233" s="60"/>
      <c r="P233" s="60"/>
    </row>
    <row r="234" spans="1:16" x14ac:dyDescent="0.9">
      <c r="A234" s="60"/>
      <c r="B234" s="60"/>
      <c r="C234" s="60"/>
      <c r="D234" s="60"/>
      <c r="E234" s="60"/>
      <c r="F234" s="60"/>
      <c r="G234" s="60"/>
      <c r="H234" s="60"/>
      <c r="I234" s="60"/>
      <c r="J234" s="60"/>
      <c r="K234" s="60"/>
      <c r="L234" s="60"/>
      <c r="M234" s="60"/>
      <c r="N234" s="60"/>
      <c r="O234" s="60"/>
      <c r="P234" s="60"/>
    </row>
    <row r="235" spans="1:16" x14ac:dyDescent="0.9">
      <c r="A235" s="60"/>
      <c r="B235" s="60"/>
      <c r="C235" s="60"/>
      <c r="D235" s="60"/>
      <c r="E235" s="60"/>
      <c r="F235" s="60"/>
      <c r="G235" s="60"/>
      <c r="H235" s="60"/>
      <c r="I235" s="60"/>
      <c r="J235" s="60"/>
      <c r="K235" s="60"/>
      <c r="L235" s="60"/>
      <c r="M235" s="60"/>
      <c r="N235" s="60"/>
      <c r="O235" s="60"/>
      <c r="P235" s="60"/>
    </row>
    <row r="236" spans="1:16" x14ac:dyDescent="0.9">
      <c r="A236" s="60"/>
      <c r="B236" s="60"/>
      <c r="C236" s="60"/>
      <c r="D236" s="60"/>
      <c r="E236" s="60"/>
      <c r="F236" s="60"/>
      <c r="G236" s="60"/>
      <c r="H236" s="60"/>
      <c r="I236" s="60"/>
      <c r="J236" s="60"/>
      <c r="K236" s="60"/>
      <c r="L236" s="60"/>
      <c r="M236" s="60"/>
      <c r="N236" s="60"/>
      <c r="O236" s="60"/>
      <c r="P236" s="60"/>
    </row>
    <row r="237" spans="1:16" x14ac:dyDescent="0.9">
      <c r="A237" s="60"/>
      <c r="B237" s="60"/>
      <c r="C237" s="60"/>
      <c r="D237" s="60"/>
      <c r="E237" s="60"/>
      <c r="F237" s="60"/>
      <c r="G237" s="60"/>
      <c r="H237" s="60"/>
      <c r="I237" s="60"/>
      <c r="J237" s="60"/>
      <c r="K237" s="60"/>
      <c r="L237" s="60"/>
      <c r="M237" s="60"/>
      <c r="N237" s="60"/>
      <c r="O237" s="60"/>
      <c r="P237" s="60"/>
    </row>
    <row r="238" spans="1:16" x14ac:dyDescent="0.9">
      <c r="A238" s="60"/>
      <c r="B238" s="60"/>
      <c r="C238" s="60"/>
      <c r="D238" s="60"/>
      <c r="E238" s="60"/>
      <c r="F238" s="60"/>
      <c r="G238" s="60"/>
      <c r="H238" s="60"/>
      <c r="I238" s="60"/>
      <c r="J238" s="60"/>
      <c r="K238" s="60"/>
      <c r="L238" s="60"/>
      <c r="M238" s="60"/>
      <c r="N238" s="60"/>
      <c r="O238" s="60"/>
      <c r="P238" s="60"/>
    </row>
    <row r="239" spans="1:16" x14ac:dyDescent="0.9">
      <c r="A239" s="60"/>
      <c r="B239" s="60"/>
      <c r="C239" s="60"/>
      <c r="D239" s="60"/>
      <c r="E239" s="60"/>
      <c r="F239" s="60"/>
      <c r="G239" s="60"/>
      <c r="H239" s="60"/>
      <c r="I239" s="60"/>
      <c r="J239" s="60"/>
      <c r="K239" s="60"/>
      <c r="L239" s="60"/>
      <c r="M239" s="60"/>
      <c r="N239" s="60"/>
      <c r="O239" s="60"/>
      <c r="P239" s="60"/>
    </row>
    <row r="240" spans="1:16" x14ac:dyDescent="0.9">
      <c r="A240" s="60"/>
      <c r="B240" s="60"/>
      <c r="C240" s="60"/>
      <c r="D240" s="60"/>
      <c r="E240" s="60"/>
      <c r="F240" s="60"/>
      <c r="G240" s="60"/>
      <c r="H240" s="60"/>
      <c r="I240" s="60"/>
      <c r="J240" s="60"/>
      <c r="K240" s="60"/>
      <c r="L240" s="60"/>
      <c r="M240" s="60"/>
      <c r="N240" s="60"/>
      <c r="O240" s="60"/>
      <c r="P240" s="60"/>
    </row>
    <row r="241" spans="1:16" x14ac:dyDescent="0.9">
      <c r="A241" s="60"/>
      <c r="B241" s="60"/>
      <c r="C241" s="60"/>
      <c r="D241" s="60"/>
      <c r="E241" s="60"/>
      <c r="F241" s="60"/>
      <c r="G241" s="60"/>
      <c r="H241" s="60"/>
      <c r="I241" s="60"/>
      <c r="J241" s="60"/>
      <c r="K241" s="60"/>
      <c r="L241" s="60"/>
      <c r="M241" s="60"/>
      <c r="N241" s="60"/>
      <c r="O241" s="60"/>
      <c r="P241" s="60"/>
    </row>
    <row r="242" spans="1:16" x14ac:dyDescent="0.9">
      <c r="A242" s="60"/>
      <c r="B242" s="60"/>
      <c r="C242" s="60"/>
      <c r="D242" s="60"/>
      <c r="E242" s="60"/>
      <c r="F242" s="60"/>
      <c r="G242" s="60"/>
      <c r="H242" s="60"/>
      <c r="I242" s="60"/>
      <c r="J242" s="60"/>
      <c r="K242" s="60"/>
      <c r="L242" s="60"/>
      <c r="M242" s="60"/>
      <c r="N242" s="60"/>
      <c r="O242" s="60"/>
      <c r="P242" s="60"/>
    </row>
    <row r="243" spans="1:16" x14ac:dyDescent="0.9">
      <c r="A243" s="60"/>
      <c r="B243" s="60"/>
      <c r="C243" s="60"/>
      <c r="D243" s="60"/>
      <c r="E243" s="60"/>
      <c r="F243" s="60"/>
      <c r="G243" s="60"/>
      <c r="H243" s="60"/>
      <c r="I243" s="60"/>
      <c r="J243" s="60"/>
      <c r="K243" s="60"/>
      <c r="L243" s="60"/>
      <c r="M243" s="60"/>
      <c r="N243" s="60"/>
      <c r="O243" s="60"/>
      <c r="P243" s="60"/>
    </row>
    <row r="244" spans="1:16" x14ac:dyDescent="0.9">
      <c r="A244" s="60"/>
      <c r="B244" s="60"/>
      <c r="C244" s="60"/>
      <c r="D244" s="60"/>
      <c r="E244" s="60"/>
      <c r="F244" s="60"/>
      <c r="G244" s="60"/>
      <c r="H244" s="60"/>
      <c r="I244" s="60"/>
      <c r="J244" s="60"/>
      <c r="K244" s="60"/>
      <c r="L244" s="60"/>
      <c r="M244" s="60"/>
      <c r="N244" s="60"/>
      <c r="O244" s="60"/>
      <c r="P244" s="60"/>
    </row>
    <row r="245" spans="1:16" x14ac:dyDescent="0.9">
      <c r="A245" s="60"/>
      <c r="B245" s="60"/>
      <c r="C245" s="60"/>
      <c r="D245" s="60"/>
      <c r="E245" s="60"/>
      <c r="F245" s="60"/>
      <c r="G245" s="60"/>
      <c r="H245" s="60"/>
      <c r="I245" s="60"/>
      <c r="J245" s="60"/>
      <c r="K245" s="60"/>
      <c r="L245" s="60"/>
      <c r="M245" s="60"/>
      <c r="N245" s="60"/>
      <c r="O245" s="60"/>
      <c r="P245" s="60"/>
    </row>
    <row r="246" spans="1:16" x14ac:dyDescent="0.9">
      <c r="A246" s="60"/>
      <c r="B246" s="60"/>
      <c r="C246" s="60"/>
      <c r="D246" s="60"/>
      <c r="E246" s="60"/>
      <c r="F246" s="60"/>
      <c r="G246" s="60"/>
      <c r="H246" s="60"/>
      <c r="I246" s="60"/>
      <c r="J246" s="60"/>
      <c r="K246" s="60"/>
      <c r="L246" s="60"/>
      <c r="M246" s="60"/>
      <c r="N246" s="60"/>
      <c r="O246" s="60"/>
      <c r="P246" s="60"/>
    </row>
    <row r="247" spans="1:16" x14ac:dyDescent="0.9">
      <c r="A247" s="60"/>
      <c r="B247" s="60"/>
      <c r="C247" s="60"/>
      <c r="D247" s="60"/>
      <c r="E247" s="60"/>
      <c r="F247" s="60"/>
      <c r="G247" s="60"/>
      <c r="H247" s="60"/>
      <c r="I247" s="60"/>
      <c r="J247" s="60"/>
      <c r="K247" s="60"/>
      <c r="L247" s="60"/>
      <c r="M247" s="60"/>
      <c r="N247" s="60"/>
      <c r="O247" s="60"/>
      <c r="P247" s="60"/>
    </row>
    <row r="248" spans="1:16" x14ac:dyDescent="0.9">
      <c r="A248" s="60"/>
      <c r="B248" s="60"/>
      <c r="C248" s="60"/>
      <c r="D248" s="60"/>
      <c r="E248" s="60"/>
      <c r="F248" s="60"/>
      <c r="G248" s="60"/>
      <c r="H248" s="60"/>
      <c r="I248" s="60"/>
      <c r="J248" s="60"/>
      <c r="K248" s="60"/>
      <c r="L248" s="60"/>
      <c r="M248" s="60"/>
      <c r="N248" s="60"/>
      <c r="O248" s="60"/>
      <c r="P248" s="60"/>
    </row>
    <row r="249" spans="1:16" x14ac:dyDescent="0.9">
      <c r="A249" s="60"/>
      <c r="B249" s="60"/>
      <c r="C249" s="60"/>
      <c r="D249" s="60"/>
      <c r="E249" s="60"/>
      <c r="F249" s="60"/>
      <c r="G249" s="60"/>
      <c r="H249" s="60"/>
      <c r="I249" s="60"/>
      <c r="J249" s="60"/>
      <c r="K249" s="60"/>
      <c r="L249" s="60"/>
      <c r="M249" s="60"/>
      <c r="N249" s="60"/>
      <c r="O249" s="60"/>
      <c r="P249" s="60"/>
    </row>
    <row r="250" spans="1:16" x14ac:dyDescent="0.9">
      <c r="A250" s="60"/>
      <c r="B250" s="60"/>
      <c r="C250" s="60"/>
      <c r="D250" s="60"/>
      <c r="E250" s="60"/>
      <c r="F250" s="60"/>
      <c r="G250" s="60"/>
      <c r="H250" s="60"/>
      <c r="I250" s="60"/>
      <c r="J250" s="60"/>
      <c r="K250" s="60"/>
      <c r="L250" s="60"/>
      <c r="M250" s="60"/>
      <c r="N250" s="60"/>
      <c r="O250" s="60"/>
      <c r="P250" s="60"/>
    </row>
    <row r="251" spans="1:16" x14ac:dyDescent="0.9">
      <c r="A251" s="60"/>
      <c r="B251" s="60"/>
      <c r="C251" s="60"/>
      <c r="D251" s="60"/>
      <c r="E251" s="60"/>
      <c r="F251" s="60"/>
      <c r="G251" s="60"/>
      <c r="H251" s="60"/>
      <c r="I251" s="60"/>
      <c r="J251" s="60"/>
      <c r="K251" s="60"/>
      <c r="L251" s="60"/>
      <c r="M251" s="60"/>
      <c r="N251" s="60"/>
      <c r="O251" s="60"/>
      <c r="P251" s="60"/>
    </row>
    <row r="252" spans="1:16" x14ac:dyDescent="0.9">
      <c r="A252" s="60"/>
      <c r="B252" s="60"/>
      <c r="C252" s="60"/>
      <c r="D252" s="60"/>
      <c r="E252" s="60"/>
      <c r="F252" s="60"/>
      <c r="G252" s="60"/>
      <c r="H252" s="60"/>
      <c r="I252" s="60"/>
      <c r="J252" s="60"/>
      <c r="K252" s="60"/>
      <c r="L252" s="60"/>
      <c r="M252" s="60"/>
      <c r="N252" s="60"/>
      <c r="O252" s="60"/>
      <c r="P252" s="60"/>
    </row>
    <row r="253" spans="1:16" x14ac:dyDescent="0.9">
      <c r="A253" s="60"/>
      <c r="B253" s="60"/>
      <c r="C253" s="60"/>
      <c r="D253" s="60"/>
      <c r="E253" s="60"/>
      <c r="F253" s="60"/>
      <c r="G253" s="60"/>
      <c r="H253" s="60"/>
      <c r="I253" s="60"/>
      <c r="J253" s="60"/>
      <c r="K253" s="60"/>
      <c r="L253" s="60"/>
      <c r="M253" s="60"/>
      <c r="N253" s="60"/>
      <c r="O253" s="60"/>
      <c r="P253" s="60"/>
    </row>
    <row r="254" spans="1:16" x14ac:dyDescent="0.9">
      <c r="A254" s="60"/>
      <c r="B254" s="60"/>
      <c r="C254" s="60"/>
      <c r="D254" s="60"/>
      <c r="E254" s="60"/>
      <c r="F254" s="60"/>
      <c r="G254" s="60"/>
      <c r="H254" s="60"/>
      <c r="I254" s="60"/>
      <c r="J254" s="60"/>
      <c r="K254" s="60"/>
      <c r="L254" s="60"/>
      <c r="M254" s="60"/>
      <c r="N254" s="60"/>
      <c r="O254" s="60"/>
      <c r="P254" s="60"/>
    </row>
    <row r="255" spans="1:16" x14ac:dyDescent="0.9">
      <c r="A255" s="60"/>
      <c r="B255" s="60"/>
      <c r="C255" s="60"/>
      <c r="D255" s="60"/>
      <c r="E255" s="60"/>
      <c r="F255" s="60"/>
      <c r="G255" s="60"/>
      <c r="H255" s="60"/>
      <c r="I255" s="60"/>
      <c r="J255" s="60"/>
      <c r="K255" s="60"/>
      <c r="L255" s="60"/>
      <c r="M255" s="60"/>
      <c r="N255" s="60"/>
      <c r="O255" s="60"/>
      <c r="P255" s="60"/>
    </row>
    <row r="256" spans="1:16" x14ac:dyDescent="0.9">
      <c r="A256" s="60"/>
      <c r="B256" s="60"/>
      <c r="C256" s="60"/>
      <c r="D256" s="60"/>
      <c r="E256" s="60"/>
      <c r="F256" s="60"/>
      <c r="G256" s="60"/>
      <c r="H256" s="60"/>
      <c r="I256" s="60"/>
      <c r="J256" s="60"/>
      <c r="K256" s="60"/>
      <c r="L256" s="60"/>
      <c r="M256" s="60"/>
      <c r="N256" s="60"/>
      <c r="O256" s="60"/>
      <c r="P256" s="60"/>
    </row>
    <row r="257" spans="1:16" x14ac:dyDescent="0.9">
      <c r="A257" s="60"/>
      <c r="B257" s="60"/>
      <c r="C257" s="60"/>
      <c r="D257" s="60"/>
      <c r="E257" s="60"/>
      <c r="F257" s="60"/>
      <c r="G257" s="60"/>
      <c r="H257" s="60"/>
      <c r="I257" s="60"/>
      <c r="J257" s="60"/>
      <c r="K257" s="60"/>
      <c r="L257" s="60"/>
      <c r="M257" s="60"/>
      <c r="N257" s="60"/>
      <c r="O257" s="60"/>
      <c r="P257" s="60"/>
    </row>
    <row r="258" spans="1:16" x14ac:dyDescent="0.9">
      <c r="A258" s="60"/>
      <c r="B258" s="60"/>
      <c r="C258" s="60"/>
      <c r="D258" s="60"/>
      <c r="E258" s="60"/>
      <c r="F258" s="60"/>
      <c r="G258" s="60"/>
      <c r="H258" s="60"/>
      <c r="I258" s="60"/>
      <c r="J258" s="60"/>
      <c r="K258" s="60"/>
      <c r="L258" s="60"/>
      <c r="M258" s="60"/>
      <c r="N258" s="60"/>
      <c r="O258" s="60"/>
      <c r="P258" s="60"/>
    </row>
    <row r="259" spans="1:16" x14ac:dyDescent="0.9">
      <c r="A259" s="60"/>
      <c r="B259" s="60"/>
      <c r="C259" s="60"/>
      <c r="D259" s="60"/>
      <c r="E259" s="60"/>
      <c r="F259" s="60"/>
      <c r="G259" s="60"/>
      <c r="H259" s="60"/>
      <c r="I259" s="60"/>
      <c r="J259" s="60"/>
      <c r="K259" s="60"/>
      <c r="L259" s="60"/>
      <c r="M259" s="60"/>
      <c r="N259" s="60"/>
      <c r="O259" s="60"/>
      <c r="P259" s="60"/>
    </row>
    <row r="260" spans="1:16" x14ac:dyDescent="0.9">
      <c r="A260" s="60"/>
      <c r="B260" s="60"/>
      <c r="C260" s="60"/>
      <c r="D260" s="60"/>
      <c r="E260" s="60"/>
      <c r="F260" s="60"/>
      <c r="G260" s="60"/>
      <c r="H260" s="60"/>
      <c r="I260" s="60"/>
      <c r="J260" s="60"/>
      <c r="K260" s="60"/>
      <c r="L260" s="60"/>
      <c r="M260" s="60"/>
      <c r="N260" s="60"/>
      <c r="O260" s="60"/>
      <c r="P260" s="60"/>
    </row>
    <row r="261" spans="1:16" x14ac:dyDescent="0.9">
      <c r="A261" s="60"/>
      <c r="B261" s="60"/>
      <c r="C261" s="60"/>
      <c r="D261" s="60"/>
      <c r="E261" s="60"/>
      <c r="F261" s="60"/>
      <c r="G261" s="60"/>
      <c r="H261" s="60"/>
      <c r="I261" s="60"/>
      <c r="J261" s="60"/>
      <c r="K261" s="60"/>
      <c r="L261" s="60"/>
      <c r="M261" s="60"/>
      <c r="N261" s="60"/>
      <c r="O261" s="60"/>
      <c r="P261" s="60"/>
    </row>
    <row r="262" spans="1:16" x14ac:dyDescent="0.9">
      <c r="A262" s="60"/>
      <c r="B262" s="60"/>
      <c r="C262" s="60"/>
      <c r="D262" s="60"/>
      <c r="E262" s="60"/>
      <c r="F262" s="60"/>
      <c r="G262" s="60"/>
      <c r="H262" s="60"/>
      <c r="I262" s="60"/>
      <c r="J262" s="60"/>
      <c r="K262" s="60"/>
      <c r="L262" s="60"/>
      <c r="M262" s="60"/>
      <c r="N262" s="60"/>
      <c r="O262" s="60"/>
      <c r="P262" s="60"/>
    </row>
    <row r="263" spans="1:16" x14ac:dyDescent="0.9">
      <c r="A263" s="60"/>
      <c r="B263" s="60"/>
      <c r="C263" s="60"/>
      <c r="D263" s="60"/>
      <c r="E263" s="60"/>
      <c r="F263" s="60"/>
      <c r="G263" s="60"/>
      <c r="H263" s="60"/>
      <c r="I263" s="60"/>
      <c r="J263" s="60"/>
      <c r="K263" s="60"/>
      <c r="L263" s="60"/>
      <c r="M263" s="60"/>
      <c r="N263" s="60"/>
      <c r="O263" s="60"/>
      <c r="P263" s="60"/>
    </row>
    <row r="264" spans="1:16" x14ac:dyDescent="0.9">
      <c r="A264" s="60"/>
      <c r="B264" s="60"/>
      <c r="C264" s="60"/>
      <c r="D264" s="60"/>
      <c r="E264" s="60"/>
      <c r="F264" s="60"/>
      <c r="G264" s="60"/>
      <c r="H264" s="60"/>
      <c r="I264" s="60"/>
      <c r="J264" s="60"/>
      <c r="K264" s="60"/>
      <c r="L264" s="60"/>
      <c r="M264" s="60"/>
      <c r="N264" s="60"/>
      <c r="O264" s="60"/>
      <c r="P264" s="60"/>
    </row>
    <row r="265" spans="1:16" x14ac:dyDescent="0.9">
      <c r="A265" s="60"/>
      <c r="B265" s="60"/>
      <c r="C265" s="60"/>
      <c r="D265" s="60"/>
      <c r="E265" s="60"/>
      <c r="F265" s="60"/>
      <c r="G265" s="60"/>
      <c r="H265" s="60"/>
      <c r="I265" s="60"/>
      <c r="J265" s="60"/>
      <c r="K265" s="60"/>
      <c r="L265" s="60"/>
      <c r="M265" s="60"/>
      <c r="N265" s="60"/>
      <c r="O265" s="60"/>
      <c r="P265" s="60"/>
    </row>
    <row r="266" spans="1:16" x14ac:dyDescent="0.9">
      <c r="A266" s="60"/>
      <c r="B266" s="60"/>
      <c r="C266" s="60"/>
      <c r="D266" s="60"/>
      <c r="E266" s="60"/>
      <c r="F266" s="60"/>
      <c r="G266" s="60"/>
      <c r="H266" s="60"/>
      <c r="I266" s="60"/>
      <c r="J266" s="60"/>
      <c r="K266" s="60"/>
      <c r="L266" s="60"/>
      <c r="M266" s="60"/>
      <c r="N266" s="60"/>
      <c r="O266" s="60"/>
      <c r="P266" s="60"/>
    </row>
    <row r="267" spans="1:16" x14ac:dyDescent="0.9">
      <c r="A267" s="60"/>
      <c r="B267" s="60"/>
      <c r="C267" s="60"/>
      <c r="D267" s="60"/>
      <c r="E267" s="60"/>
      <c r="F267" s="60"/>
      <c r="G267" s="60"/>
      <c r="H267" s="60"/>
      <c r="I267" s="60"/>
      <c r="J267" s="60"/>
      <c r="K267" s="60"/>
      <c r="L267" s="60"/>
      <c r="M267" s="60"/>
      <c r="N267" s="60"/>
      <c r="O267" s="60"/>
      <c r="P267" s="60"/>
    </row>
    <row r="268" spans="1:16" x14ac:dyDescent="0.9">
      <c r="A268" s="60"/>
      <c r="B268" s="60"/>
      <c r="C268" s="60"/>
      <c r="D268" s="60"/>
      <c r="E268" s="60"/>
      <c r="F268" s="60"/>
      <c r="G268" s="60"/>
      <c r="H268" s="60"/>
      <c r="I268" s="60"/>
      <c r="J268" s="60"/>
      <c r="K268" s="60"/>
      <c r="L268" s="60"/>
      <c r="M268" s="60"/>
      <c r="N268" s="60"/>
      <c r="O268" s="60"/>
      <c r="P268" s="60"/>
    </row>
    <row r="269" spans="1:16" x14ac:dyDescent="0.9">
      <c r="A269" s="60"/>
      <c r="B269" s="60"/>
      <c r="C269" s="60"/>
      <c r="D269" s="60"/>
      <c r="E269" s="60"/>
      <c r="F269" s="60"/>
      <c r="G269" s="60"/>
      <c r="H269" s="60"/>
      <c r="I269" s="60"/>
      <c r="J269" s="60"/>
      <c r="K269" s="60"/>
      <c r="L269" s="60"/>
      <c r="M269" s="60"/>
      <c r="N269" s="60"/>
      <c r="O269" s="60"/>
      <c r="P269" s="60"/>
    </row>
    <row r="270" spans="1:16" x14ac:dyDescent="0.9">
      <c r="A270" s="60"/>
      <c r="B270" s="60"/>
      <c r="C270" s="60"/>
      <c r="D270" s="60"/>
      <c r="E270" s="60"/>
      <c r="F270" s="60"/>
      <c r="G270" s="60"/>
      <c r="H270" s="60"/>
      <c r="I270" s="60"/>
      <c r="J270" s="60"/>
      <c r="K270" s="60"/>
      <c r="L270" s="60"/>
      <c r="M270" s="60"/>
      <c r="N270" s="60"/>
      <c r="O270" s="60"/>
      <c r="P270" s="60"/>
    </row>
    <row r="271" spans="1:16" x14ac:dyDescent="0.9">
      <c r="A271" s="60"/>
      <c r="B271" s="60"/>
      <c r="C271" s="60"/>
      <c r="D271" s="60"/>
      <c r="E271" s="60"/>
      <c r="F271" s="60"/>
      <c r="G271" s="60"/>
      <c r="H271" s="60"/>
      <c r="I271" s="60"/>
      <c r="J271" s="60"/>
      <c r="K271" s="60"/>
      <c r="L271" s="60"/>
      <c r="M271" s="60"/>
      <c r="N271" s="60"/>
      <c r="O271" s="60"/>
      <c r="P271" s="60"/>
    </row>
    <row r="272" spans="1:16" x14ac:dyDescent="0.9">
      <c r="A272" s="60"/>
      <c r="B272" s="60"/>
      <c r="C272" s="60"/>
      <c r="D272" s="60"/>
      <c r="E272" s="60"/>
      <c r="F272" s="60"/>
      <c r="G272" s="60"/>
      <c r="H272" s="60"/>
      <c r="I272" s="60"/>
      <c r="J272" s="60"/>
      <c r="K272" s="60"/>
      <c r="L272" s="60"/>
      <c r="M272" s="60"/>
      <c r="N272" s="60"/>
      <c r="O272" s="60"/>
      <c r="P272" s="60"/>
    </row>
    <row r="273" spans="1:16" x14ac:dyDescent="0.9">
      <c r="A273" s="60"/>
      <c r="B273" s="60"/>
      <c r="C273" s="60"/>
      <c r="D273" s="60"/>
      <c r="E273" s="60"/>
      <c r="F273" s="60"/>
      <c r="G273" s="60"/>
      <c r="H273" s="60"/>
      <c r="I273" s="60"/>
      <c r="J273" s="60"/>
      <c r="K273" s="60"/>
      <c r="L273" s="60"/>
      <c r="M273" s="60"/>
      <c r="N273" s="60"/>
      <c r="O273" s="60"/>
      <c r="P273" s="60"/>
    </row>
    <row r="274" spans="1:16" x14ac:dyDescent="0.9">
      <c r="A274" s="60"/>
      <c r="B274" s="60"/>
      <c r="C274" s="60"/>
      <c r="D274" s="60"/>
      <c r="E274" s="60"/>
      <c r="F274" s="60"/>
      <c r="G274" s="60"/>
      <c r="H274" s="60"/>
      <c r="I274" s="60"/>
      <c r="J274" s="60"/>
      <c r="K274" s="60"/>
      <c r="L274" s="60"/>
      <c r="M274" s="60"/>
      <c r="N274" s="60"/>
      <c r="O274" s="60"/>
      <c r="P274" s="60"/>
    </row>
    <row r="275" spans="1:16" x14ac:dyDescent="0.9">
      <c r="A275" s="60"/>
      <c r="B275" s="60"/>
      <c r="C275" s="60"/>
      <c r="D275" s="60"/>
      <c r="E275" s="60"/>
      <c r="F275" s="60"/>
      <c r="G275" s="60"/>
      <c r="H275" s="60"/>
      <c r="I275" s="60"/>
      <c r="J275" s="60"/>
      <c r="K275" s="60"/>
      <c r="L275" s="60"/>
      <c r="M275" s="60"/>
      <c r="N275" s="60"/>
      <c r="O275" s="60"/>
      <c r="P275" s="60"/>
    </row>
    <row r="276" spans="1:16" x14ac:dyDescent="0.9">
      <c r="A276" s="60"/>
      <c r="B276" s="60"/>
      <c r="C276" s="60"/>
      <c r="D276" s="60"/>
      <c r="E276" s="60"/>
      <c r="F276" s="60"/>
      <c r="G276" s="60"/>
      <c r="H276" s="60"/>
      <c r="I276" s="60"/>
      <c r="J276" s="60"/>
      <c r="K276" s="60"/>
      <c r="L276" s="60"/>
      <c r="M276" s="60"/>
      <c r="N276" s="60"/>
      <c r="O276" s="60"/>
      <c r="P276" s="60"/>
    </row>
    <row r="277" spans="1:16" x14ac:dyDescent="0.9">
      <c r="A277" s="60"/>
      <c r="B277" s="60"/>
      <c r="C277" s="60"/>
      <c r="D277" s="60"/>
      <c r="E277" s="60"/>
      <c r="F277" s="60"/>
      <c r="G277" s="60"/>
      <c r="H277" s="60"/>
      <c r="I277" s="60"/>
      <c r="J277" s="60"/>
      <c r="K277" s="60"/>
      <c r="L277" s="60"/>
      <c r="M277" s="60"/>
      <c r="N277" s="60"/>
      <c r="O277" s="60"/>
      <c r="P277" s="60"/>
    </row>
    <row r="278" spans="1:16" x14ac:dyDescent="0.9">
      <c r="A278" s="60"/>
      <c r="B278" s="60"/>
      <c r="C278" s="60"/>
      <c r="D278" s="60"/>
      <c r="E278" s="60"/>
      <c r="F278" s="60"/>
      <c r="G278" s="60"/>
      <c r="H278" s="60"/>
      <c r="I278" s="60"/>
      <c r="J278" s="60"/>
      <c r="K278" s="60"/>
      <c r="L278" s="60"/>
      <c r="M278" s="60"/>
      <c r="N278" s="60"/>
      <c r="O278" s="60"/>
      <c r="P278" s="60"/>
    </row>
    <row r="279" spans="1:16" x14ac:dyDescent="0.9">
      <c r="A279" s="60"/>
      <c r="B279" s="60"/>
      <c r="C279" s="60"/>
      <c r="D279" s="60"/>
      <c r="E279" s="60"/>
      <c r="F279" s="60"/>
      <c r="G279" s="60"/>
      <c r="H279" s="60"/>
      <c r="I279" s="60"/>
      <c r="J279" s="60"/>
      <c r="K279" s="60"/>
      <c r="L279" s="60"/>
      <c r="M279" s="60"/>
      <c r="N279" s="60"/>
      <c r="O279" s="60"/>
      <c r="P279" s="60"/>
    </row>
    <row r="280" spans="1:16" x14ac:dyDescent="0.9">
      <c r="A280" s="60"/>
      <c r="B280" s="60"/>
      <c r="C280" s="60"/>
      <c r="D280" s="60"/>
      <c r="E280" s="60"/>
      <c r="F280" s="60"/>
      <c r="G280" s="60"/>
      <c r="H280" s="60"/>
      <c r="I280" s="60"/>
      <c r="J280" s="60"/>
      <c r="K280" s="60"/>
      <c r="L280" s="60"/>
      <c r="M280" s="60"/>
      <c r="N280" s="60"/>
      <c r="O280" s="60"/>
      <c r="P280" s="60"/>
    </row>
    <row r="281" spans="1:16" x14ac:dyDescent="0.9">
      <c r="A281" s="60"/>
      <c r="B281" s="60"/>
      <c r="C281" s="60"/>
      <c r="D281" s="60"/>
      <c r="E281" s="60"/>
      <c r="F281" s="60"/>
      <c r="G281" s="60"/>
      <c r="H281" s="60"/>
      <c r="I281" s="60"/>
      <c r="J281" s="60"/>
      <c r="K281" s="60"/>
      <c r="L281" s="60"/>
      <c r="M281" s="60"/>
      <c r="N281" s="60"/>
      <c r="O281" s="60"/>
      <c r="P281" s="60"/>
    </row>
    <row r="282" spans="1:16" x14ac:dyDescent="0.9">
      <c r="A282" s="60"/>
      <c r="B282" s="60"/>
      <c r="C282" s="60"/>
      <c r="D282" s="60"/>
      <c r="E282" s="60"/>
      <c r="F282" s="60"/>
      <c r="G282" s="60"/>
      <c r="H282" s="60"/>
      <c r="I282" s="60"/>
      <c r="J282" s="60"/>
      <c r="K282" s="60"/>
      <c r="L282" s="60"/>
      <c r="M282" s="60"/>
      <c r="N282" s="60"/>
      <c r="O282" s="60"/>
      <c r="P282" s="60"/>
    </row>
    <row r="283" spans="1:16" x14ac:dyDescent="0.9">
      <c r="A283" s="60"/>
      <c r="B283" s="60"/>
      <c r="C283" s="60"/>
      <c r="D283" s="60"/>
      <c r="E283" s="60"/>
      <c r="F283" s="60"/>
      <c r="G283" s="60"/>
      <c r="H283" s="60"/>
      <c r="I283" s="60"/>
      <c r="J283" s="60"/>
      <c r="K283" s="60"/>
      <c r="L283" s="60"/>
      <c r="M283" s="60"/>
      <c r="N283" s="60"/>
      <c r="O283" s="60"/>
      <c r="P283" s="60"/>
    </row>
    <row r="284" spans="1:16" x14ac:dyDescent="0.9">
      <c r="A284" s="60"/>
      <c r="B284" s="60"/>
      <c r="C284" s="60"/>
      <c r="D284" s="60"/>
      <c r="E284" s="60"/>
      <c r="F284" s="60"/>
      <c r="G284" s="60"/>
      <c r="H284" s="60"/>
      <c r="I284" s="60"/>
      <c r="J284" s="60"/>
      <c r="K284" s="60"/>
      <c r="L284" s="60"/>
      <c r="M284" s="60"/>
      <c r="N284" s="60"/>
      <c r="O284" s="60"/>
      <c r="P284" s="60"/>
    </row>
    <row r="285" spans="1:16" x14ac:dyDescent="0.9">
      <c r="A285" s="60"/>
      <c r="B285" s="60"/>
      <c r="C285" s="60"/>
      <c r="D285" s="60"/>
      <c r="E285" s="60"/>
      <c r="F285" s="60"/>
      <c r="G285" s="60"/>
      <c r="H285" s="60"/>
      <c r="I285" s="60"/>
      <c r="J285" s="60"/>
      <c r="K285" s="60"/>
      <c r="L285" s="60"/>
      <c r="M285" s="60"/>
      <c r="N285" s="60"/>
      <c r="O285" s="60"/>
      <c r="P285" s="60"/>
    </row>
    <row r="286" spans="1:16" x14ac:dyDescent="0.9">
      <c r="A286" s="60"/>
      <c r="B286" s="60"/>
      <c r="C286" s="60"/>
      <c r="D286" s="60"/>
      <c r="E286" s="60"/>
      <c r="F286" s="60"/>
      <c r="G286" s="60"/>
      <c r="H286" s="60"/>
      <c r="I286" s="60"/>
      <c r="J286" s="60"/>
      <c r="K286" s="60"/>
      <c r="L286" s="60"/>
      <c r="M286" s="60"/>
      <c r="N286" s="60"/>
      <c r="O286" s="60"/>
      <c r="P286" s="60"/>
    </row>
    <row r="287" spans="1:16" x14ac:dyDescent="0.9">
      <c r="A287" s="60"/>
      <c r="B287" s="60"/>
      <c r="C287" s="60"/>
      <c r="D287" s="60"/>
      <c r="E287" s="60"/>
      <c r="F287" s="60"/>
      <c r="G287" s="60"/>
      <c r="H287" s="60"/>
      <c r="I287" s="60"/>
      <c r="J287" s="60"/>
      <c r="K287" s="60"/>
      <c r="L287" s="60"/>
      <c r="M287" s="60"/>
      <c r="N287" s="60"/>
      <c r="O287" s="60"/>
      <c r="P287" s="60"/>
    </row>
    <row r="288" spans="1:16" x14ac:dyDescent="0.9">
      <c r="A288" s="60"/>
      <c r="B288" s="60"/>
      <c r="C288" s="60"/>
      <c r="D288" s="60"/>
      <c r="E288" s="60"/>
      <c r="F288" s="60"/>
      <c r="G288" s="60"/>
      <c r="H288" s="60"/>
      <c r="I288" s="60"/>
      <c r="J288" s="60"/>
      <c r="K288" s="60"/>
      <c r="L288" s="60"/>
      <c r="M288" s="60"/>
      <c r="N288" s="60"/>
      <c r="O288" s="60"/>
      <c r="P288" s="60"/>
    </row>
    <row r="289" spans="1:16" x14ac:dyDescent="0.9">
      <c r="A289" s="60"/>
      <c r="B289" s="60"/>
      <c r="C289" s="60"/>
      <c r="D289" s="60"/>
      <c r="E289" s="60"/>
      <c r="F289" s="60"/>
      <c r="G289" s="60"/>
      <c r="H289" s="60"/>
      <c r="I289" s="60"/>
      <c r="J289" s="60"/>
      <c r="K289" s="60"/>
      <c r="L289" s="60"/>
      <c r="M289" s="60"/>
      <c r="N289" s="60"/>
      <c r="O289" s="60"/>
      <c r="P289" s="60"/>
    </row>
    <row r="290" spans="1:16" x14ac:dyDescent="0.9">
      <c r="A290" s="60"/>
      <c r="B290" s="60"/>
      <c r="C290" s="60"/>
      <c r="D290" s="60"/>
      <c r="E290" s="60"/>
      <c r="F290" s="60"/>
      <c r="G290" s="60"/>
      <c r="H290" s="60"/>
      <c r="I290" s="60"/>
      <c r="J290" s="60"/>
      <c r="K290" s="60"/>
      <c r="L290" s="60"/>
      <c r="M290" s="60"/>
      <c r="N290" s="60"/>
      <c r="O290" s="60"/>
      <c r="P290" s="60"/>
    </row>
    <row r="291" spans="1:16" x14ac:dyDescent="0.9">
      <c r="A291" s="60"/>
      <c r="B291" s="60"/>
      <c r="C291" s="60"/>
      <c r="D291" s="60"/>
      <c r="E291" s="60"/>
      <c r="F291" s="60"/>
      <c r="G291" s="60"/>
      <c r="H291" s="60"/>
      <c r="I291" s="60"/>
      <c r="J291" s="60"/>
      <c r="K291" s="60"/>
      <c r="L291" s="60"/>
      <c r="M291" s="60"/>
      <c r="N291" s="60"/>
      <c r="O291" s="60"/>
      <c r="P291" s="60"/>
    </row>
    <row r="292" spans="1:16" x14ac:dyDescent="0.9">
      <c r="A292" s="60"/>
      <c r="B292" s="60"/>
      <c r="C292" s="60"/>
      <c r="D292" s="60"/>
      <c r="E292" s="60"/>
      <c r="F292" s="60"/>
      <c r="G292" s="60"/>
      <c r="H292" s="60"/>
      <c r="I292" s="60"/>
      <c r="J292" s="60"/>
      <c r="K292" s="60"/>
      <c r="L292" s="60"/>
      <c r="M292" s="60"/>
      <c r="N292" s="60"/>
      <c r="O292" s="60"/>
      <c r="P292" s="60"/>
    </row>
    <row r="293" spans="1:16" x14ac:dyDescent="0.9">
      <c r="A293" s="60"/>
      <c r="B293" s="60"/>
      <c r="C293" s="60"/>
      <c r="D293" s="60"/>
      <c r="E293" s="60"/>
      <c r="F293" s="60"/>
      <c r="G293" s="60"/>
      <c r="H293" s="60"/>
      <c r="I293" s="60"/>
      <c r="J293" s="60"/>
      <c r="K293" s="60"/>
      <c r="L293" s="60"/>
      <c r="M293" s="60"/>
      <c r="N293" s="60"/>
      <c r="O293" s="60"/>
      <c r="P293" s="60"/>
    </row>
    <row r="294" spans="1:16" x14ac:dyDescent="0.9">
      <c r="A294" s="60"/>
      <c r="B294" s="60"/>
      <c r="C294" s="60"/>
      <c r="D294" s="60"/>
      <c r="E294" s="60"/>
      <c r="F294" s="60"/>
      <c r="G294" s="60"/>
      <c r="H294" s="60"/>
      <c r="I294" s="60"/>
      <c r="J294" s="60"/>
      <c r="K294" s="60"/>
      <c r="L294" s="60"/>
      <c r="M294" s="60"/>
      <c r="N294" s="60"/>
      <c r="O294" s="60"/>
      <c r="P294" s="60"/>
    </row>
    <row r="295" spans="1:16" x14ac:dyDescent="0.9">
      <c r="A295" s="60"/>
      <c r="B295" s="60"/>
      <c r="C295" s="60"/>
      <c r="D295" s="60"/>
      <c r="E295" s="60"/>
      <c r="F295" s="60"/>
      <c r="G295" s="60"/>
      <c r="H295" s="60"/>
      <c r="I295" s="60"/>
      <c r="J295" s="60"/>
      <c r="K295" s="60"/>
      <c r="L295" s="60"/>
      <c r="M295" s="60"/>
      <c r="N295" s="60"/>
      <c r="O295" s="60"/>
      <c r="P295" s="60"/>
    </row>
    <row r="296" spans="1:16" x14ac:dyDescent="0.9">
      <c r="A296" s="60"/>
      <c r="B296" s="60"/>
      <c r="C296" s="60"/>
      <c r="D296" s="60"/>
      <c r="E296" s="60"/>
      <c r="F296" s="60"/>
      <c r="G296" s="60"/>
      <c r="H296" s="60"/>
      <c r="I296" s="60"/>
      <c r="J296" s="60"/>
      <c r="K296" s="60"/>
      <c r="L296" s="60"/>
      <c r="M296" s="60"/>
      <c r="N296" s="60"/>
      <c r="O296" s="60"/>
      <c r="P296" s="60"/>
    </row>
    <row r="297" spans="1:16" x14ac:dyDescent="0.9">
      <c r="A297" s="60"/>
      <c r="B297" s="60"/>
      <c r="C297" s="60"/>
      <c r="D297" s="60"/>
      <c r="E297" s="60"/>
      <c r="F297" s="60"/>
      <c r="G297" s="60"/>
      <c r="H297" s="60"/>
      <c r="I297" s="60"/>
      <c r="J297" s="60"/>
      <c r="K297" s="60"/>
      <c r="L297" s="60"/>
      <c r="M297" s="60"/>
      <c r="N297" s="60"/>
      <c r="O297" s="60"/>
      <c r="P297" s="60"/>
    </row>
    <row r="298" spans="1:16" x14ac:dyDescent="0.9">
      <c r="A298" s="60"/>
      <c r="B298" s="60"/>
      <c r="C298" s="60"/>
      <c r="D298" s="60"/>
      <c r="E298" s="60"/>
      <c r="F298" s="60"/>
      <c r="G298" s="60"/>
      <c r="H298" s="60"/>
      <c r="I298" s="60"/>
      <c r="J298" s="60"/>
      <c r="K298" s="60"/>
      <c r="L298" s="60"/>
      <c r="M298" s="60"/>
      <c r="N298" s="60"/>
      <c r="O298" s="60"/>
      <c r="P298" s="60"/>
    </row>
    <row r="299" spans="1:16" x14ac:dyDescent="0.9">
      <c r="A299" s="60"/>
      <c r="B299" s="60"/>
      <c r="C299" s="60"/>
      <c r="D299" s="60"/>
      <c r="E299" s="60"/>
      <c r="F299" s="60"/>
      <c r="G299" s="60"/>
      <c r="H299" s="60"/>
      <c r="I299" s="60"/>
      <c r="J299" s="60"/>
      <c r="K299" s="60"/>
      <c r="L299" s="60"/>
      <c r="M299" s="60"/>
      <c r="N299" s="60"/>
      <c r="O299" s="60"/>
      <c r="P299" s="60"/>
    </row>
    <row r="300" spans="1:16" x14ac:dyDescent="0.9">
      <c r="A300" s="60"/>
      <c r="B300" s="60"/>
      <c r="C300" s="60"/>
      <c r="D300" s="60"/>
      <c r="E300" s="60"/>
      <c r="F300" s="60"/>
      <c r="G300" s="60"/>
      <c r="H300" s="60"/>
      <c r="I300" s="60"/>
      <c r="J300" s="60"/>
      <c r="K300" s="60"/>
      <c r="L300" s="60"/>
      <c r="M300" s="60"/>
      <c r="N300" s="60"/>
      <c r="O300" s="60"/>
      <c r="P300" s="60"/>
    </row>
    <row r="301" spans="1:16" x14ac:dyDescent="0.9">
      <c r="A301" s="60"/>
      <c r="B301" s="60"/>
      <c r="C301" s="60"/>
      <c r="D301" s="60"/>
      <c r="E301" s="60"/>
      <c r="F301" s="60"/>
      <c r="G301" s="60"/>
      <c r="H301" s="60"/>
      <c r="I301" s="60"/>
      <c r="J301" s="60"/>
      <c r="K301" s="60"/>
      <c r="L301" s="60"/>
      <c r="M301" s="60"/>
      <c r="N301" s="60"/>
      <c r="O301" s="60"/>
      <c r="P301" s="60"/>
    </row>
    <row r="302" spans="1:16" x14ac:dyDescent="0.9">
      <c r="A302" s="60"/>
      <c r="B302" s="60"/>
      <c r="C302" s="60"/>
      <c r="D302" s="60"/>
      <c r="E302" s="60"/>
      <c r="F302" s="60"/>
      <c r="G302" s="60"/>
      <c r="H302" s="60"/>
      <c r="I302" s="60"/>
      <c r="J302" s="60"/>
      <c r="K302" s="60"/>
      <c r="L302" s="60"/>
      <c r="M302" s="60"/>
      <c r="N302" s="60"/>
      <c r="O302" s="60"/>
      <c r="P302" s="60"/>
    </row>
    <row r="303" spans="1:16" x14ac:dyDescent="0.9">
      <c r="A303" s="60"/>
      <c r="B303" s="60"/>
      <c r="C303" s="60"/>
      <c r="D303" s="60"/>
      <c r="E303" s="60"/>
      <c r="F303" s="60"/>
      <c r="G303" s="60"/>
      <c r="H303" s="60"/>
      <c r="I303" s="60"/>
      <c r="J303" s="60"/>
      <c r="K303" s="60"/>
      <c r="L303" s="60"/>
      <c r="M303" s="60"/>
      <c r="N303" s="60"/>
      <c r="O303" s="60"/>
      <c r="P303" s="60"/>
    </row>
    <row r="304" spans="1:16" x14ac:dyDescent="0.9">
      <c r="A304" s="60"/>
      <c r="B304" s="60"/>
      <c r="C304" s="60"/>
      <c r="D304" s="60"/>
      <c r="E304" s="60"/>
      <c r="F304" s="60"/>
      <c r="G304" s="60"/>
      <c r="H304" s="60"/>
      <c r="I304" s="60"/>
      <c r="J304" s="60"/>
      <c r="K304" s="60"/>
      <c r="L304" s="60"/>
      <c r="M304" s="60"/>
      <c r="N304" s="60"/>
      <c r="O304" s="60"/>
      <c r="P304" s="60"/>
    </row>
    <row r="305" spans="1:16" x14ac:dyDescent="0.9">
      <c r="A305" s="60"/>
      <c r="B305" s="60"/>
      <c r="C305" s="60"/>
      <c r="D305" s="60"/>
      <c r="E305" s="60"/>
      <c r="F305" s="60"/>
      <c r="G305" s="60"/>
      <c r="H305" s="60"/>
      <c r="I305" s="60"/>
      <c r="J305" s="60"/>
      <c r="K305" s="60"/>
      <c r="L305" s="60"/>
      <c r="M305" s="60"/>
      <c r="N305" s="60"/>
      <c r="O305" s="60"/>
      <c r="P305" s="60"/>
    </row>
    <row r="306" spans="1:16" x14ac:dyDescent="0.9">
      <c r="A306" s="60"/>
      <c r="B306" s="60"/>
      <c r="C306" s="60"/>
      <c r="D306" s="60"/>
      <c r="E306" s="60"/>
      <c r="F306" s="60"/>
      <c r="G306" s="60"/>
      <c r="H306" s="60"/>
      <c r="I306" s="60"/>
      <c r="J306" s="60"/>
      <c r="K306" s="60"/>
      <c r="L306" s="60"/>
      <c r="M306" s="60"/>
      <c r="N306" s="60"/>
      <c r="O306" s="60"/>
      <c r="P306" s="60"/>
    </row>
    <row r="307" spans="1:16" x14ac:dyDescent="0.9">
      <c r="A307" s="60"/>
      <c r="B307" s="60"/>
      <c r="C307" s="60"/>
      <c r="D307" s="60"/>
      <c r="E307" s="60"/>
      <c r="F307" s="60"/>
      <c r="G307" s="60"/>
      <c r="H307" s="60"/>
      <c r="I307" s="60"/>
      <c r="J307" s="60"/>
      <c r="K307" s="60"/>
      <c r="L307" s="60"/>
      <c r="M307" s="60"/>
      <c r="N307" s="60"/>
      <c r="O307" s="60"/>
      <c r="P307" s="60"/>
    </row>
    <row r="308" spans="1:16" x14ac:dyDescent="0.9">
      <c r="A308" s="60"/>
      <c r="B308" s="60"/>
      <c r="C308" s="60"/>
      <c r="D308" s="60"/>
      <c r="E308" s="60"/>
      <c r="F308" s="60"/>
      <c r="G308" s="60"/>
      <c r="H308" s="60"/>
      <c r="I308" s="60"/>
      <c r="J308" s="60"/>
      <c r="K308" s="60"/>
      <c r="L308" s="60"/>
      <c r="M308" s="60"/>
      <c r="N308" s="60"/>
      <c r="O308" s="60"/>
      <c r="P308" s="60"/>
    </row>
    <row r="309" spans="1:16" x14ac:dyDescent="0.9">
      <c r="A309" s="60"/>
      <c r="B309" s="60"/>
      <c r="C309" s="60"/>
      <c r="D309" s="60"/>
      <c r="E309" s="60"/>
      <c r="F309" s="60"/>
      <c r="G309" s="60"/>
      <c r="H309" s="60"/>
      <c r="I309" s="60"/>
      <c r="J309" s="60"/>
      <c r="K309" s="60"/>
      <c r="L309" s="60"/>
      <c r="M309" s="60"/>
      <c r="N309" s="60"/>
      <c r="O309" s="60"/>
      <c r="P309" s="60"/>
    </row>
    <row r="310" spans="1:16" x14ac:dyDescent="0.9">
      <c r="A310" s="60"/>
      <c r="B310" s="60"/>
      <c r="C310" s="60"/>
      <c r="D310" s="60"/>
      <c r="E310" s="60"/>
      <c r="F310" s="60"/>
      <c r="G310" s="60"/>
      <c r="H310" s="60"/>
      <c r="I310" s="60"/>
      <c r="J310" s="60"/>
      <c r="K310" s="60"/>
      <c r="L310" s="60"/>
      <c r="M310" s="60"/>
      <c r="N310" s="60"/>
      <c r="O310" s="60"/>
      <c r="P310" s="60"/>
    </row>
    <row r="311" spans="1:16" x14ac:dyDescent="0.9">
      <c r="A311" s="60"/>
      <c r="B311" s="60"/>
      <c r="C311" s="60"/>
      <c r="D311" s="60"/>
      <c r="E311" s="60"/>
      <c r="F311" s="60"/>
      <c r="G311" s="60"/>
      <c r="H311" s="60"/>
      <c r="I311" s="60"/>
      <c r="J311" s="60"/>
      <c r="K311" s="60"/>
      <c r="L311" s="60"/>
      <c r="M311" s="60"/>
      <c r="N311" s="60"/>
      <c r="O311" s="60"/>
      <c r="P311" s="60"/>
    </row>
    <row r="312" spans="1:16" x14ac:dyDescent="0.9">
      <c r="A312" s="60"/>
      <c r="B312" s="60"/>
      <c r="C312" s="60"/>
      <c r="D312" s="60"/>
      <c r="E312" s="60"/>
      <c r="F312" s="60"/>
      <c r="G312" s="60"/>
      <c r="H312" s="60"/>
      <c r="I312" s="60"/>
      <c r="J312" s="60"/>
      <c r="K312" s="60"/>
      <c r="L312" s="60"/>
      <c r="M312" s="60"/>
      <c r="N312" s="60"/>
      <c r="O312" s="60"/>
      <c r="P312" s="60"/>
    </row>
    <row r="313" spans="1:16" x14ac:dyDescent="0.9">
      <c r="A313" s="60"/>
      <c r="B313" s="60"/>
      <c r="C313" s="60"/>
      <c r="D313" s="60"/>
      <c r="E313" s="60"/>
      <c r="F313" s="60"/>
      <c r="G313" s="60"/>
      <c r="H313" s="60"/>
      <c r="I313" s="60"/>
      <c r="J313" s="60"/>
      <c r="K313" s="60"/>
      <c r="L313" s="60"/>
      <c r="M313" s="60"/>
      <c r="N313" s="60"/>
      <c r="O313" s="60"/>
      <c r="P313" s="60"/>
    </row>
    <row r="314" spans="1:16" x14ac:dyDescent="0.9">
      <c r="A314" s="60"/>
      <c r="B314" s="60"/>
      <c r="C314" s="60"/>
      <c r="D314" s="60"/>
      <c r="E314" s="60"/>
      <c r="F314" s="60"/>
      <c r="G314" s="60"/>
      <c r="H314" s="60"/>
      <c r="I314" s="60"/>
      <c r="J314" s="60"/>
      <c r="K314" s="60"/>
      <c r="L314" s="60"/>
      <c r="M314" s="60"/>
      <c r="N314" s="60"/>
      <c r="O314" s="60"/>
      <c r="P314" s="60"/>
    </row>
    <row r="315" spans="1:16" x14ac:dyDescent="0.9">
      <c r="A315" s="60"/>
      <c r="B315" s="60"/>
      <c r="C315" s="60"/>
      <c r="D315" s="60"/>
      <c r="E315" s="60"/>
      <c r="F315" s="60"/>
      <c r="G315" s="60"/>
      <c r="H315" s="60"/>
      <c r="I315" s="60"/>
      <c r="J315" s="60"/>
      <c r="K315" s="60"/>
      <c r="L315" s="60"/>
      <c r="M315" s="60"/>
      <c r="N315" s="60"/>
      <c r="O315" s="60"/>
      <c r="P315" s="60"/>
    </row>
    <row r="316" spans="1:16" x14ac:dyDescent="0.9">
      <c r="A316" s="60"/>
      <c r="B316" s="60"/>
      <c r="C316" s="60"/>
      <c r="D316" s="60"/>
      <c r="E316" s="60"/>
      <c r="F316" s="60"/>
      <c r="G316" s="60"/>
      <c r="H316" s="60"/>
      <c r="I316" s="60"/>
      <c r="J316" s="60"/>
      <c r="K316" s="60"/>
      <c r="L316" s="60"/>
      <c r="M316" s="60"/>
      <c r="N316" s="60"/>
      <c r="O316" s="60"/>
      <c r="P316" s="60"/>
    </row>
    <row r="317" spans="1:16" x14ac:dyDescent="0.9">
      <c r="A317" s="60"/>
      <c r="B317" s="60"/>
      <c r="C317" s="60"/>
      <c r="D317" s="60"/>
      <c r="E317" s="60"/>
      <c r="F317" s="60"/>
      <c r="G317" s="60"/>
      <c r="H317" s="60"/>
      <c r="I317" s="60"/>
      <c r="J317" s="60"/>
      <c r="K317" s="60"/>
      <c r="L317" s="60"/>
      <c r="M317" s="60"/>
      <c r="N317" s="60"/>
      <c r="O317" s="60"/>
      <c r="P317" s="60"/>
    </row>
    <row r="318" spans="1:16" x14ac:dyDescent="0.9">
      <c r="A318" s="60"/>
      <c r="B318" s="60"/>
      <c r="C318" s="60"/>
      <c r="D318" s="60"/>
      <c r="E318" s="60"/>
      <c r="F318" s="60"/>
      <c r="G318" s="60"/>
      <c r="H318" s="60"/>
      <c r="I318" s="60"/>
      <c r="J318" s="60"/>
      <c r="K318" s="60"/>
      <c r="L318" s="60"/>
      <c r="M318" s="60"/>
      <c r="N318" s="60"/>
      <c r="O318" s="60"/>
      <c r="P318" s="60"/>
    </row>
    <row r="319" spans="1:16" x14ac:dyDescent="0.9">
      <c r="A319" s="60"/>
      <c r="B319" s="60"/>
      <c r="C319" s="60"/>
      <c r="D319" s="60"/>
      <c r="E319" s="60"/>
      <c r="F319" s="60"/>
      <c r="G319" s="60"/>
      <c r="H319" s="60"/>
      <c r="I319" s="60"/>
      <c r="J319" s="60"/>
      <c r="K319" s="60"/>
      <c r="L319" s="60"/>
      <c r="M319" s="60"/>
      <c r="N319" s="60"/>
      <c r="O319" s="60"/>
      <c r="P319" s="60"/>
    </row>
    <row r="320" spans="1:16" x14ac:dyDescent="0.9">
      <c r="A320" s="60"/>
      <c r="B320" s="60"/>
      <c r="C320" s="60"/>
      <c r="D320" s="60"/>
      <c r="E320" s="60"/>
      <c r="F320" s="60"/>
      <c r="G320" s="60"/>
      <c r="H320" s="60"/>
      <c r="I320" s="60"/>
      <c r="J320" s="60"/>
      <c r="K320" s="60"/>
      <c r="L320" s="60"/>
      <c r="M320" s="60"/>
      <c r="N320" s="60"/>
      <c r="O320" s="60"/>
      <c r="P320" s="60"/>
    </row>
    <row r="321" spans="1:16" x14ac:dyDescent="0.9">
      <c r="A321" s="60"/>
      <c r="B321" s="60"/>
      <c r="C321" s="60"/>
      <c r="D321" s="60"/>
      <c r="E321" s="60"/>
      <c r="F321" s="60"/>
      <c r="G321" s="60"/>
      <c r="H321" s="60"/>
      <c r="I321" s="60"/>
      <c r="J321" s="60"/>
      <c r="K321" s="60"/>
      <c r="L321" s="60"/>
      <c r="M321" s="60"/>
      <c r="N321" s="60"/>
      <c r="O321" s="60"/>
      <c r="P321" s="60"/>
    </row>
    <row r="322" spans="1:16" x14ac:dyDescent="0.9">
      <c r="A322" s="60"/>
      <c r="B322" s="60"/>
      <c r="C322" s="60"/>
      <c r="D322" s="60"/>
      <c r="E322" s="60"/>
      <c r="F322" s="60"/>
      <c r="G322" s="60"/>
      <c r="H322" s="60"/>
      <c r="I322" s="60"/>
      <c r="J322" s="60"/>
      <c r="K322" s="60"/>
      <c r="L322" s="60"/>
      <c r="M322" s="60"/>
      <c r="N322" s="60"/>
      <c r="O322" s="60"/>
      <c r="P322" s="60"/>
    </row>
    <row r="323" spans="1:16" x14ac:dyDescent="0.9">
      <c r="A323" s="60"/>
      <c r="B323" s="60"/>
      <c r="C323" s="60"/>
      <c r="D323" s="60"/>
      <c r="E323" s="60"/>
      <c r="F323" s="60"/>
      <c r="G323" s="60"/>
      <c r="H323" s="60"/>
      <c r="I323" s="60"/>
      <c r="J323" s="60"/>
      <c r="K323" s="60"/>
      <c r="L323" s="60"/>
      <c r="M323" s="60"/>
      <c r="N323" s="60"/>
      <c r="O323" s="60"/>
      <c r="P323" s="60"/>
    </row>
    <row r="324" spans="1:16" x14ac:dyDescent="0.9">
      <c r="A324" s="60"/>
      <c r="B324" s="60"/>
      <c r="C324" s="60"/>
      <c r="D324" s="60"/>
      <c r="E324" s="60"/>
      <c r="F324" s="60"/>
      <c r="G324" s="60"/>
      <c r="H324" s="60"/>
      <c r="I324" s="60"/>
      <c r="J324" s="60"/>
      <c r="K324" s="60"/>
      <c r="L324" s="60"/>
      <c r="M324" s="60"/>
      <c r="N324" s="60"/>
      <c r="O324" s="60"/>
      <c r="P324" s="60"/>
    </row>
    <row r="325" spans="1:16" x14ac:dyDescent="0.9">
      <c r="A325" s="60"/>
      <c r="B325" s="60"/>
      <c r="C325" s="60"/>
      <c r="D325" s="60"/>
      <c r="E325" s="60"/>
      <c r="F325" s="60"/>
      <c r="G325" s="60"/>
      <c r="H325" s="60"/>
      <c r="I325" s="60"/>
      <c r="J325" s="60"/>
      <c r="K325" s="60"/>
      <c r="L325" s="60"/>
      <c r="M325" s="60"/>
      <c r="N325" s="60"/>
      <c r="O325" s="60"/>
      <c r="P325" s="60"/>
    </row>
    <row r="326" spans="1:16" x14ac:dyDescent="0.9">
      <c r="A326" s="60"/>
      <c r="B326" s="60"/>
      <c r="C326" s="60"/>
      <c r="D326" s="60"/>
      <c r="E326" s="60"/>
      <c r="F326" s="60"/>
      <c r="G326" s="60"/>
      <c r="H326" s="60"/>
      <c r="I326" s="60"/>
      <c r="J326" s="60"/>
      <c r="K326" s="60"/>
      <c r="L326" s="60"/>
      <c r="M326" s="60"/>
      <c r="N326" s="60"/>
      <c r="O326" s="60"/>
      <c r="P326" s="60"/>
    </row>
  </sheetData>
  <sortState xmlns:xlrd2="http://schemas.microsoft.com/office/spreadsheetml/2017/richdata2" ref="L40:M51">
    <sortCondition ref="L39:L51"/>
  </sortState>
  <mergeCells count="4">
    <mergeCell ref="B9:N9"/>
    <mergeCell ref="B17:N17"/>
    <mergeCell ref="B11:N11"/>
    <mergeCell ref="B2:N2"/>
  </mergeCells>
  <hyperlinks>
    <hyperlink ref="B1" location="'Table of Contents'!A1" display="Table of Contents" xr:uid="{6B8EF104-2368-498D-80B4-DC0B9CDB14C8}"/>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051B7-C0DB-4846-B438-D18148BB4F88}">
  <dimension ref="B1:P41"/>
  <sheetViews>
    <sheetView workbookViewId="0"/>
  </sheetViews>
  <sheetFormatPr defaultColWidth="9" defaultRowHeight="20.25" x14ac:dyDescent="0.9"/>
  <cols>
    <col min="1" max="1" width="9" style="22"/>
    <col min="2" max="2" width="33.3984375" style="22" customWidth="1"/>
    <col min="3" max="3" width="18.1328125" style="22" customWidth="1"/>
    <col min="4" max="4" width="20.73046875" style="22" customWidth="1"/>
    <col min="5" max="5" width="10.1328125" style="22" customWidth="1"/>
    <col min="6" max="6" width="24.59765625" style="22" bestFit="1" customWidth="1"/>
    <col min="7" max="16384" width="9" style="22"/>
  </cols>
  <sheetData>
    <row r="1" spans="2:16" x14ac:dyDescent="0.9">
      <c r="B1" s="220" t="s">
        <v>71</v>
      </c>
      <c r="C1" s="305"/>
      <c r="D1" s="305"/>
      <c r="E1" s="409"/>
    </row>
    <row r="2" spans="2:16" x14ac:dyDescent="0.9">
      <c r="B2" s="220"/>
      <c r="C2" s="305"/>
      <c r="D2" s="305"/>
      <c r="E2" s="409"/>
    </row>
    <row r="3" spans="2:16" ht="42.75" customHeight="1" x14ac:dyDescent="0.9">
      <c r="B3" s="551" t="s">
        <v>422</v>
      </c>
      <c r="C3" s="551"/>
      <c r="D3" s="551"/>
    </row>
    <row r="4" spans="2:16" x14ac:dyDescent="0.9">
      <c r="B4" s="67" t="s">
        <v>185</v>
      </c>
      <c r="C4" s="67" t="s">
        <v>186</v>
      </c>
      <c r="D4" s="67" t="s">
        <v>187</v>
      </c>
    </row>
    <row r="5" spans="2:16" x14ac:dyDescent="0.9">
      <c r="B5" s="29" t="s">
        <v>309</v>
      </c>
      <c r="C5" s="30">
        <v>30899</v>
      </c>
      <c r="D5" s="30">
        <v>25553</v>
      </c>
    </row>
    <row r="6" spans="2:16" x14ac:dyDescent="0.9">
      <c r="B6" s="29" t="s">
        <v>325</v>
      </c>
      <c r="C6" s="30">
        <v>656</v>
      </c>
      <c r="D6" s="30">
        <v>396</v>
      </c>
    </row>
    <row r="7" spans="2:16" x14ac:dyDescent="0.9">
      <c r="B7" s="29" t="s">
        <v>188</v>
      </c>
      <c r="C7" s="30">
        <v>42709</v>
      </c>
      <c r="D7" s="30">
        <v>31991</v>
      </c>
    </row>
    <row r="8" spans="2:16" x14ac:dyDescent="0.9">
      <c r="B8" s="29" t="s">
        <v>189</v>
      </c>
      <c r="C8" s="30">
        <v>1408</v>
      </c>
      <c r="D8" s="30">
        <v>997</v>
      </c>
    </row>
    <row r="9" spans="2:16" x14ac:dyDescent="0.9">
      <c r="B9" s="29" t="s">
        <v>310</v>
      </c>
      <c r="C9" s="30">
        <v>1105</v>
      </c>
      <c r="D9" s="30">
        <v>812</v>
      </c>
    </row>
    <row r="10" spans="2:16" x14ac:dyDescent="0.9">
      <c r="B10" s="29" t="s">
        <v>190</v>
      </c>
      <c r="C10" s="30">
        <v>24250</v>
      </c>
      <c r="D10" s="30">
        <v>16481</v>
      </c>
    </row>
    <row r="11" spans="2:16" x14ac:dyDescent="0.9">
      <c r="B11" s="29" t="s">
        <v>28</v>
      </c>
      <c r="C11" s="30">
        <v>1056</v>
      </c>
      <c r="D11" s="30">
        <v>754</v>
      </c>
    </row>
    <row r="12" spans="2:16" ht="21.75" x14ac:dyDescent="0.9">
      <c r="B12" s="410" t="s">
        <v>420</v>
      </c>
      <c r="C12" s="80">
        <f>SUM(C5:C11)</f>
        <v>102083</v>
      </c>
      <c r="D12" s="80">
        <f>SUM(D5:D11)</f>
        <v>76984</v>
      </c>
      <c r="E12" s="305"/>
    </row>
    <row r="13" spans="2:16" x14ac:dyDescent="0.9">
      <c r="B13" s="36"/>
      <c r="M13" s="25"/>
      <c r="N13" s="25"/>
      <c r="O13" s="25"/>
      <c r="P13" s="25"/>
    </row>
    <row r="14" spans="2:16" x14ac:dyDescent="0.9">
      <c r="B14" s="619"/>
      <c r="C14" s="619"/>
      <c r="D14" s="619"/>
      <c r="E14" s="619"/>
      <c r="M14" s="25"/>
      <c r="N14" s="25"/>
      <c r="O14" s="25"/>
      <c r="P14" s="25"/>
    </row>
    <row r="15" spans="2:16" x14ac:dyDescent="0.9">
      <c r="B15" s="619"/>
      <c r="C15" s="619"/>
      <c r="D15" s="619"/>
      <c r="E15" s="619"/>
      <c r="M15" s="25"/>
      <c r="N15" s="25"/>
      <c r="O15" s="25"/>
      <c r="P15" s="25"/>
    </row>
    <row r="16" spans="2:16" ht="49.5" customHeight="1" x14ac:dyDescent="0.9">
      <c r="B16" s="36"/>
      <c r="M16" s="25"/>
      <c r="N16" s="25"/>
      <c r="O16" s="25"/>
      <c r="P16" s="25"/>
    </row>
    <row r="17" spans="2:4" x14ac:dyDescent="0.9">
      <c r="B17" s="36"/>
    </row>
    <row r="18" spans="2:4" x14ac:dyDescent="0.9">
      <c r="B18" s="551" t="s">
        <v>349</v>
      </c>
      <c r="C18" s="551"/>
      <c r="D18" s="551"/>
    </row>
    <row r="19" spans="2:4" x14ac:dyDescent="0.9">
      <c r="B19" s="542"/>
      <c r="C19" s="542"/>
      <c r="D19" s="542"/>
    </row>
    <row r="20" spans="2:4" x14ac:dyDescent="0.9">
      <c r="B20" s="67" t="s">
        <v>191</v>
      </c>
      <c r="C20" s="67" t="s">
        <v>192</v>
      </c>
      <c r="D20" s="67" t="s">
        <v>187</v>
      </c>
    </row>
    <row r="21" spans="2:4" x14ac:dyDescent="0.9">
      <c r="B21" s="523">
        <v>44927</v>
      </c>
      <c r="C21" s="30">
        <v>6310</v>
      </c>
      <c r="D21" s="30">
        <v>4789</v>
      </c>
    </row>
    <row r="22" spans="2:4" x14ac:dyDescent="0.9">
      <c r="B22" s="523">
        <v>44958</v>
      </c>
      <c r="C22" s="30">
        <v>6099</v>
      </c>
      <c r="D22" s="30">
        <v>4585</v>
      </c>
    </row>
    <row r="23" spans="2:4" x14ac:dyDescent="0.9">
      <c r="B23" s="523">
        <v>44986</v>
      </c>
      <c r="C23" s="30">
        <v>6808</v>
      </c>
      <c r="D23" s="30">
        <v>5173</v>
      </c>
    </row>
    <row r="24" spans="2:4" x14ac:dyDescent="0.9">
      <c r="B24" s="523">
        <v>45017</v>
      </c>
      <c r="C24" s="30">
        <v>6926</v>
      </c>
      <c r="D24" s="30">
        <v>5330</v>
      </c>
    </row>
    <row r="25" spans="2:4" x14ac:dyDescent="0.9">
      <c r="B25" s="523">
        <v>45047</v>
      </c>
      <c r="C25" s="30">
        <v>9091</v>
      </c>
      <c r="D25" s="30">
        <v>6954</v>
      </c>
    </row>
    <row r="26" spans="2:4" x14ac:dyDescent="0.9">
      <c r="B26" s="523">
        <v>45078</v>
      </c>
      <c r="C26" s="30">
        <v>9082</v>
      </c>
      <c r="D26" s="30">
        <v>6976</v>
      </c>
    </row>
    <row r="27" spans="2:4" x14ac:dyDescent="0.9">
      <c r="B27" s="523">
        <v>45108</v>
      </c>
      <c r="C27" s="30">
        <v>8713</v>
      </c>
      <c r="D27" s="30">
        <v>6783</v>
      </c>
    </row>
    <row r="28" spans="2:4" x14ac:dyDescent="0.9">
      <c r="B28" s="523">
        <v>45139</v>
      </c>
      <c r="C28" s="30">
        <v>9119</v>
      </c>
      <c r="D28" s="30">
        <v>6984</v>
      </c>
    </row>
    <row r="29" spans="2:4" x14ac:dyDescent="0.9">
      <c r="B29" s="523">
        <v>45170</v>
      </c>
      <c r="C29" s="30">
        <v>8365</v>
      </c>
      <c r="D29" s="30">
        <v>6422</v>
      </c>
    </row>
    <row r="30" spans="2:4" x14ac:dyDescent="0.9">
      <c r="B30" s="523">
        <v>45200</v>
      </c>
      <c r="C30" s="30">
        <v>7608</v>
      </c>
      <c r="D30" s="30">
        <v>5945</v>
      </c>
    </row>
    <row r="31" spans="2:4" x14ac:dyDescent="0.9">
      <c r="B31" s="523">
        <v>45231</v>
      </c>
      <c r="C31" s="30">
        <v>13450</v>
      </c>
      <c r="D31" s="30">
        <v>9752</v>
      </c>
    </row>
    <row r="32" spans="2:4" x14ac:dyDescent="0.9">
      <c r="B32" s="523">
        <v>45261</v>
      </c>
      <c r="C32" s="30">
        <v>8561</v>
      </c>
      <c r="D32" s="30">
        <v>6110</v>
      </c>
    </row>
    <row r="33" spans="2:6" ht="21.75" x14ac:dyDescent="0.9">
      <c r="B33" s="410" t="s">
        <v>421</v>
      </c>
      <c r="C33" s="79" t="s">
        <v>516</v>
      </c>
      <c r="D33" s="79">
        <f>SUM(D21:D32)</f>
        <v>75803</v>
      </c>
    </row>
    <row r="34" spans="2:6" x14ac:dyDescent="0.9">
      <c r="B34" s="36"/>
      <c r="C34" s="50"/>
      <c r="D34" s="50"/>
      <c r="E34" s="50"/>
      <c r="F34" s="247"/>
    </row>
    <row r="35" spans="2:6" x14ac:dyDescent="0.9">
      <c r="B35" s="370"/>
      <c r="C35" s="370"/>
      <c r="D35" s="370"/>
      <c r="E35" s="247"/>
      <c r="F35" s="247"/>
    </row>
    <row r="36" spans="2:6" x14ac:dyDescent="0.9">
      <c r="B36" s="370"/>
      <c r="C36" s="370"/>
      <c r="D36" s="370"/>
      <c r="E36" s="247"/>
      <c r="F36" s="247"/>
    </row>
    <row r="37" spans="2:6" x14ac:dyDescent="0.9">
      <c r="B37" s="247"/>
      <c r="C37" s="247"/>
      <c r="D37" s="247"/>
      <c r="E37" s="247"/>
      <c r="F37" s="247"/>
    </row>
    <row r="38" spans="2:6" x14ac:dyDescent="0.9">
      <c r="B38" s="247"/>
      <c r="C38" s="247"/>
      <c r="D38" s="247"/>
      <c r="E38" s="247"/>
      <c r="F38" s="247"/>
    </row>
    <row r="39" spans="2:6" x14ac:dyDescent="0.9">
      <c r="B39" s="247"/>
      <c r="C39" s="247"/>
      <c r="D39" s="247"/>
      <c r="E39" s="247"/>
      <c r="F39" s="247"/>
    </row>
    <row r="40" spans="2:6" x14ac:dyDescent="0.9">
      <c r="B40" s="247"/>
      <c r="C40" s="247"/>
      <c r="D40" s="247"/>
      <c r="E40" s="247"/>
    </row>
    <row r="41" spans="2:6" x14ac:dyDescent="0.9">
      <c r="B41" s="247"/>
      <c r="C41" s="247"/>
      <c r="D41" s="247"/>
    </row>
  </sheetData>
  <mergeCells count="3">
    <mergeCell ref="B18:D19"/>
    <mergeCell ref="B3:D3"/>
    <mergeCell ref="B14:E15"/>
  </mergeCells>
  <hyperlinks>
    <hyperlink ref="B1" location="'Table of Contents'!A1" display="Table of Contents" xr:uid="{A24642F5-F26D-4F16-B9B8-B2E9BD6810C5}"/>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F7429-6644-464D-9FD6-1598D125755C}">
  <dimension ref="B1:L291"/>
  <sheetViews>
    <sheetView zoomScaleNormal="100" workbookViewId="0"/>
  </sheetViews>
  <sheetFormatPr defaultColWidth="9" defaultRowHeight="20.25" x14ac:dyDescent="0.9"/>
  <cols>
    <col min="1" max="1" width="9" style="22"/>
    <col min="2" max="2" width="18.59765625" style="22" customWidth="1"/>
    <col min="3" max="3" width="49" style="22" customWidth="1"/>
    <col min="4" max="4" width="18.1328125" style="22" customWidth="1"/>
    <col min="5" max="5" width="15.1328125" style="22" customWidth="1"/>
    <col min="6" max="6" width="18" style="22" customWidth="1"/>
    <col min="7" max="7" width="17.3984375" style="22" customWidth="1"/>
    <col min="8" max="8" width="15.59765625" style="22" customWidth="1"/>
    <col min="9" max="10" width="5.86328125" style="22" customWidth="1"/>
    <col min="11" max="11" width="6.59765625" style="22" customWidth="1"/>
    <col min="12" max="12" width="9.59765625" style="22" customWidth="1"/>
    <col min="13" max="13" width="34" style="22" customWidth="1"/>
    <col min="14" max="14" width="20.59765625" style="22" customWidth="1"/>
    <col min="15" max="15" width="15.265625" style="22" customWidth="1"/>
    <col min="16" max="17" width="5.86328125" style="22" customWidth="1"/>
    <col min="18" max="18" width="14.265625" style="22" customWidth="1"/>
    <col min="19" max="21" width="20.59765625" style="22" customWidth="1"/>
    <col min="22" max="22" width="14.265625" style="22" customWidth="1"/>
    <col min="23" max="24" width="5.86328125" style="22" customWidth="1"/>
    <col min="25" max="25" width="14.265625" style="22" customWidth="1"/>
    <col min="26" max="28" width="20.59765625" style="22" customWidth="1"/>
    <col min="29" max="29" width="14.265625" style="22" customWidth="1"/>
    <col min="30" max="31" width="5.86328125" style="22" customWidth="1"/>
    <col min="32" max="32" width="9" style="22"/>
    <col min="33" max="33" width="9" style="22" customWidth="1"/>
    <col min="34" max="34" width="17.265625" style="22" customWidth="1"/>
    <col min="35" max="35" width="17.59765625" style="22" customWidth="1"/>
    <col min="36" max="36" width="18.73046875" style="22" customWidth="1"/>
    <col min="37" max="37" width="21.59765625" style="22" customWidth="1"/>
    <col min="38" max="38" width="17.86328125" style="22" customWidth="1"/>
    <col min="39" max="42" width="9" style="22"/>
    <col min="43" max="43" width="17.59765625" style="22" customWidth="1"/>
    <col min="44" max="44" width="21" style="22" customWidth="1"/>
    <col min="45" max="45" width="17.59765625" style="22" customWidth="1"/>
    <col min="46" max="46" width="16" style="22" customWidth="1"/>
    <col min="47" max="47" width="17" style="22" customWidth="1"/>
    <col min="48" max="16384" width="9" style="22"/>
  </cols>
  <sheetData>
    <row r="1" spans="2:6" x14ac:dyDescent="0.9">
      <c r="B1" s="220" t="s">
        <v>71</v>
      </c>
    </row>
    <row r="2" spans="2:6" x14ac:dyDescent="0.9">
      <c r="B2" s="220"/>
    </row>
    <row r="3" spans="2:6" x14ac:dyDescent="0.9">
      <c r="B3" s="220"/>
    </row>
    <row r="4" spans="2:6" x14ac:dyDescent="0.9">
      <c r="B4" s="220"/>
    </row>
    <row r="5" spans="2:6" x14ac:dyDescent="0.9">
      <c r="B5" s="220"/>
    </row>
    <row r="6" spans="2:6" x14ac:dyDescent="0.9">
      <c r="B6" s="220"/>
    </row>
    <row r="7" spans="2:6" x14ac:dyDescent="0.9">
      <c r="B7" s="220"/>
    </row>
    <row r="8" spans="2:6" x14ac:dyDescent="0.9">
      <c r="B8" s="549" t="s">
        <v>288</v>
      </c>
      <c r="C8" s="549"/>
      <c r="D8" s="549"/>
    </row>
    <row r="9" spans="2:6" ht="21.75" x14ac:dyDescent="0.9">
      <c r="B9" s="157" t="s">
        <v>97</v>
      </c>
      <c r="C9" s="157" t="s">
        <v>94</v>
      </c>
      <c r="D9" s="157" t="s">
        <v>517</v>
      </c>
    </row>
    <row r="10" spans="2:6" x14ac:dyDescent="0.9">
      <c r="B10" s="163" t="s">
        <v>202</v>
      </c>
      <c r="C10" s="30">
        <v>58516</v>
      </c>
      <c r="D10" s="70">
        <f>C10/C13</f>
        <v>0.23124192356481499</v>
      </c>
      <c r="E10" s="411"/>
      <c r="F10" s="253"/>
    </row>
    <row r="11" spans="2:6" x14ac:dyDescent="0.9">
      <c r="B11" s="163" t="s">
        <v>363</v>
      </c>
      <c r="C11" s="30">
        <v>127514</v>
      </c>
      <c r="D11" s="70">
        <f>C11/$C$13</f>
        <v>0.50390632718305794</v>
      </c>
      <c r="E11" s="123"/>
    </row>
    <row r="12" spans="2:6" x14ac:dyDescent="0.9">
      <c r="B12" s="163" t="s">
        <v>362</v>
      </c>
      <c r="C12" s="30">
        <v>67021</v>
      </c>
      <c r="D12" s="70">
        <f>C12/$C$13</f>
        <v>0.26485174925212707</v>
      </c>
      <c r="E12" s="123"/>
    </row>
    <row r="13" spans="2:6" x14ac:dyDescent="0.9">
      <c r="B13" s="154" t="s">
        <v>70</v>
      </c>
      <c r="C13" s="412">
        <f>SUM(C10:C12)</f>
        <v>253051</v>
      </c>
      <c r="D13" s="138">
        <f>C13/$C$13</f>
        <v>1</v>
      </c>
    </row>
    <row r="14" spans="2:6" x14ac:dyDescent="0.9">
      <c r="B14" s="413"/>
      <c r="C14" s="414"/>
      <c r="D14" s="415"/>
    </row>
    <row r="15" spans="2:6" x14ac:dyDescent="0.9">
      <c r="B15" s="36"/>
    </row>
    <row r="16" spans="2:6" x14ac:dyDescent="0.9">
      <c r="B16" s="36"/>
    </row>
    <row r="17" spans="2:7" x14ac:dyDescent="0.9">
      <c r="B17" s="551" t="s">
        <v>289</v>
      </c>
      <c r="C17" s="551"/>
      <c r="D17" s="551"/>
      <c r="E17" s="551"/>
    </row>
    <row r="18" spans="2:7" x14ac:dyDescent="0.9">
      <c r="B18" s="542"/>
      <c r="C18" s="542"/>
      <c r="D18" s="542"/>
      <c r="E18" s="542"/>
    </row>
    <row r="19" spans="2:7" x14ac:dyDescent="0.9">
      <c r="B19" s="157" t="s">
        <v>97</v>
      </c>
      <c r="C19" s="157" t="s">
        <v>100</v>
      </c>
      <c r="D19" s="157" t="s">
        <v>101</v>
      </c>
      <c r="E19" s="157" t="s">
        <v>70</v>
      </c>
    </row>
    <row r="20" spans="2:7" x14ac:dyDescent="0.9">
      <c r="B20" s="163" t="s">
        <v>202</v>
      </c>
      <c r="C20" s="30">
        <v>18903</v>
      </c>
      <c r="D20" s="30">
        <v>39613</v>
      </c>
      <c r="E20" s="416">
        <f>SUM(C20:D20)</f>
        <v>58516</v>
      </c>
    </row>
    <row r="21" spans="2:7" x14ac:dyDescent="0.9">
      <c r="B21" s="163" t="s">
        <v>363</v>
      </c>
      <c r="C21" s="30">
        <v>21754</v>
      </c>
      <c r="D21" s="30">
        <v>105760</v>
      </c>
      <c r="E21" s="416">
        <f>SUM(C21:D21)</f>
        <v>127514</v>
      </c>
    </row>
    <row r="22" spans="2:7" x14ac:dyDescent="0.9">
      <c r="B22" s="163" t="s">
        <v>362</v>
      </c>
      <c r="C22" s="30">
        <v>9182</v>
      </c>
      <c r="D22" s="30">
        <v>57839</v>
      </c>
      <c r="E22" s="416">
        <f>SUM(C22:D22)</f>
        <v>67021</v>
      </c>
    </row>
    <row r="23" spans="2:7" x14ac:dyDescent="0.9">
      <c r="B23" s="154" t="s">
        <v>70</v>
      </c>
      <c r="C23" s="412">
        <f>SUM(C20:C22)</f>
        <v>49839</v>
      </c>
      <c r="D23" s="412">
        <f>SUM(D20:D22)</f>
        <v>203212</v>
      </c>
      <c r="E23" s="412">
        <f>SUM(E20:E22)</f>
        <v>253051</v>
      </c>
    </row>
    <row r="24" spans="2:7" x14ac:dyDescent="0.9">
      <c r="B24" s="36"/>
    </row>
    <row r="26" spans="2:7" x14ac:dyDescent="0.9">
      <c r="B26" s="549" t="s">
        <v>427</v>
      </c>
      <c r="C26" s="549"/>
      <c r="D26" s="549"/>
      <c r="E26" s="549"/>
      <c r="F26" s="549"/>
      <c r="G26" s="549"/>
    </row>
    <row r="27" spans="2:7" x14ac:dyDescent="0.9">
      <c r="B27" s="157" t="s">
        <v>97</v>
      </c>
      <c r="C27" s="157" t="s">
        <v>316</v>
      </c>
      <c r="D27" s="157" t="s">
        <v>20</v>
      </c>
      <c r="E27" s="157" t="s">
        <v>21</v>
      </c>
      <c r="F27" s="157" t="s">
        <v>182</v>
      </c>
      <c r="G27" s="157" t="s">
        <v>70</v>
      </c>
    </row>
    <row r="28" spans="2:7" x14ac:dyDescent="0.9">
      <c r="B28" s="163" t="s">
        <v>202</v>
      </c>
      <c r="C28" s="30">
        <v>2136</v>
      </c>
      <c r="D28" s="30">
        <v>21879</v>
      </c>
      <c r="E28" s="30">
        <v>21793</v>
      </c>
      <c r="F28" s="417">
        <v>12708</v>
      </c>
      <c r="G28" s="418">
        <f>SUM(C28:F28)</f>
        <v>58516</v>
      </c>
    </row>
    <row r="29" spans="2:7" x14ac:dyDescent="0.9">
      <c r="B29" s="163" t="s">
        <v>363</v>
      </c>
      <c r="C29" s="30">
        <v>9509</v>
      </c>
      <c r="D29" s="30">
        <v>31986</v>
      </c>
      <c r="E29" s="30">
        <v>46363</v>
      </c>
      <c r="F29" s="417">
        <v>39656</v>
      </c>
      <c r="G29" s="418">
        <f t="shared" ref="G29:G31" si="0">SUM(C29:F29)</f>
        <v>127514</v>
      </c>
    </row>
    <row r="30" spans="2:7" x14ac:dyDescent="0.9">
      <c r="B30" s="163" t="s">
        <v>362</v>
      </c>
      <c r="C30" s="30">
        <v>5221</v>
      </c>
      <c r="D30" s="30">
        <v>12914</v>
      </c>
      <c r="E30" s="30">
        <v>22705</v>
      </c>
      <c r="F30" s="417">
        <v>26181</v>
      </c>
      <c r="G30" s="418">
        <f t="shared" si="0"/>
        <v>67021</v>
      </c>
    </row>
    <row r="31" spans="2:7" x14ac:dyDescent="0.9">
      <c r="B31" s="154" t="s">
        <v>70</v>
      </c>
      <c r="C31" s="412">
        <f>SUM(C28:C30)</f>
        <v>16866</v>
      </c>
      <c r="D31" s="412">
        <f t="shared" ref="D31:F31" si="1">SUM(D28:D30)</f>
        <v>66779</v>
      </c>
      <c r="E31" s="412">
        <f t="shared" si="1"/>
        <v>90861</v>
      </c>
      <c r="F31" s="412">
        <f t="shared" si="1"/>
        <v>78545</v>
      </c>
      <c r="G31" s="139">
        <f t="shared" si="0"/>
        <v>253051</v>
      </c>
    </row>
    <row r="32" spans="2:7" x14ac:dyDescent="0.9">
      <c r="B32" s="36"/>
    </row>
    <row r="34" spans="2:12" x14ac:dyDescent="0.9">
      <c r="B34" s="542" t="s">
        <v>396</v>
      </c>
      <c r="C34" s="542"/>
      <c r="D34" s="542"/>
      <c r="E34" s="542"/>
      <c r="F34" s="542"/>
      <c r="G34" s="542"/>
    </row>
    <row r="35" spans="2:12" x14ac:dyDescent="0.9">
      <c r="B35" s="419" t="s">
        <v>0</v>
      </c>
      <c r="C35" s="157" t="s">
        <v>72</v>
      </c>
      <c r="D35" s="157" t="s">
        <v>202</v>
      </c>
      <c r="E35" s="157" t="s">
        <v>363</v>
      </c>
      <c r="F35" s="157" t="s">
        <v>362</v>
      </c>
      <c r="G35" s="157" t="s">
        <v>198</v>
      </c>
    </row>
    <row r="36" spans="2:12" x14ac:dyDescent="0.9">
      <c r="B36" s="623" t="s">
        <v>430</v>
      </c>
      <c r="C36" s="29" t="s">
        <v>106</v>
      </c>
      <c r="D36" s="30">
        <v>53</v>
      </c>
      <c r="E36" s="30"/>
      <c r="F36" s="30"/>
      <c r="G36" s="420">
        <f>SUM(D36:F36)</f>
        <v>53</v>
      </c>
    </row>
    <row r="37" spans="2:12" x14ac:dyDescent="0.9">
      <c r="B37" s="623"/>
      <c r="C37" s="29" t="s">
        <v>298</v>
      </c>
      <c r="D37" s="30">
        <v>43</v>
      </c>
      <c r="E37" s="30">
        <v>75</v>
      </c>
      <c r="F37" s="30">
        <v>58</v>
      </c>
      <c r="G37" s="420">
        <f t="shared" ref="G37:G100" si="2">SUM(D37:F37)</f>
        <v>176</v>
      </c>
    </row>
    <row r="38" spans="2:12" x14ac:dyDescent="0.9">
      <c r="B38" s="623"/>
      <c r="C38" s="29" t="s">
        <v>5</v>
      </c>
      <c r="D38" s="30">
        <v>47</v>
      </c>
      <c r="E38" s="30"/>
      <c r="F38" s="30">
        <v>36</v>
      </c>
      <c r="G38" s="420">
        <f t="shared" si="2"/>
        <v>83</v>
      </c>
    </row>
    <row r="39" spans="2:12" x14ac:dyDescent="0.9">
      <c r="B39" s="623"/>
      <c r="C39" s="29" t="s">
        <v>11</v>
      </c>
      <c r="D39" s="30"/>
      <c r="E39" s="30">
        <v>56</v>
      </c>
      <c r="F39" s="30">
        <v>6</v>
      </c>
      <c r="G39" s="420">
        <f t="shared" si="2"/>
        <v>62</v>
      </c>
      <c r="L39" s="47"/>
    </row>
    <row r="40" spans="2:12" x14ac:dyDescent="0.9">
      <c r="B40" s="624"/>
      <c r="C40" s="78" t="s">
        <v>70</v>
      </c>
      <c r="D40" s="53">
        <f>SUM(D36:D39)</f>
        <v>143</v>
      </c>
      <c r="E40" s="53">
        <f t="shared" ref="E40:G40" si="3">SUM(E36:E39)</f>
        <v>131</v>
      </c>
      <c r="F40" s="53">
        <f t="shared" si="3"/>
        <v>100</v>
      </c>
      <c r="G40" s="53">
        <f t="shared" si="3"/>
        <v>374</v>
      </c>
    </row>
    <row r="41" spans="2:12" x14ac:dyDescent="0.9">
      <c r="B41" s="625" t="s">
        <v>431</v>
      </c>
      <c r="C41" s="29" t="s">
        <v>106</v>
      </c>
      <c r="D41" s="30">
        <v>22</v>
      </c>
      <c r="E41" s="30"/>
      <c r="F41" s="30"/>
      <c r="G41" s="420">
        <f t="shared" si="2"/>
        <v>22</v>
      </c>
    </row>
    <row r="42" spans="2:12" x14ac:dyDescent="0.9">
      <c r="B42" s="625"/>
      <c r="C42" s="29" t="s">
        <v>298</v>
      </c>
      <c r="D42" s="30">
        <v>170</v>
      </c>
      <c r="E42" s="30">
        <v>110</v>
      </c>
      <c r="F42" s="30">
        <v>44</v>
      </c>
      <c r="G42" s="420">
        <f t="shared" si="2"/>
        <v>324</v>
      </c>
    </row>
    <row r="43" spans="2:12" x14ac:dyDescent="0.9">
      <c r="B43" s="625"/>
      <c r="C43" s="29" t="s">
        <v>5</v>
      </c>
      <c r="D43" s="30"/>
      <c r="E43" s="30">
        <v>70</v>
      </c>
      <c r="F43" s="30">
        <v>64</v>
      </c>
      <c r="G43" s="420">
        <f t="shared" si="2"/>
        <v>134</v>
      </c>
    </row>
    <row r="44" spans="2:12" x14ac:dyDescent="0.9">
      <c r="B44" s="625"/>
      <c r="C44" s="78" t="s">
        <v>70</v>
      </c>
      <c r="D44" s="53">
        <f>SUM(D41:D43)</f>
        <v>192</v>
      </c>
      <c r="E44" s="53">
        <f t="shared" ref="E44:G44" si="4">SUM(E41:E43)</f>
        <v>180</v>
      </c>
      <c r="F44" s="53">
        <f t="shared" si="4"/>
        <v>108</v>
      </c>
      <c r="G44" s="53">
        <f t="shared" si="4"/>
        <v>480</v>
      </c>
    </row>
    <row r="45" spans="2:12" x14ac:dyDescent="0.9">
      <c r="B45" s="625" t="s">
        <v>432</v>
      </c>
      <c r="C45" s="29" t="s">
        <v>1</v>
      </c>
      <c r="D45" s="30"/>
      <c r="E45" s="30">
        <v>37</v>
      </c>
      <c r="F45" s="30">
        <v>2</v>
      </c>
      <c r="G45" s="420">
        <f t="shared" si="2"/>
        <v>39</v>
      </c>
    </row>
    <row r="46" spans="2:12" x14ac:dyDescent="0.9">
      <c r="B46" s="625"/>
      <c r="C46" s="29" t="s">
        <v>106</v>
      </c>
      <c r="D46" s="30">
        <v>717</v>
      </c>
      <c r="E46" s="30"/>
      <c r="F46" s="30"/>
      <c r="G46" s="420">
        <f t="shared" si="2"/>
        <v>717</v>
      </c>
    </row>
    <row r="47" spans="2:12" x14ac:dyDescent="0.9">
      <c r="B47" s="625"/>
      <c r="C47" s="29" t="s">
        <v>298</v>
      </c>
      <c r="D47" s="30">
        <v>1090</v>
      </c>
      <c r="E47" s="30">
        <v>639</v>
      </c>
      <c r="F47" s="30">
        <v>377</v>
      </c>
      <c r="G47" s="420">
        <f t="shared" si="2"/>
        <v>2106</v>
      </c>
    </row>
    <row r="48" spans="2:12" x14ac:dyDescent="0.9">
      <c r="B48" s="625"/>
      <c r="C48" s="29" t="s">
        <v>4</v>
      </c>
      <c r="D48" s="30"/>
      <c r="E48" s="30">
        <v>298</v>
      </c>
      <c r="F48" s="30">
        <v>229</v>
      </c>
      <c r="G48" s="420">
        <f t="shared" si="2"/>
        <v>527</v>
      </c>
    </row>
    <row r="49" spans="2:7" x14ac:dyDescent="0.9">
      <c r="B49" s="625"/>
      <c r="C49" s="29" t="s">
        <v>5</v>
      </c>
      <c r="D49" s="30">
        <v>542</v>
      </c>
      <c r="E49" s="30"/>
      <c r="F49" s="30">
        <v>364</v>
      </c>
      <c r="G49" s="420">
        <f t="shared" si="2"/>
        <v>906</v>
      </c>
    </row>
    <row r="50" spans="2:7" x14ac:dyDescent="0.9">
      <c r="B50" s="625"/>
      <c r="C50" s="29" t="s">
        <v>6</v>
      </c>
      <c r="D50" s="30"/>
      <c r="E50" s="30">
        <v>701</v>
      </c>
      <c r="F50" s="30">
        <v>94</v>
      </c>
      <c r="G50" s="420">
        <f t="shared" si="2"/>
        <v>795</v>
      </c>
    </row>
    <row r="51" spans="2:7" x14ac:dyDescent="0.9">
      <c r="B51" s="625"/>
      <c r="C51" s="78" t="s">
        <v>70</v>
      </c>
      <c r="D51" s="53">
        <f>SUM(D45:D50)</f>
        <v>2349</v>
      </c>
      <c r="E51" s="53">
        <f t="shared" ref="E51:G51" si="5">SUM(E45:E50)</f>
        <v>1675</v>
      </c>
      <c r="F51" s="53">
        <f t="shared" si="5"/>
        <v>1066</v>
      </c>
      <c r="G51" s="53">
        <f t="shared" si="5"/>
        <v>5090</v>
      </c>
    </row>
    <row r="52" spans="2:7" x14ac:dyDescent="0.9">
      <c r="B52" s="625" t="s">
        <v>433</v>
      </c>
      <c r="C52" s="29" t="s">
        <v>106</v>
      </c>
      <c r="D52" s="30">
        <v>869</v>
      </c>
      <c r="E52" s="30"/>
      <c r="F52" s="30"/>
      <c r="G52" s="420">
        <f t="shared" si="2"/>
        <v>869</v>
      </c>
    </row>
    <row r="53" spans="2:7" x14ac:dyDescent="0.9">
      <c r="B53" s="625"/>
      <c r="C53" s="29" t="s">
        <v>298</v>
      </c>
      <c r="D53" s="30"/>
      <c r="E53" s="30">
        <v>957</v>
      </c>
      <c r="F53" s="30">
        <v>655</v>
      </c>
      <c r="G53" s="420">
        <f t="shared" si="2"/>
        <v>1612</v>
      </c>
    </row>
    <row r="54" spans="2:7" x14ac:dyDescent="0.9">
      <c r="B54" s="625"/>
      <c r="C54" s="29" t="s">
        <v>5</v>
      </c>
      <c r="D54" s="30">
        <v>471</v>
      </c>
      <c r="E54" s="30"/>
      <c r="F54" s="30">
        <v>228</v>
      </c>
      <c r="G54" s="420">
        <f t="shared" si="2"/>
        <v>699</v>
      </c>
    </row>
    <row r="55" spans="2:7" x14ac:dyDescent="0.9">
      <c r="B55" s="625"/>
      <c r="C55" s="78" t="s">
        <v>70</v>
      </c>
      <c r="D55" s="53">
        <f>SUM(D52:D54)</f>
        <v>1340</v>
      </c>
      <c r="E55" s="53">
        <f t="shared" ref="E55:G55" si="6">SUM(E52:E54)</f>
        <v>957</v>
      </c>
      <c r="F55" s="53">
        <f t="shared" si="6"/>
        <v>883</v>
      </c>
      <c r="G55" s="53">
        <f t="shared" si="6"/>
        <v>3180</v>
      </c>
    </row>
    <row r="56" spans="2:7" x14ac:dyDescent="0.9">
      <c r="B56" s="625" t="s">
        <v>434</v>
      </c>
      <c r="C56" s="29" t="s">
        <v>106</v>
      </c>
      <c r="D56" s="30">
        <v>183</v>
      </c>
      <c r="E56" s="30"/>
      <c r="F56" s="30"/>
      <c r="G56" s="420">
        <f t="shared" si="2"/>
        <v>183</v>
      </c>
    </row>
    <row r="57" spans="2:7" x14ac:dyDescent="0.9">
      <c r="B57" s="625"/>
      <c r="C57" s="29" t="s">
        <v>298</v>
      </c>
      <c r="D57" s="30">
        <v>505</v>
      </c>
      <c r="E57" s="30">
        <v>177</v>
      </c>
      <c r="F57" s="30">
        <v>108</v>
      </c>
      <c r="G57" s="420">
        <f t="shared" si="2"/>
        <v>790</v>
      </c>
    </row>
    <row r="58" spans="2:7" x14ac:dyDescent="0.9">
      <c r="B58" s="625"/>
      <c r="C58" s="29" t="s">
        <v>5</v>
      </c>
      <c r="D58" s="30"/>
      <c r="E58" s="30">
        <v>174</v>
      </c>
      <c r="F58" s="30">
        <v>465</v>
      </c>
      <c r="G58" s="420">
        <f t="shared" si="2"/>
        <v>639</v>
      </c>
    </row>
    <row r="59" spans="2:7" x14ac:dyDescent="0.9">
      <c r="B59" s="625"/>
      <c r="C59" s="29" t="s">
        <v>10</v>
      </c>
      <c r="D59" s="30"/>
      <c r="E59" s="30">
        <v>285</v>
      </c>
      <c r="F59" s="30">
        <v>202</v>
      </c>
      <c r="G59" s="420">
        <f t="shared" si="2"/>
        <v>487</v>
      </c>
    </row>
    <row r="60" spans="2:7" x14ac:dyDescent="0.9">
      <c r="B60" s="625"/>
      <c r="C60" s="29" t="s">
        <v>11</v>
      </c>
      <c r="D60" s="30"/>
      <c r="E60" s="30">
        <v>688</v>
      </c>
      <c r="F60" s="30">
        <v>122</v>
      </c>
      <c r="G60" s="420">
        <f t="shared" si="2"/>
        <v>810</v>
      </c>
    </row>
    <row r="61" spans="2:7" x14ac:dyDescent="0.9">
      <c r="B61" s="625"/>
      <c r="C61" s="78" t="s">
        <v>70</v>
      </c>
      <c r="D61" s="53">
        <f>SUM(D56:D60)</f>
        <v>688</v>
      </c>
      <c r="E61" s="53">
        <f t="shared" ref="E61:G61" si="7">SUM(E56:E60)</f>
        <v>1324</v>
      </c>
      <c r="F61" s="53">
        <f t="shared" si="7"/>
        <v>897</v>
      </c>
      <c r="G61" s="53">
        <f t="shared" si="7"/>
        <v>2909</v>
      </c>
    </row>
    <row r="62" spans="2:7" x14ac:dyDescent="0.9">
      <c r="B62" s="625" t="s">
        <v>435</v>
      </c>
      <c r="C62" s="29" t="s">
        <v>1</v>
      </c>
      <c r="D62" s="30"/>
      <c r="E62" s="30">
        <v>33</v>
      </c>
      <c r="F62" s="30">
        <v>26</v>
      </c>
      <c r="G62" s="420">
        <f t="shared" si="2"/>
        <v>59</v>
      </c>
    </row>
    <row r="63" spans="2:7" x14ac:dyDescent="0.9">
      <c r="B63" s="625"/>
      <c r="C63" s="29" t="s">
        <v>3</v>
      </c>
      <c r="D63" s="30"/>
      <c r="E63" s="30">
        <v>2219</v>
      </c>
      <c r="F63" s="30">
        <v>2091</v>
      </c>
      <c r="G63" s="420">
        <f t="shared" si="2"/>
        <v>4310</v>
      </c>
    </row>
    <row r="64" spans="2:7" x14ac:dyDescent="0.9">
      <c r="B64" s="625"/>
      <c r="C64" s="29" t="s">
        <v>5</v>
      </c>
      <c r="D64" s="30">
        <v>377</v>
      </c>
      <c r="E64" s="30"/>
      <c r="F64" s="30">
        <v>251</v>
      </c>
      <c r="G64" s="420">
        <f t="shared" si="2"/>
        <v>628</v>
      </c>
    </row>
    <row r="65" spans="2:7" x14ac:dyDescent="0.9">
      <c r="B65" s="625"/>
      <c r="C65" s="29" t="s">
        <v>6</v>
      </c>
      <c r="D65" s="30"/>
      <c r="E65" s="30">
        <v>3369</v>
      </c>
      <c r="F65" s="30">
        <v>1765</v>
      </c>
      <c r="G65" s="420">
        <f t="shared" si="2"/>
        <v>5134</v>
      </c>
    </row>
    <row r="66" spans="2:7" x14ac:dyDescent="0.9">
      <c r="B66" s="625"/>
      <c r="C66" s="29" t="s">
        <v>7</v>
      </c>
      <c r="D66" s="30"/>
      <c r="E66" s="30">
        <v>1374</v>
      </c>
      <c r="F66" s="30">
        <v>848</v>
      </c>
      <c r="G66" s="420">
        <f t="shared" si="2"/>
        <v>2222</v>
      </c>
    </row>
    <row r="67" spans="2:7" x14ac:dyDescent="0.9">
      <c r="B67" s="625"/>
      <c r="C67" s="29" t="s">
        <v>9</v>
      </c>
      <c r="D67" s="30"/>
      <c r="E67" s="30">
        <v>5544</v>
      </c>
      <c r="F67" s="30">
        <v>831</v>
      </c>
      <c r="G67" s="420">
        <f t="shared" si="2"/>
        <v>6375</v>
      </c>
    </row>
    <row r="68" spans="2:7" x14ac:dyDescent="0.9">
      <c r="B68" s="625"/>
      <c r="C68" s="78" t="s">
        <v>70</v>
      </c>
      <c r="D68" s="53">
        <f>SUM(D62:D67)</f>
        <v>377</v>
      </c>
      <c r="E68" s="53">
        <f t="shared" ref="E68:G68" si="8">SUM(E62:E67)</f>
        <v>12539</v>
      </c>
      <c r="F68" s="53">
        <f t="shared" si="8"/>
        <v>5812</v>
      </c>
      <c r="G68" s="53">
        <f t="shared" si="8"/>
        <v>18728</v>
      </c>
    </row>
    <row r="69" spans="2:7" x14ac:dyDescent="0.9">
      <c r="B69" s="625" t="s">
        <v>436</v>
      </c>
      <c r="C69" s="29" t="s">
        <v>1</v>
      </c>
      <c r="D69" s="30"/>
      <c r="E69" s="30">
        <v>2</v>
      </c>
      <c r="F69" s="30"/>
      <c r="G69" s="420">
        <f t="shared" si="2"/>
        <v>2</v>
      </c>
    </row>
    <row r="70" spans="2:7" x14ac:dyDescent="0.9">
      <c r="B70" s="625"/>
      <c r="C70" s="29" t="s">
        <v>106</v>
      </c>
      <c r="D70" s="30">
        <v>6</v>
      </c>
      <c r="E70" s="30"/>
      <c r="F70" s="30"/>
      <c r="G70" s="420">
        <f t="shared" si="2"/>
        <v>6</v>
      </c>
    </row>
    <row r="71" spans="2:7" x14ac:dyDescent="0.9">
      <c r="B71" s="625"/>
      <c r="C71" s="29" t="s">
        <v>298</v>
      </c>
      <c r="D71" s="30"/>
      <c r="E71" s="30">
        <v>54</v>
      </c>
      <c r="F71" s="30">
        <v>10</v>
      </c>
      <c r="G71" s="420">
        <f t="shared" si="2"/>
        <v>64</v>
      </c>
    </row>
    <row r="72" spans="2:7" x14ac:dyDescent="0.9">
      <c r="B72" s="625"/>
      <c r="C72" s="29" t="s">
        <v>4</v>
      </c>
      <c r="D72" s="30"/>
      <c r="E72" s="30">
        <v>9</v>
      </c>
      <c r="F72" s="30">
        <v>11</v>
      </c>
      <c r="G72" s="420">
        <f t="shared" si="2"/>
        <v>20</v>
      </c>
    </row>
    <row r="73" spans="2:7" x14ac:dyDescent="0.9">
      <c r="B73" s="625"/>
      <c r="C73" s="29" t="s">
        <v>5</v>
      </c>
      <c r="D73" s="30"/>
      <c r="E73" s="30">
        <v>11</v>
      </c>
      <c r="F73" s="30">
        <v>11</v>
      </c>
      <c r="G73" s="420">
        <f t="shared" si="2"/>
        <v>22</v>
      </c>
    </row>
    <row r="74" spans="2:7" x14ac:dyDescent="0.9">
      <c r="B74" s="625"/>
      <c r="C74" s="29" t="s">
        <v>10</v>
      </c>
      <c r="D74" s="30"/>
      <c r="E74" s="30">
        <v>1</v>
      </c>
      <c r="F74" s="30"/>
      <c r="G74" s="420">
        <f t="shared" si="2"/>
        <v>1</v>
      </c>
    </row>
    <row r="75" spans="2:7" x14ac:dyDescent="0.9">
      <c r="B75" s="625"/>
      <c r="C75" s="78" t="s">
        <v>70</v>
      </c>
      <c r="D75" s="53">
        <f>SUM(D69:D74)</f>
        <v>6</v>
      </c>
      <c r="E75" s="53">
        <f t="shared" ref="E75:G75" si="9">SUM(E69:E74)</f>
        <v>77</v>
      </c>
      <c r="F75" s="53">
        <f t="shared" si="9"/>
        <v>32</v>
      </c>
      <c r="G75" s="53">
        <f t="shared" si="9"/>
        <v>115</v>
      </c>
    </row>
    <row r="76" spans="2:7" x14ac:dyDescent="0.9">
      <c r="B76" s="625" t="s">
        <v>437</v>
      </c>
      <c r="C76" s="29" t="s">
        <v>3</v>
      </c>
      <c r="D76" s="30"/>
      <c r="E76" s="30">
        <v>478</v>
      </c>
      <c r="F76" s="30">
        <v>499</v>
      </c>
      <c r="G76" s="420">
        <f t="shared" si="2"/>
        <v>977</v>
      </c>
    </row>
    <row r="77" spans="2:7" x14ac:dyDescent="0.9">
      <c r="B77" s="625"/>
      <c r="C77" s="29" t="s">
        <v>5</v>
      </c>
      <c r="D77" s="30">
        <v>244</v>
      </c>
      <c r="E77" s="30"/>
      <c r="F77" s="30">
        <v>125</v>
      </c>
      <c r="G77" s="420">
        <f t="shared" si="2"/>
        <v>369</v>
      </c>
    </row>
    <row r="78" spans="2:7" x14ac:dyDescent="0.9">
      <c r="B78" s="625"/>
      <c r="C78" s="29" t="s">
        <v>6</v>
      </c>
      <c r="D78" s="30"/>
      <c r="E78" s="30">
        <v>1313</v>
      </c>
      <c r="F78" s="30">
        <v>205</v>
      </c>
      <c r="G78" s="420">
        <f t="shared" si="2"/>
        <v>1518</v>
      </c>
    </row>
    <row r="79" spans="2:7" x14ac:dyDescent="0.9">
      <c r="B79" s="625"/>
      <c r="C79" s="29" t="s">
        <v>10</v>
      </c>
      <c r="D79" s="30"/>
      <c r="E79" s="30">
        <v>200</v>
      </c>
      <c r="F79" s="30">
        <v>61</v>
      </c>
      <c r="G79" s="420">
        <f t="shared" si="2"/>
        <v>261</v>
      </c>
    </row>
    <row r="80" spans="2:7" x14ac:dyDescent="0.9">
      <c r="B80" s="625"/>
      <c r="C80" s="78" t="s">
        <v>70</v>
      </c>
      <c r="D80" s="53">
        <f>SUM(D76:D79)</f>
        <v>244</v>
      </c>
      <c r="E80" s="53">
        <f t="shared" ref="E80:G80" si="10">SUM(E76:E79)</f>
        <v>1991</v>
      </c>
      <c r="F80" s="53">
        <f t="shared" si="10"/>
        <v>890</v>
      </c>
      <c r="G80" s="53">
        <f t="shared" si="10"/>
        <v>3125</v>
      </c>
    </row>
    <row r="81" spans="2:7" x14ac:dyDescent="0.9">
      <c r="B81" s="625" t="s">
        <v>438</v>
      </c>
      <c r="C81" s="29" t="s">
        <v>106</v>
      </c>
      <c r="D81" s="30">
        <v>358</v>
      </c>
      <c r="E81" s="30"/>
      <c r="F81" s="30"/>
      <c r="G81" s="420">
        <f t="shared" si="2"/>
        <v>358</v>
      </c>
    </row>
    <row r="82" spans="2:7" x14ac:dyDescent="0.9">
      <c r="B82" s="625"/>
      <c r="C82" s="29" t="s">
        <v>298</v>
      </c>
      <c r="D82" s="30"/>
      <c r="E82" s="30">
        <v>407</v>
      </c>
      <c r="F82" s="30">
        <v>217</v>
      </c>
      <c r="G82" s="420">
        <f t="shared" si="2"/>
        <v>624</v>
      </c>
    </row>
    <row r="83" spans="2:7" x14ac:dyDescent="0.9">
      <c r="B83" s="625"/>
      <c r="C83" s="29" t="s">
        <v>5</v>
      </c>
      <c r="D83" s="30">
        <v>173</v>
      </c>
      <c r="E83" s="30"/>
      <c r="F83" s="30">
        <v>66</v>
      </c>
      <c r="G83" s="420">
        <f t="shared" si="2"/>
        <v>239</v>
      </c>
    </row>
    <row r="84" spans="2:7" x14ac:dyDescent="0.9">
      <c r="B84" s="625"/>
      <c r="C84" s="78" t="s">
        <v>70</v>
      </c>
      <c r="D84" s="53">
        <f>SUM(D81:D83)</f>
        <v>531</v>
      </c>
      <c r="E84" s="53">
        <f t="shared" ref="E84:G84" si="11">SUM(E81:E83)</f>
        <v>407</v>
      </c>
      <c r="F84" s="53">
        <f t="shared" si="11"/>
        <v>283</v>
      </c>
      <c r="G84" s="53">
        <f t="shared" si="11"/>
        <v>1221</v>
      </c>
    </row>
    <row r="85" spans="2:7" x14ac:dyDescent="0.9">
      <c r="B85" s="625" t="s">
        <v>439</v>
      </c>
      <c r="C85" s="29" t="s">
        <v>106</v>
      </c>
      <c r="D85" s="30">
        <v>51</v>
      </c>
      <c r="E85" s="30"/>
      <c r="F85" s="30"/>
      <c r="G85" s="420">
        <f t="shared" si="2"/>
        <v>51</v>
      </c>
    </row>
    <row r="86" spans="2:7" x14ac:dyDescent="0.9">
      <c r="B86" s="625"/>
      <c r="C86" s="29" t="s">
        <v>298</v>
      </c>
      <c r="D86" s="30"/>
      <c r="E86" s="30">
        <v>50</v>
      </c>
      <c r="F86" s="30">
        <v>24</v>
      </c>
      <c r="G86" s="420">
        <f t="shared" si="2"/>
        <v>74</v>
      </c>
    </row>
    <row r="87" spans="2:7" x14ac:dyDescent="0.9">
      <c r="B87" s="625"/>
      <c r="C87" s="29" t="s">
        <v>5</v>
      </c>
      <c r="D87" s="30">
        <v>4</v>
      </c>
      <c r="E87" s="30"/>
      <c r="F87" s="30">
        <v>9</v>
      </c>
      <c r="G87" s="420">
        <f t="shared" si="2"/>
        <v>13</v>
      </c>
    </row>
    <row r="88" spans="2:7" x14ac:dyDescent="0.9">
      <c r="B88" s="625"/>
      <c r="C88" s="29" t="s">
        <v>6</v>
      </c>
      <c r="D88" s="30"/>
      <c r="E88" s="30">
        <v>46</v>
      </c>
      <c r="F88" s="30">
        <v>18</v>
      </c>
      <c r="G88" s="420">
        <f t="shared" si="2"/>
        <v>64</v>
      </c>
    </row>
    <row r="89" spans="2:7" x14ac:dyDescent="0.9">
      <c r="B89" s="625"/>
      <c r="C89" s="78" t="s">
        <v>70</v>
      </c>
      <c r="D89" s="53">
        <f>SUM(D85:D88)</f>
        <v>55</v>
      </c>
      <c r="E89" s="53">
        <f t="shared" ref="E89:G89" si="12">SUM(E85:E88)</f>
        <v>96</v>
      </c>
      <c r="F89" s="53">
        <f t="shared" si="12"/>
        <v>51</v>
      </c>
      <c r="G89" s="53">
        <f t="shared" si="12"/>
        <v>202</v>
      </c>
    </row>
    <row r="90" spans="2:7" x14ac:dyDescent="0.9">
      <c r="B90" s="625" t="s">
        <v>440</v>
      </c>
      <c r="C90" s="29" t="s">
        <v>1</v>
      </c>
      <c r="D90" s="30"/>
      <c r="E90" s="30">
        <v>10</v>
      </c>
      <c r="F90" s="30">
        <v>2</v>
      </c>
      <c r="G90" s="420">
        <f t="shared" si="2"/>
        <v>12</v>
      </c>
    </row>
    <row r="91" spans="2:7" x14ac:dyDescent="0.9">
      <c r="B91" s="625"/>
      <c r="C91" s="29" t="s">
        <v>106</v>
      </c>
      <c r="D91" s="30">
        <v>307</v>
      </c>
      <c r="E91" s="30"/>
      <c r="F91" s="30"/>
      <c r="G91" s="420">
        <f t="shared" si="2"/>
        <v>307</v>
      </c>
    </row>
    <row r="92" spans="2:7" x14ac:dyDescent="0.9">
      <c r="B92" s="625"/>
      <c r="C92" s="29" t="s">
        <v>298</v>
      </c>
      <c r="D92" s="30">
        <v>507</v>
      </c>
      <c r="E92" s="30">
        <v>274</v>
      </c>
      <c r="F92" s="30">
        <v>123</v>
      </c>
      <c r="G92" s="420">
        <f t="shared" si="2"/>
        <v>904</v>
      </c>
    </row>
    <row r="93" spans="2:7" x14ac:dyDescent="0.9">
      <c r="B93" s="625"/>
      <c r="C93" s="29" t="s">
        <v>4</v>
      </c>
      <c r="D93" s="30"/>
      <c r="E93" s="30">
        <v>74</v>
      </c>
      <c r="F93" s="30">
        <v>57</v>
      </c>
      <c r="G93" s="420">
        <f t="shared" si="2"/>
        <v>131</v>
      </c>
    </row>
    <row r="94" spans="2:7" x14ac:dyDescent="0.9">
      <c r="B94" s="625"/>
      <c r="C94" s="29" t="s">
        <v>6</v>
      </c>
      <c r="D94" s="30"/>
      <c r="E94" s="30">
        <v>226</v>
      </c>
      <c r="F94" s="30">
        <v>23</v>
      </c>
      <c r="G94" s="420">
        <f t="shared" si="2"/>
        <v>249</v>
      </c>
    </row>
    <row r="95" spans="2:7" x14ac:dyDescent="0.9">
      <c r="B95" s="625"/>
      <c r="C95" s="29" t="s">
        <v>8</v>
      </c>
      <c r="D95" s="30"/>
      <c r="E95" s="30">
        <v>79</v>
      </c>
      <c r="F95" s="30">
        <v>47</v>
      </c>
      <c r="G95" s="420">
        <f t="shared" si="2"/>
        <v>126</v>
      </c>
    </row>
    <row r="96" spans="2:7" x14ac:dyDescent="0.9">
      <c r="B96" s="625"/>
      <c r="C96" s="78" t="s">
        <v>70</v>
      </c>
      <c r="D96" s="53">
        <f>SUM(D90:D95)</f>
        <v>814</v>
      </c>
      <c r="E96" s="53">
        <f t="shared" ref="E96:G96" si="13">SUM(E90:E95)</f>
        <v>663</v>
      </c>
      <c r="F96" s="53">
        <f t="shared" si="13"/>
        <v>252</v>
      </c>
      <c r="G96" s="53">
        <f t="shared" si="13"/>
        <v>1729</v>
      </c>
    </row>
    <row r="97" spans="2:7" x14ac:dyDescent="0.9">
      <c r="B97" s="625" t="s">
        <v>441</v>
      </c>
      <c r="C97" s="29" t="s">
        <v>298</v>
      </c>
      <c r="D97" s="30">
        <v>7</v>
      </c>
      <c r="E97" s="30">
        <v>21</v>
      </c>
      <c r="F97" s="30">
        <v>11</v>
      </c>
      <c r="G97" s="420">
        <f t="shared" si="2"/>
        <v>39</v>
      </c>
    </row>
    <row r="98" spans="2:7" x14ac:dyDescent="0.9">
      <c r="B98" s="625"/>
      <c r="C98" s="29" t="s">
        <v>5</v>
      </c>
      <c r="D98" s="30"/>
      <c r="E98" s="30">
        <v>8</v>
      </c>
      <c r="F98" s="30">
        <v>15</v>
      </c>
      <c r="G98" s="420">
        <f t="shared" si="2"/>
        <v>23</v>
      </c>
    </row>
    <row r="99" spans="2:7" x14ac:dyDescent="0.9">
      <c r="B99" s="625"/>
      <c r="C99" s="78" t="s">
        <v>70</v>
      </c>
      <c r="D99" s="53">
        <f>SUM(D97:D98)</f>
        <v>7</v>
      </c>
      <c r="E99" s="53">
        <f t="shared" ref="E99:G99" si="14">SUM(E97:E98)</f>
        <v>29</v>
      </c>
      <c r="F99" s="53">
        <f t="shared" si="14"/>
        <v>26</v>
      </c>
      <c r="G99" s="53">
        <f t="shared" si="14"/>
        <v>62</v>
      </c>
    </row>
    <row r="100" spans="2:7" x14ac:dyDescent="0.9">
      <c r="B100" s="625" t="s">
        <v>442</v>
      </c>
      <c r="C100" s="29" t="s">
        <v>106</v>
      </c>
      <c r="D100" s="30">
        <v>730</v>
      </c>
      <c r="E100" s="30"/>
      <c r="F100" s="30"/>
      <c r="G100" s="420">
        <f t="shared" si="2"/>
        <v>730</v>
      </c>
    </row>
    <row r="101" spans="2:7" x14ac:dyDescent="0.9">
      <c r="B101" s="625"/>
      <c r="C101" s="29" t="s">
        <v>298</v>
      </c>
      <c r="D101" s="30"/>
      <c r="E101" s="30">
        <v>642</v>
      </c>
      <c r="F101" s="30">
        <v>397</v>
      </c>
      <c r="G101" s="420">
        <f t="shared" ref="G101:G164" si="15">SUM(D101:F101)</f>
        <v>1039</v>
      </c>
    </row>
    <row r="102" spans="2:7" x14ac:dyDescent="0.9">
      <c r="B102" s="625"/>
      <c r="C102" s="29" t="s">
        <v>5</v>
      </c>
      <c r="D102" s="30"/>
      <c r="E102" s="30">
        <v>195</v>
      </c>
      <c r="F102" s="30">
        <v>199</v>
      </c>
      <c r="G102" s="420">
        <f t="shared" si="15"/>
        <v>394</v>
      </c>
    </row>
    <row r="103" spans="2:7" x14ac:dyDescent="0.9">
      <c r="B103" s="625"/>
      <c r="C103" s="78" t="s">
        <v>70</v>
      </c>
      <c r="D103" s="53">
        <f>SUM(D100:D102)</f>
        <v>730</v>
      </c>
      <c r="E103" s="53">
        <f t="shared" ref="E103:G103" si="16">SUM(E100:E102)</f>
        <v>837</v>
      </c>
      <c r="F103" s="53">
        <f t="shared" si="16"/>
        <v>596</v>
      </c>
      <c r="G103" s="53">
        <f t="shared" si="16"/>
        <v>2163</v>
      </c>
    </row>
    <row r="104" spans="2:7" x14ac:dyDescent="0.9">
      <c r="B104" s="625" t="s">
        <v>443</v>
      </c>
      <c r="C104" s="29" t="s">
        <v>298</v>
      </c>
      <c r="D104" s="30"/>
      <c r="E104" s="30">
        <v>512</v>
      </c>
      <c r="F104" s="30">
        <v>165</v>
      </c>
      <c r="G104" s="420">
        <f t="shared" si="15"/>
        <v>677</v>
      </c>
    </row>
    <row r="105" spans="2:7" x14ac:dyDescent="0.9">
      <c r="B105" s="625"/>
      <c r="C105" s="29" t="s">
        <v>8</v>
      </c>
      <c r="D105" s="30"/>
      <c r="E105" s="30">
        <v>116</v>
      </c>
      <c r="F105" s="30">
        <v>189</v>
      </c>
      <c r="G105" s="420">
        <f t="shared" si="15"/>
        <v>305</v>
      </c>
    </row>
    <row r="106" spans="2:7" x14ac:dyDescent="0.9">
      <c r="B106" s="625"/>
      <c r="C106" s="29" t="s">
        <v>10</v>
      </c>
      <c r="D106" s="30"/>
      <c r="E106" s="30">
        <v>800</v>
      </c>
      <c r="F106" s="30">
        <v>138</v>
      </c>
      <c r="G106" s="420">
        <f t="shared" si="15"/>
        <v>938</v>
      </c>
    </row>
    <row r="107" spans="2:7" x14ac:dyDescent="0.9">
      <c r="B107" s="625"/>
      <c r="C107" s="78" t="s">
        <v>70</v>
      </c>
      <c r="D107" s="53">
        <f>SUM(D104:D106)</f>
        <v>0</v>
      </c>
      <c r="E107" s="53">
        <f t="shared" ref="E107:G107" si="17">SUM(E104:E106)</f>
        <v>1428</v>
      </c>
      <c r="F107" s="53">
        <f t="shared" si="17"/>
        <v>492</v>
      </c>
      <c r="G107" s="53">
        <f t="shared" si="17"/>
        <v>1920</v>
      </c>
    </row>
    <row r="108" spans="2:7" x14ac:dyDescent="0.9">
      <c r="B108" s="625" t="s">
        <v>444</v>
      </c>
      <c r="C108" s="29" t="s">
        <v>4</v>
      </c>
      <c r="D108" s="30"/>
      <c r="E108" s="30">
        <v>569</v>
      </c>
      <c r="F108" s="30">
        <v>462</v>
      </c>
      <c r="G108" s="420">
        <f t="shared" si="15"/>
        <v>1031</v>
      </c>
    </row>
    <row r="109" spans="2:7" x14ac:dyDescent="0.9">
      <c r="B109" s="625"/>
      <c r="C109" s="29" t="s">
        <v>5</v>
      </c>
      <c r="D109" s="30">
        <v>1046</v>
      </c>
      <c r="E109" s="30"/>
      <c r="F109" s="30">
        <v>413</v>
      </c>
      <c r="G109" s="420">
        <f t="shared" si="15"/>
        <v>1459</v>
      </c>
    </row>
    <row r="110" spans="2:7" x14ac:dyDescent="0.9">
      <c r="B110" s="625"/>
      <c r="C110" s="29" t="s">
        <v>10</v>
      </c>
      <c r="D110" s="30"/>
      <c r="E110" s="30">
        <v>666</v>
      </c>
      <c r="F110" s="30">
        <v>154</v>
      </c>
      <c r="G110" s="420">
        <f t="shared" si="15"/>
        <v>820</v>
      </c>
    </row>
    <row r="111" spans="2:7" x14ac:dyDescent="0.9">
      <c r="B111" s="625"/>
      <c r="C111" s="78" t="s">
        <v>70</v>
      </c>
      <c r="D111" s="53">
        <f>SUM(D108:D110)</f>
        <v>1046</v>
      </c>
      <c r="E111" s="53">
        <f t="shared" ref="E111:G111" si="18">SUM(E108:E110)</f>
        <v>1235</v>
      </c>
      <c r="F111" s="53">
        <f t="shared" si="18"/>
        <v>1029</v>
      </c>
      <c r="G111" s="53">
        <f t="shared" si="18"/>
        <v>3310</v>
      </c>
    </row>
    <row r="112" spans="2:7" x14ac:dyDescent="0.9">
      <c r="B112" s="625" t="s">
        <v>445</v>
      </c>
      <c r="C112" s="29" t="s">
        <v>106</v>
      </c>
      <c r="D112" s="30">
        <v>92</v>
      </c>
      <c r="E112" s="30"/>
      <c r="F112" s="30"/>
      <c r="G112" s="420">
        <f t="shared" si="15"/>
        <v>92</v>
      </c>
    </row>
    <row r="113" spans="2:7" x14ac:dyDescent="0.9">
      <c r="B113" s="625"/>
      <c r="C113" s="29" t="s">
        <v>298</v>
      </c>
      <c r="D113" s="30">
        <v>167</v>
      </c>
      <c r="E113" s="30">
        <v>606</v>
      </c>
      <c r="F113" s="30">
        <v>349</v>
      </c>
      <c r="G113" s="420">
        <f t="shared" si="15"/>
        <v>1122</v>
      </c>
    </row>
    <row r="114" spans="2:7" x14ac:dyDescent="0.9">
      <c r="B114" s="625"/>
      <c r="C114" s="29" t="s">
        <v>5</v>
      </c>
      <c r="D114" s="30"/>
      <c r="E114" s="30">
        <v>45</v>
      </c>
      <c r="F114" s="30">
        <v>142</v>
      </c>
      <c r="G114" s="420">
        <f t="shared" si="15"/>
        <v>187</v>
      </c>
    </row>
    <row r="115" spans="2:7" x14ac:dyDescent="0.9">
      <c r="B115" s="625"/>
      <c r="C115" s="29" t="s">
        <v>10</v>
      </c>
      <c r="D115" s="30"/>
      <c r="E115" s="30">
        <v>124</v>
      </c>
      <c r="F115" s="30">
        <v>62</v>
      </c>
      <c r="G115" s="420">
        <f t="shared" si="15"/>
        <v>186</v>
      </c>
    </row>
    <row r="116" spans="2:7" x14ac:dyDescent="0.9">
      <c r="B116" s="625"/>
      <c r="C116" s="29" t="s">
        <v>11</v>
      </c>
      <c r="D116" s="30"/>
      <c r="E116" s="30">
        <v>94</v>
      </c>
      <c r="F116" s="30">
        <v>21</v>
      </c>
      <c r="G116" s="420">
        <f t="shared" si="15"/>
        <v>115</v>
      </c>
    </row>
    <row r="117" spans="2:7" x14ac:dyDescent="0.9">
      <c r="B117" s="625"/>
      <c r="C117" s="78" t="s">
        <v>70</v>
      </c>
      <c r="D117" s="53">
        <f>SUM(D112:D116)</f>
        <v>259</v>
      </c>
      <c r="E117" s="53">
        <f t="shared" ref="E117:G117" si="19">SUM(E112:E116)</f>
        <v>869</v>
      </c>
      <c r="F117" s="53">
        <f t="shared" si="19"/>
        <v>574</v>
      </c>
      <c r="G117" s="53">
        <f t="shared" si="19"/>
        <v>1702</v>
      </c>
    </row>
    <row r="118" spans="2:7" x14ac:dyDescent="0.9">
      <c r="B118" s="625" t="s">
        <v>446</v>
      </c>
      <c r="C118" s="29" t="s">
        <v>1</v>
      </c>
      <c r="D118" s="30"/>
      <c r="E118" s="30">
        <v>85</v>
      </c>
      <c r="F118" s="30">
        <v>83</v>
      </c>
      <c r="G118" s="420">
        <f t="shared" si="15"/>
        <v>168</v>
      </c>
    </row>
    <row r="119" spans="2:7" x14ac:dyDescent="0.9">
      <c r="B119" s="625"/>
      <c r="C119" s="29" t="s">
        <v>106</v>
      </c>
      <c r="D119" s="30">
        <v>4671</v>
      </c>
      <c r="E119" s="30"/>
      <c r="F119" s="30"/>
      <c r="G119" s="420">
        <f t="shared" si="15"/>
        <v>4671</v>
      </c>
    </row>
    <row r="120" spans="2:7" x14ac:dyDescent="0.9">
      <c r="B120" s="625"/>
      <c r="C120" s="29" t="s">
        <v>298</v>
      </c>
      <c r="D120" s="30">
        <v>12336</v>
      </c>
      <c r="E120" s="30">
        <v>10016</v>
      </c>
      <c r="F120" s="30">
        <v>7604</v>
      </c>
      <c r="G120" s="420">
        <f t="shared" si="15"/>
        <v>29956</v>
      </c>
    </row>
    <row r="121" spans="2:7" x14ac:dyDescent="0.9">
      <c r="B121" s="625"/>
      <c r="C121" s="29" t="s">
        <v>4</v>
      </c>
      <c r="D121" s="30"/>
      <c r="E121" s="30">
        <v>9001</v>
      </c>
      <c r="F121" s="30">
        <v>5684</v>
      </c>
      <c r="G121" s="420">
        <f t="shared" si="15"/>
        <v>14685</v>
      </c>
    </row>
    <row r="122" spans="2:7" x14ac:dyDescent="0.9">
      <c r="B122" s="625"/>
      <c r="C122" s="29" t="s">
        <v>5</v>
      </c>
      <c r="D122" s="30"/>
      <c r="E122" s="30">
        <v>2563</v>
      </c>
      <c r="F122" s="30">
        <v>1530</v>
      </c>
      <c r="G122" s="420">
        <f t="shared" si="15"/>
        <v>4093</v>
      </c>
    </row>
    <row r="123" spans="2:7" x14ac:dyDescent="0.9">
      <c r="B123" s="625"/>
      <c r="C123" s="29" t="s">
        <v>6</v>
      </c>
      <c r="D123" s="30"/>
      <c r="E123" s="30">
        <v>11827</v>
      </c>
      <c r="F123" s="30">
        <v>3204</v>
      </c>
      <c r="G123" s="420">
        <f t="shared" si="15"/>
        <v>15031</v>
      </c>
    </row>
    <row r="124" spans="2:7" x14ac:dyDescent="0.9">
      <c r="B124" s="625"/>
      <c r="C124" s="29" t="s">
        <v>8</v>
      </c>
      <c r="D124" s="30"/>
      <c r="E124" s="30">
        <v>4236</v>
      </c>
      <c r="F124" s="30">
        <v>4881</v>
      </c>
      <c r="G124" s="420">
        <f t="shared" si="15"/>
        <v>9117</v>
      </c>
    </row>
    <row r="125" spans="2:7" x14ac:dyDescent="0.9">
      <c r="B125" s="625"/>
      <c r="C125" s="29" t="s">
        <v>10</v>
      </c>
      <c r="D125" s="30"/>
      <c r="E125" s="30">
        <v>6359</v>
      </c>
      <c r="F125" s="30">
        <v>943</v>
      </c>
      <c r="G125" s="420">
        <f t="shared" si="15"/>
        <v>7302</v>
      </c>
    </row>
    <row r="126" spans="2:7" x14ac:dyDescent="0.9">
      <c r="B126" s="625"/>
      <c r="C126" s="29" t="s">
        <v>11</v>
      </c>
      <c r="D126" s="30"/>
      <c r="E126" s="30">
        <v>2868</v>
      </c>
      <c r="F126" s="30">
        <v>603</v>
      </c>
      <c r="G126" s="420">
        <f t="shared" si="15"/>
        <v>3471</v>
      </c>
    </row>
    <row r="127" spans="2:7" x14ac:dyDescent="0.9">
      <c r="B127" s="625"/>
      <c r="C127" s="78" t="s">
        <v>70</v>
      </c>
      <c r="D127" s="53">
        <f>SUM(D118:D126)</f>
        <v>17007</v>
      </c>
      <c r="E127" s="53">
        <f t="shared" ref="E127:G127" si="20">SUM(E118:E126)</f>
        <v>46955</v>
      </c>
      <c r="F127" s="53">
        <f t="shared" si="20"/>
        <v>24532</v>
      </c>
      <c r="G127" s="53">
        <f t="shared" si="20"/>
        <v>88494</v>
      </c>
    </row>
    <row r="128" spans="2:7" x14ac:dyDescent="0.9">
      <c r="B128" s="625" t="s">
        <v>447</v>
      </c>
      <c r="C128" s="29" t="s">
        <v>1</v>
      </c>
      <c r="D128" s="30"/>
      <c r="E128" s="30">
        <v>12</v>
      </c>
      <c r="F128" s="30">
        <v>4</v>
      </c>
      <c r="G128" s="420">
        <f t="shared" si="15"/>
        <v>16</v>
      </c>
    </row>
    <row r="129" spans="2:7" x14ac:dyDescent="0.9">
      <c r="B129" s="625"/>
      <c r="C129" s="29" t="s">
        <v>106</v>
      </c>
      <c r="D129" s="30">
        <v>189</v>
      </c>
      <c r="E129" s="30"/>
      <c r="F129" s="30"/>
      <c r="G129" s="420">
        <f t="shared" si="15"/>
        <v>189</v>
      </c>
    </row>
    <row r="130" spans="2:7" x14ac:dyDescent="0.9">
      <c r="B130" s="625"/>
      <c r="C130" s="29" t="s">
        <v>298</v>
      </c>
      <c r="D130" s="30"/>
      <c r="E130" s="30">
        <v>2642</v>
      </c>
      <c r="F130" s="30">
        <v>806</v>
      </c>
      <c r="G130" s="420">
        <f t="shared" si="15"/>
        <v>3448</v>
      </c>
    </row>
    <row r="131" spans="2:7" x14ac:dyDescent="0.9">
      <c r="B131" s="625"/>
      <c r="C131" s="29" t="s">
        <v>4</v>
      </c>
      <c r="D131" s="30"/>
      <c r="E131" s="30">
        <v>799</v>
      </c>
      <c r="F131" s="30">
        <v>487</v>
      </c>
      <c r="G131" s="420">
        <f t="shared" si="15"/>
        <v>1286</v>
      </c>
    </row>
    <row r="132" spans="2:7" x14ac:dyDescent="0.9">
      <c r="B132" s="625"/>
      <c r="C132" s="29" t="s">
        <v>6</v>
      </c>
      <c r="D132" s="30"/>
      <c r="E132" s="30">
        <v>1107</v>
      </c>
      <c r="F132" s="30">
        <v>190</v>
      </c>
      <c r="G132" s="420">
        <f t="shared" si="15"/>
        <v>1297</v>
      </c>
    </row>
    <row r="133" spans="2:7" x14ac:dyDescent="0.9">
      <c r="B133" s="625"/>
      <c r="C133" s="29" t="s">
        <v>8</v>
      </c>
      <c r="D133" s="30"/>
      <c r="E133" s="30">
        <v>389</v>
      </c>
      <c r="F133" s="30">
        <v>625</v>
      </c>
      <c r="G133" s="420">
        <f t="shared" si="15"/>
        <v>1014</v>
      </c>
    </row>
    <row r="134" spans="2:7" x14ac:dyDescent="0.9">
      <c r="B134" s="625"/>
      <c r="C134" s="29" t="s">
        <v>10</v>
      </c>
      <c r="D134" s="30"/>
      <c r="E134" s="30">
        <v>913</v>
      </c>
      <c r="F134" s="30">
        <v>122</v>
      </c>
      <c r="G134" s="420">
        <f t="shared" si="15"/>
        <v>1035</v>
      </c>
    </row>
    <row r="135" spans="2:7" x14ac:dyDescent="0.9">
      <c r="B135" s="625"/>
      <c r="C135" s="78" t="s">
        <v>70</v>
      </c>
      <c r="D135" s="53">
        <f>SUM(D128:D134)</f>
        <v>189</v>
      </c>
      <c r="E135" s="53">
        <f t="shared" ref="E135:G135" si="21">SUM(E128:E134)</f>
        <v>5862</v>
      </c>
      <c r="F135" s="53">
        <f t="shared" si="21"/>
        <v>2234</v>
      </c>
      <c r="G135" s="53">
        <f t="shared" si="21"/>
        <v>8285</v>
      </c>
    </row>
    <row r="136" spans="2:7" x14ac:dyDescent="0.9">
      <c r="B136" s="625" t="s">
        <v>448</v>
      </c>
      <c r="C136" s="29" t="s">
        <v>106</v>
      </c>
      <c r="D136" s="30">
        <v>494</v>
      </c>
      <c r="E136" s="30"/>
      <c r="F136" s="30"/>
      <c r="G136" s="420">
        <f t="shared" si="15"/>
        <v>494</v>
      </c>
    </row>
    <row r="137" spans="2:7" x14ac:dyDescent="0.9">
      <c r="B137" s="625"/>
      <c r="C137" s="29" t="s">
        <v>298</v>
      </c>
      <c r="D137" s="30"/>
      <c r="E137" s="30">
        <v>496</v>
      </c>
      <c r="F137" s="30">
        <v>270</v>
      </c>
      <c r="G137" s="420">
        <f t="shared" si="15"/>
        <v>766</v>
      </c>
    </row>
    <row r="138" spans="2:7" x14ac:dyDescent="0.9">
      <c r="B138" s="625"/>
      <c r="C138" s="29" t="s">
        <v>5</v>
      </c>
      <c r="D138" s="30"/>
      <c r="E138" s="30">
        <v>161</v>
      </c>
      <c r="F138" s="30">
        <v>123</v>
      </c>
      <c r="G138" s="420">
        <f t="shared" si="15"/>
        <v>284</v>
      </c>
    </row>
    <row r="139" spans="2:7" x14ac:dyDescent="0.9">
      <c r="B139" s="625"/>
      <c r="C139" s="29" t="s">
        <v>11</v>
      </c>
      <c r="D139" s="30"/>
      <c r="E139" s="30">
        <v>97</v>
      </c>
      <c r="F139" s="30">
        <v>13</v>
      </c>
      <c r="G139" s="420">
        <f t="shared" si="15"/>
        <v>110</v>
      </c>
    </row>
    <row r="140" spans="2:7" x14ac:dyDescent="0.9">
      <c r="B140" s="625"/>
      <c r="C140" s="78" t="s">
        <v>70</v>
      </c>
      <c r="D140" s="53">
        <f>SUM(D136:D139)</f>
        <v>494</v>
      </c>
      <c r="E140" s="53">
        <f t="shared" ref="E140:G140" si="22">SUM(E136:E139)</f>
        <v>754</v>
      </c>
      <c r="F140" s="53">
        <f t="shared" si="22"/>
        <v>406</v>
      </c>
      <c r="G140" s="53">
        <f t="shared" si="22"/>
        <v>1654</v>
      </c>
    </row>
    <row r="141" spans="2:7" x14ac:dyDescent="0.9">
      <c r="B141" s="625" t="s">
        <v>449</v>
      </c>
      <c r="C141" s="29" t="s">
        <v>1</v>
      </c>
      <c r="D141" s="30"/>
      <c r="E141" s="30">
        <v>54</v>
      </c>
      <c r="F141" s="30">
        <v>10</v>
      </c>
      <c r="G141" s="420">
        <f t="shared" si="15"/>
        <v>64</v>
      </c>
    </row>
    <row r="142" spans="2:7" x14ac:dyDescent="0.9">
      <c r="B142" s="625"/>
      <c r="C142" s="29" t="s">
        <v>298</v>
      </c>
      <c r="D142" s="30">
        <v>199</v>
      </c>
      <c r="E142" s="30">
        <v>79</v>
      </c>
      <c r="F142" s="30">
        <v>83</v>
      </c>
      <c r="G142" s="420">
        <f t="shared" si="15"/>
        <v>361</v>
      </c>
    </row>
    <row r="143" spans="2:7" x14ac:dyDescent="0.9">
      <c r="B143" s="625"/>
      <c r="C143" s="29" t="s">
        <v>5</v>
      </c>
      <c r="D143" s="30">
        <v>54</v>
      </c>
      <c r="E143" s="30"/>
      <c r="F143" s="30">
        <v>3</v>
      </c>
      <c r="G143" s="420">
        <f t="shared" si="15"/>
        <v>57</v>
      </c>
    </row>
    <row r="144" spans="2:7" x14ac:dyDescent="0.9">
      <c r="B144" s="625"/>
      <c r="C144" s="29" t="s">
        <v>6</v>
      </c>
      <c r="D144" s="30"/>
      <c r="E144" s="30">
        <v>294</v>
      </c>
      <c r="F144" s="30">
        <v>62</v>
      </c>
      <c r="G144" s="420">
        <f t="shared" si="15"/>
        <v>356</v>
      </c>
    </row>
    <row r="145" spans="2:7" x14ac:dyDescent="0.9">
      <c r="B145" s="625"/>
      <c r="C145" s="29" t="s">
        <v>10</v>
      </c>
      <c r="D145" s="30"/>
      <c r="E145" s="30">
        <v>109</v>
      </c>
      <c r="F145" s="30">
        <v>42</v>
      </c>
      <c r="G145" s="420">
        <f t="shared" si="15"/>
        <v>151</v>
      </c>
    </row>
    <row r="146" spans="2:7" x14ac:dyDescent="0.9">
      <c r="B146" s="625"/>
      <c r="C146" s="78" t="s">
        <v>70</v>
      </c>
      <c r="D146" s="53">
        <f>SUM(D141:D145)</f>
        <v>253</v>
      </c>
      <c r="E146" s="53">
        <f t="shared" ref="E146:G146" si="23">SUM(E141:E145)</f>
        <v>536</v>
      </c>
      <c r="F146" s="53">
        <f t="shared" si="23"/>
        <v>200</v>
      </c>
      <c r="G146" s="53">
        <f t="shared" si="23"/>
        <v>989</v>
      </c>
    </row>
    <row r="147" spans="2:7" x14ac:dyDescent="0.9">
      <c r="B147" s="625" t="s">
        <v>450</v>
      </c>
      <c r="C147" s="29" t="s">
        <v>106</v>
      </c>
      <c r="D147" s="30">
        <v>54</v>
      </c>
      <c r="E147" s="30"/>
      <c r="F147" s="30"/>
      <c r="G147" s="420">
        <f t="shared" si="15"/>
        <v>54</v>
      </c>
    </row>
    <row r="148" spans="2:7" x14ac:dyDescent="0.9">
      <c r="B148" s="625"/>
      <c r="C148" s="29" t="s">
        <v>298</v>
      </c>
      <c r="D148" s="30">
        <v>607</v>
      </c>
      <c r="E148" s="30">
        <v>335</v>
      </c>
      <c r="F148" s="30">
        <v>167</v>
      </c>
      <c r="G148" s="420">
        <f t="shared" si="15"/>
        <v>1109</v>
      </c>
    </row>
    <row r="149" spans="2:7" x14ac:dyDescent="0.9">
      <c r="B149" s="625"/>
      <c r="C149" s="29" t="s">
        <v>4</v>
      </c>
      <c r="D149" s="30"/>
      <c r="E149" s="30">
        <v>131</v>
      </c>
      <c r="F149" s="30">
        <v>121</v>
      </c>
      <c r="G149" s="420">
        <f t="shared" si="15"/>
        <v>252</v>
      </c>
    </row>
    <row r="150" spans="2:7" x14ac:dyDescent="0.9">
      <c r="B150" s="625"/>
      <c r="C150" s="29" t="s">
        <v>5</v>
      </c>
      <c r="D150" s="30"/>
      <c r="E150" s="30">
        <v>101</v>
      </c>
      <c r="F150" s="30">
        <v>120</v>
      </c>
      <c r="G150" s="420">
        <f t="shared" si="15"/>
        <v>221</v>
      </c>
    </row>
    <row r="151" spans="2:7" x14ac:dyDescent="0.9">
      <c r="B151" s="625"/>
      <c r="C151" s="29" t="s">
        <v>6</v>
      </c>
      <c r="D151" s="30"/>
      <c r="E151" s="30">
        <v>338</v>
      </c>
      <c r="F151" s="30">
        <v>36</v>
      </c>
      <c r="G151" s="420">
        <f t="shared" si="15"/>
        <v>374</v>
      </c>
    </row>
    <row r="152" spans="2:7" x14ac:dyDescent="0.9">
      <c r="B152" s="625"/>
      <c r="C152" s="29" t="s">
        <v>10</v>
      </c>
      <c r="D152" s="30"/>
      <c r="E152" s="30">
        <v>111</v>
      </c>
      <c r="F152" s="30">
        <v>8</v>
      </c>
      <c r="G152" s="420">
        <f t="shared" si="15"/>
        <v>119</v>
      </c>
    </row>
    <row r="153" spans="2:7" x14ac:dyDescent="0.9">
      <c r="B153" s="625"/>
      <c r="C153" s="78" t="s">
        <v>70</v>
      </c>
      <c r="D153" s="53">
        <f>SUM(D147:D152)</f>
        <v>661</v>
      </c>
      <c r="E153" s="53">
        <f t="shared" ref="E153:G153" si="24">SUM(E147:E152)</f>
        <v>1016</v>
      </c>
      <c r="F153" s="53">
        <f t="shared" si="24"/>
        <v>452</v>
      </c>
      <c r="G153" s="53">
        <f t="shared" si="24"/>
        <v>2129</v>
      </c>
    </row>
    <row r="154" spans="2:7" x14ac:dyDescent="0.9">
      <c r="B154" s="625" t="s">
        <v>451</v>
      </c>
      <c r="C154" s="29" t="s">
        <v>298</v>
      </c>
      <c r="D154" s="30"/>
      <c r="E154" s="30">
        <v>144</v>
      </c>
      <c r="F154" s="30">
        <v>67</v>
      </c>
      <c r="G154" s="420">
        <f t="shared" si="15"/>
        <v>211</v>
      </c>
    </row>
    <row r="155" spans="2:7" x14ac:dyDescent="0.9">
      <c r="B155" s="625"/>
      <c r="C155" s="29" t="s">
        <v>5</v>
      </c>
      <c r="D155" s="30"/>
      <c r="E155" s="30">
        <v>21</v>
      </c>
      <c r="F155" s="30">
        <v>26</v>
      </c>
      <c r="G155" s="420">
        <f t="shared" si="15"/>
        <v>47</v>
      </c>
    </row>
    <row r="156" spans="2:7" x14ac:dyDescent="0.9">
      <c r="B156" s="625"/>
      <c r="C156" s="29" t="s">
        <v>6</v>
      </c>
      <c r="D156" s="30"/>
      <c r="E156" s="30">
        <v>102</v>
      </c>
      <c r="F156" s="30">
        <v>36</v>
      </c>
      <c r="G156" s="420">
        <f t="shared" si="15"/>
        <v>138</v>
      </c>
    </row>
    <row r="157" spans="2:7" x14ac:dyDescent="0.9">
      <c r="B157" s="625"/>
      <c r="C157" s="29" t="s">
        <v>11</v>
      </c>
      <c r="D157" s="30"/>
      <c r="E157" s="30">
        <v>2</v>
      </c>
      <c r="F157" s="30">
        <v>1</v>
      </c>
      <c r="G157" s="420">
        <f t="shared" si="15"/>
        <v>3</v>
      </c>
    </row>
    <row r="158" spans="2:7" x14ac:dyDescent="0.9">
      <c r="B158" s="625"/>
      <c r="C158" s="78" t="s">
        <v>70</v>
      </c>
      <c r="D158" s="53">
        <f>SUM(D154:D157)</f>
        <v>0</v>
      </c>
      <c r="E158" s="53">
        <f t="shared" ref="E158:G158" si="25">SUM(E154:E157)</f>
        <v>269</v>
      </c>
      <c r="F158" s="53">
        <f t="shared" si="25"/>
        <v>130</v>
      </c>
      <c r="G158" s="53">
        <f t="shared" si="25"/>
        <v>399</v>
      </c>
    </row>
    <row r="159" spans="2:7" x14ac:dyDescent="0.9">
      <c r="B159" s="625" t="s">
        <v>452</v>
      </c>
      <c r="C159" s="29" t="s">
        <v>106</v>
      </c>
      <c r="D159" s="30">
        <v>377</v>
      </c>
      <c r="E159" s="30"/>
      <c r="F159" s="30"/>
      <c r="G159" s="420">
        <f t="shared" si="15"/>
        <v>377</v>
      </c>
    </row>
    <row r="160" spans="2:7" x14ac:dyDescent="0.9">
      <c r="B160" s="625"/>
      <c r="C160" s="29" t="s">
        <v>298</v>
      </c>
      <c r="D160" s="30"/>
      <c r="E160" s="30">
        <v>192</v>
      </c>
      <c r="F160" s="30">
        <v>137</v>
      </c>
      <c r="G160" s="420">
        <f t="shared" si="15"/>
        <v>329</v>
      </c>
    </row>
    <row r="161" spans="2:7" x14ac:dyDescent="0.9">
      <c r="B161" s="625"/>
      <c r="C161" s="29" t="s">
        <v>4</v>
      </c>
      <c r="D161" s="30"/>
      <c r="E161" s="30">
        <v>128</v>
      </c>
      <c r="F161" s="30">
        <v>118</v>
      </c>
      <c r="G161" s="420">
        <f t="shared" si="15"/>
        <v>246</v>
      </c>
    </row>
    <row r="162" spans="2:7" x14ac:dyDescent="0.9">
      <c r="B162" s="625"/>
      <c r="C162" s="29" t="s">
        <v>5</v>
      </c>
      <c r="D162" s="30"/>
      <c r="E162" s="30">
        <v>35</v>
      </c>
      <c r="F162" s="30">
        <v>29</v>
      </c>
      <c r="G162" s="420">
        <f t="shared" si="15"/>
        <v>64</v>
      </c>
    </row>
    <row r="163" spans="2:7" x14ac:dyDescent="0.9">
      <c r="B163" s="625"/>
      <c r="C163" s="29" t="s">
        <v>6</v>
      </c>
      <c r="D163" s="30"/>
      <c r="E163" s="30">
        <v>372</v>
      </c>
      <c r="F163" s="30">
        <v>94</v>
      </c>
      <c r="G163" s="420">
        <f t="shared" si="15"/>
        <v>466</v>
      </c>
    </row>
    <row r="164" spans="2:7" x14ac:dyDescent="0.9">
      <c r="B164" s="625"/>
      <c r="C164" s="29" t="s">
        <v>10</v>
      </c>
      <c r="D164" s="30"/>
      <c r="E164" s="30">
        <v>91</v>
      </c>
      <c r="F164" s="30">
        <v>14</v>
      </c>
      <c r="G164" s="420">
        <f t="shared" si="15"/>
        <v>105</v>
      </c>
    </row>
    <row r="165" spans="2:7" x14ac:dyDescent="0.9">
      <c r="B165" s="625"/>
      <c r="C165" s="29" t="s">
        <v>11</v>
      </c>
      <c r="D165" s="30"/>
      <c r="E165" s="30">
        <v>38</v>
      </c>
      <c r="F165" s="30">
        <v>11</v>
      </c>
      <c r="G165" s="420">
        <f t="shared" ref="G165:G228" si="26">SUM(D165:F165)</f>
        <v>49</v>
      </c>
    </row>
    <row r="166" spans="2:7" x14ac:dyDescent="0.9">
      <c r="B166" s="625"/>
      <c r="C166" s="78" t="s">
        <v>70</v>
      </c>
      <c r="D166" s="53">
        <f>SUM(D159:D165)</f>
        <v>377</v>
      </c>
      <c r="E166" s="53">
        <f t="shared" ref="E166:G166" si="27">SUM(E159:E165)</f>
        <v>856</v>
      </c>
      <c r="F166" s="53">
        <f t="shared" si="27"/>
        <v>403</v>
      </c>
      <c r="G166" s="53">
        <f t="shared" si="27"/>
        <v>1636</v>
      </c>
    </row>
    <row r="167" spans="2:7" x14ac:dyDescent="0.9">
      <c r="B167" s="625" t="s">
        <v>453</v>
      </c>
      <c r="C167" s="29" t="s">
        <v>106</v>
      </c>
      <c r="D167" s="30">
        <v>470</v>
      </c>
      <c r="E167" s="30"/>
      <c r="F167" s="30"/>
      <c r="G167" s="420">
        <f t="shared" si="26"/>
        <v>470</v>
      </c>
    </row>
    <row r="168" spans="2:7" x14ac:dyDescent="0.9">
      <c r="B168" s="625"/>
      <c r="C168" s="29" t="s">
        <v>298</v>
      </c>
      <c r="D168" s="30">
        <v>102</v>
      </c>
      <c r="E168" s="30">
        <v>286</v>
      </c>
      <c r="F168" s="30">
        <v>193</v>
      </c>
      <c r="G168" s="420">
        <f t="shared" si="26"/>
        <v>581</v>
      </c>
    </row>
    <row r="169" spans="2:7" x14ac:dyDescent="0.9">
      <c r="B169" s="625"/>
      <c r="C169" s="29" t="s">
        <v>5</v>
      </c>
      <c r="D169" s="30"/>
      <c r="E169" s="30">
        <v>199</v>
      </c>
      <c r="F169" s="30">
        <v>319</v>
      </c>
      <c r="G169" s="420">
        <f t="shared" si="26"/>
        <v>518</v>
      </c>
    </row>
    <row r="170" spans="2:7" x14ac:dyDescent="0.9">
      <c r="B170" s="625"/>
      <c r="C170" s="78" t="s">
        <v>70</v>
      </c>
      <c r="D170" s="53">
        <f>SUM(D167:D169)</f>
        <v>572</v>
      </c>
      <c r="E170" s="53">
        <f t="shared" ref="E170:G170" si="28">SUM(E167:E169)</f>
        <v>485</v>
      </c>
      <c r="F170" s="53">
        <f t="shared" si="28"/>
        <v>512</v>
      </c>
      <c r="G170" s="53">
        <f t="shared" si="28"/>
        <v>1569</v>
      </c>
    </row>
    <row r="171" spans="2:7" x14ac:dyDescent="0.9">
      <c r="B171" s="625" t="s">
        <v>454</v>
      </c>
      <c r="C171" s="29" t="s">
        <v>298</v>
      </c>
      <c r="D171" s="30">
        <v>244</v>
      </c>
      <c r="E171" s="30">
        <v>95</v>
      </c>
      <c r="F171" s="30">
        <v>68</v>
      </c>
      <c r="G171" s="420">
        <f t="shared" si="26"/>
        <v>407</v>
      </c>
    </row>
    <row r="172" spans="2:7" x14ac:dyDescent="0.9">
      <c r="B172" s="625"/>
      <c r="C172" s="29" t="s">
        <v>8</v>
      </c>
      <c r="D172" s="30"/>
      <c r="E172" s="30">
        <v>29</v>
      </c>
      <c r="F172" s="30">
        <v>68</v>
      </c>
      <c r="G172" s="420">
        <f t="shared" si="26"/>
        <v>97</v>
      </c>
    </row>
    <row r="173" spans="2:7" x14ac:dyDescent="0.9">
      <c r="B173" s="625"/>
      <c r="C173" s="29" t="s">
        <v>10</v>
      </c>
      <c r="D173" s="30"/>
      <c r="E173" s="30">
        <v>167</v>
      </c>
      <c r="F173" s="30">
        <v>37</v>
      </c>
      <c r="G173" s="420">
        <f t="shared" si="26"/>
        <v>204</v>
      </c>
    </row>
    <row r="174" spans="2:7" x14ac:dyDescent="0.9">
      <c r="B174" s="625"/>
      <c r="C174" s="78" t="s">
        <v>70</v>
      </c>
      <c r="D174" s="53">
        <f>SUM(D171:D173)</f>
        <v>244</v>
      </c>
      <c r="E174" s="53">
        <f t="shared" ref="E174:G174" si="29">SUM(E171:E173)</f>
        <v>291</v>
      </c>
      <c r="F174" s="53">
        <f t="shared" si="29"/>
        <v>173</v>
      </c>
      <c r="G174" s="53">
        <f t="shared" si="29"/>
        <v>708</v>
      </c>
    </row>
    <row r="175" spans="2:7" x14ac:dyDescent="0.9">
      <c r="B175" s="625" t="s">
        <v>455</v>
      </c>
      <c r="C175" s="29" t="s">
        <v>298</v>
      </c>
      <c r="D175" s="30"/>
      <c r="E175" s="30">
        <v>116</v>
      </c>
      <c r="F175" s="30">
        <v>22</v>
      </c>
      <c r="G175" s="420">
        <f t="shared" si="26"/>
        <v>138</v>
      </c>
    </row>
    <row r="176" spans="2:7" x14ac:dyDescent="0.9">
      <c r="B176" s="625"/>
      <c r="C176" s="29" t="s">
        <v>5</v>
      </c>
      <c r="D176" s="30">
        <v>32</v>
      </c>
      <c r="E176" s="30"/>
      <c r="F176" s="30">
        <v>15</v>
      </c>
      <c r="G176" s="420">
        <f t="shared" si="26"/>
        <v>47</v>
      </c>
    </row>
    <row r="177" spans="2:7" x14ac:dyDescent="0.9">
      <c r="B177" s="625"/>
      <c r="C177" s="29" t="s">
        <v>6</v>
      </c>
      <c r="D177" s="30"/>
      <c r="E177" s="30">
        <v>168</v>
      </c>
      <c r="F177" s="30">
        <v>52</v>
      </c>
      <c r="G177" s="420">
        <f t="shared" si="26"/>
        <v>220</v>
      </c>
    </row>
    <row r="178" spans="2:7" x14ac:dyDescent="0.9">
      <c r="B178" s="625"/>
      <c r="C178" s="78" t="s">
        <v>70</v>
      </c>
      <c r="D178" s="53">
        <f>SUM(D175:D177)</f>
        <v>32</v>
      </c>
      <c r="E178" s="53">
        <f t="shared" ref="E178:G178" si="30">SUM(E175:E177)</f>
        <v>284</v>
      </c>
      <c r="F178" s="53">
        <f t="shared" si="30"/>
        <v>89</v>
      </c>
      <c r="G178" s="53">
        <f t="shared" si="30"/>
        <v>405</v>
      </c>
    </row>
    <row r="179" spans="2:7" x14ac:dyDescent="0.9">
      <c r="B179" s="625" t="s">
        <v>456</v>
      </c>
      <c r="C179" s="29" t="s">
        <v>1</v>
      </c>
      <c r="D179" s="30"/>
      <c r="E179" s="30">
        <v>35</v>
      </c>
      <c r="F179" s="30">
        <v>74</v>
      </c>
      <c r="G179" s="420">
        <f t="shared" si="26"/>
        <v>109</v>
      </c>
    </row>
    <row r="180" spans="2:7" x14ac:dyDescent="0.9">
      <c r="B180" s="625"/>
      <c r="C180" s="29" t="s">
        <v>106</v>
      </c>
      <c r="D180" s="30">
        <v>4791</v>
      </c>
      <c r="E180" s="30"/>
      <c r="F180" s="30"/>
      <c r="G180" s="420">
        <f t="shared" si="26"/>
        <v>4791</v>
      </c>
    </row>
    <row r="181" spans="2:7" x14ac:dyDescent="0.9">
      <c r="B181" s="625"/>
      <c r="C181" s="29" t="s">
        <v>298</v>
      </c>
      <c r="D181" s="30"/>
      <c r="E181" s="30">
        <v>3965</v>
      </c>
      <c r="F181" s="30">
        <v>2802</v>
      </c>
      <c r="G181" s="420">
        <f t="shared" si="26"/>
        <v>6767</v>
      </c>
    </row>
    <row r="182" spans="2:7" x14ac:dyDescent="0.9">
      <c r="B182" s="625"/>
      <c r="C182" s="29" t="s">
        <v>4</v>
      </c>
      <c r="D182" s="30"/>
      <c r="E182" s="30">
        <v>1293</v>
      </c>
      <c r="F182" s="30">
        <v>784</v>
      </c>
      <c r="G182" s="420">
        <f t="shared" si="26"/>
        <v>2077</v>
      </c>
    </row>
    <row r="183" spans="2:7" x14ac:dyDescent="0.9">
      <c r="B183" s="625"/>
      <c r="C183" s="29" t="s">
        <v>5</v>
      </c>
      <c r="D183" s="30">
        <v>481</v>
      </c>
      <c r="E183" s="30">
        <v>266</v>
      </c>
      <c r="F183" s="30">
        <v>506</v>
      </c>
      <c r="G183" s="420">
        <f t="shared" si="26"/>
        <v>1253</v>
      </c>
    </row>
    <row r="184" spans="2:7" x14ac:dyDescent="0.9">
      <c r="B184" s="625"/>
      <c r="C184" s="29" t="s">
        <v>6</v>
      </c>
      <c r="D184" s="30"/>
      <c r="E184" s="30">
        <v>4329</v>
      </c>
      <c r="F184" s="30">
        <v>1129</v>
      </c>
      <c r="G184" s="420">
        <f t="shared" si="26"/>
        <v>5458</v>
      </c>
    </row>
    <row r="185" spans="2:7" x14ac:dyDescent="0.9">
      <c r="B185" s="625"/>
      <c r="C185" s="29" t="s">
        <v>7</v>
      </c>
      <c r="D185" s="30"/>
      <c r="E185" s="30">
        <v>321</v>
      </c>
      <c r="F185" s="30">
        <v>312</v>
      </c>
      <c r="G185" s="420">
        <f t="shared" si="26"/>
        <v>633</v>
      </c>
    </row>
    <row r="186" spans="2:7" x14ac:dyDescent="0.9">
      <c r="B186" s="625"/>
      <c r="C186" s="29" t="s">
        <v>8</v>
      </c>
      <c r="D186" s="30"/>
      <c r="E186" s="30">
        <v>45</v>
      </c>
      <c r="F186" s="30">
        <v>24</v>
      </c>
      <c r="G186" s="420">
        <f t="shared" si="26"/>
        <v>69</v>
      </c>
    </row>
    <row r="187" spans="2:7" x14ac:dyDescent="0.9">
      <c r="B187" s="625"/>
      <c r="C187" s="29" t="s">
        <v>10</v>
      </c>
      <c r="D187" s="30"/>
      <c r="E187" s="30">
        <v>1453</v>
      </c>
      <c r="F187" s="30">
        <v>286</v>
      </c>
      <c r="G187" s="420">
        <f t="shared" si="26"/>
        <v>1739</v>
      </c>
    </row>
    <row r="188" spans="2:7" x14ac:dyDescent="0.9">
      <c r="B188" s="625"/>
      <c r="C188" s="29" t="s">
        <v>11</v>
      </c>
      <c r="D188" s="30"/>
      <c r="E188" s="30">
        <v>797</v>
      </c>
      <c r="F188" s="30">
        <v>112</v>
      </c>
      <c r="G188" s="420">
        <f t="shared" si="26"/>
        <v>909</v>
      </c>
    </row>
    <row r="189" spans="2:7" x14ac:dyDescent="0.9">
      <c r="B189" s="625"/>
      <c r="C189" s="78" t="s">
        <v>70</v>
      </c>
      <c r="D189" s="53">
        <f>SUM(D179:D188)</f>
        <v>5272</v>
      </c>
      <c r="E189" s="53">
        <f t="shared" ref="E189:G189" si="31">SUM(E179:E188)</f>
        <v>12504</v>
      </c>
      <c r="F189" s="53">
        <f t="shared" si="31"/>
        <v>6029</v>
      </c>
      <c r="G189" s="53">
        <f t="shared" si="31"/>
        <v>23805</v>
      </c>
    </row>
    <row r="190" spans="2:7" x14ac:dyDescent="0.9">
      <c r="B190" s="625" t="s">
        <v>457</v>
      </c>
      <c r="C190" s="29" t="s">
        <v>5</v>
      </c>
      <c r="D190" s="30">
        <v>811</v>
      </c>
      <c r="E190" s="30"/>
      <c r="F190" s="30">
        <v>524</v>
      </c>
      <c r="G190" s="420">
        <f t="shared" si="26"/>
        <v>1335</v>
      </c>
    </row>
    <row r="191" spans="2:7" x14ac:dyDescent="0.9">
      <c r="B191" s="625"/>
      <c r="C191" s="29" t="s">
        <v>10</v>
      </c>
      <c r="D191" s="30"/>
      <c r="E191" s="30">
        <v>314</v>
      </c>
      <c r="F191" s="30">
        <v>100</v>
      </c>
      <c r="G191" s="420">
        <f t="shared" si="26"/>
        <v>414</v>
      </c>
    </row>
    <row r="192" spans="2:7" x14ac:dyDescent="0.9">
      <c r="B192" s="625"/>
      <c r="C192" s="78" t="s">
        <v>70</v>
      </c>
      <c r="D192" s="53">
        <f>SUM(D190:D191)</f>
        <v>811</v>
      </c>
      <c r="E192" s="53">
        <f t="shared" ref="E192:G192" si="32">SUM(E190:E191)</f>
        <v>314</v>
      </c>
      <c r="F192" s="53">
        <f t="shared" si="32"/>
        <v>624</v>
      </c>
      <c r="G192" s="53">
        <f t="shared" si="32"/>
        <v>1749</v>
      </c>
    </row>
    <row r="193" spans="2:7" x14ac:dyDescent="0.9">
      <c r="B193" s="625" t="s">
        <v>458</v>
      </c>
      <c r="C193" s="29" t="s">
        <v>1</v>
      </c>
      <c r="D193" s="30"/>
      <c r="E193" s="30">
        <v>6</v>
      </c>
      <c r="F193" s="30">
        <v>8</v>
      </c>
      <c r="G193" s="420">
        <f t="shared" si="26"/>
        <v>14</v>
      </c>
    </row>
    <row r="194" spans="2:7" x14ac:dyDescent="0.9">
      <c r="B194" s="625"/>
      <c r="C194" s="29" t="s">
        <v>4</v>
      </c>
      <c r="D194" s="30"/>
      <c r="E194" s="30">
        <v>892</v>
      </c>
      <c r="F194" s="30">
        <v>724</v>
      </c>
      <c r="G194" s="420">
        <f t="shared" si="26"/>
        <v>1616</v>
      </c>
    </row>
    <row r="195" spans="2:7" x14ac:dyDescent="0.9">
      <c r="B195" s="625"/>
      <c r="C195" s="29" t="s">
        <v>5</v>
      </c>
      <c r="D195" s="30">
        <v>1669</v>
      </c>
      <c r="E195" s="30"/>
      <c r="F195" s="30">
        <v>306</v>
      </c>
      <c r="G195" s="420">
        <f t="shared" si="26"/>
        <v>1975</v>
      </c>
    </row>
    <row r="196" spans="2:7" x14ac:dyDescent="0.9">
      <c r="B196" s="625"/>
      <c r="C196" s="29" t="s">
        <v>10</v>
      </c>
      <c r="D196" s="30"/>
      <c r="E196" s="30">
        <v>824</v>
      </c>
      <c r="F196" s="30">
        <v>220</v>
      </c>
      <c r="G196" s="420">
        <f t="shared" si="26"/>
        <v>1044</v>
      </c>
    </row>
    <row r="197" spans="2:7" x14ac:dyDescent="0.9">
      <c r="B197" s="625"/>
      <c r="C197" s="78" t="s">
        <v>70</v>
      </c>
      <c r="D197" s="53">
        <f>SUM(D193:D196)</f>
        <v>1669</v>
      </c>
      <c r="E197" s="53">
        <f t="shared" ref="E197:G197" si="33">SUM(E193:E196)</f>
        <v>1722</v>
      </c>
      <c r="F197" s="53">
        <f t="shared" si="33"/>
        <v>1258</v>
      </c>
      <c r="G197" s="53">
        <f t="shared" si="33"/>
        <v>4649</v>
      </c>
    </row>
    <row r="198" spans="2:7" x14ac:dyDescent="0.9">
      <c r="B198" s="625" t="s">
        <v>459</v>
      </c>
      <c r="C198" s="29" t="s">
        <v>298</v>
      </c>
      <c r="D198" s="30">
        <v>97</v>
      </c>
      <c r="E198" s="30">
        <v>14</v>
      </c>
      <c r="F198" s="30">
        <v>12</v>
      </c>
      <c r="G198" s="420">
        <f t="shared" si="26"/>
        <v>123</v>
      </c>
    </row>
    <row r="199" spans="2:7" x14ac:dyDescent="0.9">
      <c r="B199" s="625"/>
      <c r="C199" s="29" t="s">
        <v>5</v>
      </c>
      <c r="D199" s="30">
        <v>34</v>
      </c>
      <c r="E199" s="30"/>
      <c r="F199" s="30">
        <v>3</v>
      </c>
      <c r="G199" s="420">
        <f t="shared" si="26"/>
        <v>37</v>
      </c>
    </row>
    <row r="200" spans="2:7" x14ac:dyDescent="0.9">
      <c r="B200" s="625"/>
      <c r="C200" s="29" t="s">
        <v>6</v>
      </c>
      <c r="D200" s="30"/>
      <c r="E200" s="30">
        <v>123</v>
      </c>
      <c r="F200" s="30">
        <v>52</v>
      </c>
      <c r="G200" s="420">
        <f t="shared" si="26"/>
        <v>175</v>
      </c>
    </row>
    <row r="201" spans="2:7" x14ac:dyDescent="0.9">
      <c r="B201" s="625"/>
      <c r="C201" s="29" t="s">
        <v>10</v>
      </c>
      <c r="D201" s="30"/>
      <c r="E201" s="30">
        <v>35</v>
      </c>
      <c r="F201" s="30">
        <v>15</v>
      </c>
      <c r="G201" s="420">
        <f t="shared" si="26"/>
        <v>50</v>
      </c>
    </row>
    <row r="202" spans="2:7" x14ac:dyDescent="0.9">
      <c r="B202" s="625"/>
      <c r="C202" s="78" t="s">
        <v>70</v>
      </c>
      <c r="D202" s="53">
        <f>SUM(D198:D201)</f>
        <v>131</v>
      </c>
      <c r="E202" s="53">
        <f t="shared" ref="E202:G202" si="34">SUM(E198:E201)</f>
        <v>172</v>
      </c>
      <c r="F202" s="53">
        <f t="shared" si="34"/>
        <v>82</v>
      </c>
      <c r="G202" s="53">
        <f t="shared" si="34"/>
        <v>385</v>
      </c>
    </row>
    <row r="203" spans="2:7" x14ac:dyDescent="0.9">
      <c r="B203" s="625" t="s">
        <v>460</v>
      </c>
      <c r="C203" s="29" t="s">
        <v>1</v>
      </c>
      <c r="D203" s="30"/>
      <c r="E203" s="30">
        <v>23</v>
      </c>
      <c r="F203" s="30">
        <v>9</v>
      </c>
      <c r="G203" s="420">
        <f t="shared" si="26"/>
        <v>32</v>
      </c>
    </row>
    <row r="204" spans="2:7" x14ac:dyDescent="0.9">
      <c r="B204" s="625"/>
      <c r="C204" s="29" t="s">
        <v>106</v>
      </c>
      <c r="D204" s="30">
        <v>2106</v>
      </c>
      <c r="E204" s="30"/>
      <c r="F204" s="30"/>
      <c r="G204" s="420">
        <f t="shared" si="26"/>
        <v>2106</v>
      </c>
    </row>
    <row r="205" spans="2:7" x14ac:dyDescent="0.9">
      <c r="B205" s="625"/>
      <c r="C205" s="29" t="s">
        <v>298</v>
      </c>
      <c r="D205" s="30">
        <v>4373</v>
      </c>
      <c r="E205" s="30">
        <v>3875</v>
      </c>
      <c r="F205" s="30">
        <v>2767</v>
      </c>
      <c r="G205" s="420">
        <f t="shared" si="26"/>
        <v>11015</v>
      </c>
    </row>
    <row r="206" spans="2:7" x14ac:dyDescent="0.9">
      <c r="B206" s="625"/>
      <c r="C206" s="29" t="s">
        <v>4</v>
      </c>
      <c r="D206" s="30"/>
      <c r="E206" s="30">
        <v>1353</v>
      </c>
      <c r="F206" s="30">
        <v>801</v>
      </c>
      <c r="G206" s="420">
        <f t="shared" si="26"/>
        <v>2154</v>
      </c>
    </row>
    <row r="207" spans="2:7" x14ac:dyDescent="0.9">
      <c r="B207" s="625"/>
      <c r="C207" s="29" t="s">
        <v>5</v>
      </c>
      <c r="D207" s="30"/>
      <c r="E207" s="30">
        <v>897</v>
      </c>
      <c r="F207" s="30">
        <v>1101</v>
      </c>
      <c r="G207" s="420">
        <f t="shared" si="26"/>
        <v>1998</v>
      </c>
    </row>
    <row r="208" spans="2:7" x14ac:dyDescent="0.9">
      <c r="B208" s="625"/>
      <c r="C208" s="29" t="s">
        <v>6</v>
      </c>
      <c r="D208" s="30"/>
      <c r="E208" s="30">
        <v>4706</v>
      </c>
      <c r="F208" s="30">
        <v>766</v>
      </c>
      <c r="G208" s="420">
        <f t="shared" si="26"/>
        <v>5472</v>
      </c>
    </row>
    <row r="209" spans="2:7" x14ac:dyDescent="0.9">
      <c r="B209" s="625"/>
      <c r="C209" s="29" t="s">
        <v>10</v>
      </c>
      <c r="D209" s="30"/>
      <c r="E209" s="30">
        <v>1862</v>
      </c>
      <c r="F209" s="30">
        <v>334</v>
      </c>
      <c r="G209" s="420">
        <f t="shared" si="26"/>
        <v>2196</v>
      </c>
    </row>
    <row r="210" spans="2:7" x14ac:dyDescent="0.9">
      <c r="B210" s="625"/>
      <c r="C210" s="78" t="s">
        <v>70</v>
      </c>
      <c r="D210" s="53">
        <f>SUM(D203:D209)</f>
        <v>6479</v>
      </c>
      <c r="E210" s="53">
        <f t="shared" ref="E210:G210" si="35">SUM(E203:E209)</f>
        <v>12716</v>
      </c>
      <c r="F210" s="53">
        <f t="shared" si="35"/>
        <v>5778</v>
      </c>
      <c r="G210" s="53">
        <f t="shared" si="35"/>
        <v>24973</v>
      </c>
    </row>
    <row r="211" spans="2:7" x14ac:dyDescent="0.9">
      <c r="B211" s="625" t="s">
        <v>461</v>
      </c>
      <c r="C211" s="29" t="s">
        <v>1</v>
      </c>
      <c r="D211" s="30"/>
      <c r="E211" s="30">
        <v>11</v>
      </c>
      <c r="F211" s="30">
        <v>2</v>
      </c>
      <c r="G211" s="420">
        <f t="shared" si="26"/>
        <v>13</v>
      </c>
    </row>
    <row r="212" spans="2:7" x14ac:dyDescent="0.9">
      <c r="B212" s="625"/>
      <c r="C212" s="29" t="s">
        <v>106</v>
      </c>
      <c r="D212" s="30">
        <v>1667</v>
      </c>
      <c r="E212" s="30"/>
      <c r="F212" s="30"/>
      <c r="G212" s="420">
        <f t="shared" si="26"/>
        <v>1667</v>
      </c>
    </row>
    <row r="213" spans="2:7" x14ac:dyDescent="0.9">
      <c r="B213" s="625"/>
      <c r="C213" s="29" t="s">
        <v>298</v>
      </c>
      <c r="D213" s="30">
        <v>3664</v>
      </c>
      <c r="E213" s="30">
        <v>2693</v>
      </c>
      <c r="F213" s="30">
        <v>1668</v>
      </c>
      <c r="G213" s="420">
        <f t="shared" si="26"/>
        <v>8025</v>
      </c>
    </row>
    <row r="214" spans="2:7" x14ac:dyDescent="0.9">
      <c r="B214" s="625"/>
      <c r="C214" s="29" t="s">
        <v>4</v>
      </c>
      <c r="D214" s="30"/>
      <c r="E214" s="30">
        <v>1063</v>
      </c>
      <c r="F214" s="30">
        <v>521</v>
      </c>
      <c r="G214" s="420">
        <f t="shared" si="26"/>
        <v>1584</v>
      </c>
    </row>
    <row r="215" spans="2:7" x14ac:dyDescent="0.9">
      <c r="B215" s="625"/>
      <c r="C215" s="29" t="s">
        <v>5</v>
      </c>
      <c r="D215" s="30">
        <v>473</v>
      </c>
      <c r="E215" s="30">
        <v>630</v>
      </c>
      <c r="F215" s="30">
        <v>743</v>
      </c>
      <c r="G215" s="420">
        <f t="shared" si="26"/>
        <v>1846</v>
      </c>
    </row>
    <row r="216" spans="2:7" x14ac:dyDescent="0.9">
      <c r="B216" s="625"/>
      <c r="C216" s="29" t="s">
        <v>6</v>
      </c>
      <c r="D216" s="30"/>
      <c r="E216" s="30">
        <v>2538</v>
      </c>
      <c r="F216" s="30">
        <v>547</v>
      </c>
      <c r="G216" s="420">
        <f t="shared" si="26"/>
        <v>3085</v>
      </c>
    </row>
    <row r="217" spans="2:7" x14ac:dyDescent="0.9">
      <c r="B217" s="625"/>
      <c r="C217" s="29" t="s">
        <v>7</v>
      </c>
      <c r="D217" s="30"/>
      <c r="E217" s="30">
        <v>150</v>
      </c>
      <c r="F217" s="30">
        <v>153</v>
      </c>
      <c r="G217" s="420">
        <f t="shared" si="26"/>
        <v>303</v>
      </c>
    </row>
    <row r="218" spans="2:7" x14ac:dyDescent="0.9">
      <c r="B218" s="625"/>
      <c r="C218" s="29" t="s">
        <v>8</v>
      </c>
      <c r="D218" s="30"/>
      <c r="E218" s="30">
        <v>67</v>
      </c>
      <c r="F218" s="30">
        <v>14</v>
      </c>
      <c r="G218" s="420">
        <f t="shared" si="26"/>
        <v>81</v>
      </c>
    </row>
    <row r="219" spans="2:7" x14ac:dyDescent="0.9">
      <c r="B219" s="625"/>
      <c r="C219" s="78" t="s">
        <v>70</v>
      </c>
      <c r="D219" s="53">
        <f>SUM(D211:D218)</f>
        <v>5804</v>
      </c>
      <c r="E219" s="53">
        <f t="shared" ref="E219:G219" si="36">SUM(E211:E218)</f>
        <v>7152</v>
      </c>
      <c r="F219" s="53">
        <f t="shared" si="36"/>
        <v>3648</v>
      </c>
      <c r="G219" s="53">
        <f t="shared" si="36"/>
        <v>16604</v>
      </c>
    </row>
    <row r="220" spans="2:7" x14ac:dyDescent="0.9">
      <c r="B220" s="625" t="s">
        <v>462</v>
      </c>
      <c r="C220" s="29" t="s">
        <v>106</v>
      </c>
      <c r="D220" s="30">
        <v>94</v>
      </c>
      <c r="E220" s="30"/>
      <c r="F220" s="30"/>
      <c r="G220" s="420">
        <f t="shared" si="26"/>
        <v>94</v>
      </c>
    </row>
    <row r="221" spans="2:7" x14ac:dyDescent="0.9">
      <c r="B221" s="625"/>
      <c r="C221" s="29" t="s">
        <v>298</v>
      </c>
      <c r="D221" s="30">
        <v>310</v>
      </c>
      <c r="E221" s="30">
        <v>316</v>
      </c>
      <c r="F221" s="30">
        <v>230</v>
      </c>
      <c r="G221" s="420">
        <f t="shared" si="26"/>
        <v>856</v>
      </c>
    </row>
    <row r="222" spans="2:7" x14ac:dyDescent="0.9">
      <c r="B222" s="625"/>
      <c r="C222" s="29" t="s">
        <v>5</v>
      </c>
      <c r="D222" s="30"/>
      <c r="E222" s="30">
        <v>40</v>
      </c>
      <c r="F222" s="30">
        <v>67</v>
      </c>
      <c r="G222" s="420">
        <f t="shared" si="26"/>
        <v>107</v>
      </c>
    </row>
    <row r="223" spans="2:7" x14ac:dyDescent="0.9">
      <c r="B223" s="625"/>
      <c r="C223" s="29" t="s">
        <v>6</v>
      </c>
      <c r="D223" s="30"/>
      <c r="E223" s="30">
        <v>257</v>
      </c>
      <c r="F223" s="30">
        <v>78</v>
      </c>
      <c r="G223" s="420">
        <f t="shared" si="26"/>
        <v>335</v>
      </c>
    </row>
    <row r="224" spans="2:7" x14ac:dyDescent="0.9">
      <c r="B224" s="625"/>
      <c r="C224" s="78" t="s">
        <v>70</v>
      </c>
      <c r="D224" s="53">
        <f>SUM(D220:D223)</f>
        <v>404</v>
      </c>
      <c r="E224" s="53">
        <f t="shared" ref="E224:G224" si="37">SUM(E220:E223)</f>
        <v>613</v>
      </c>
      <c r="F224" s="53">
        <f t="shared" si="37"/>
        <v>375</v>
      </c>
      <c r="G224" s="53">
        <f t="shared" si="37"/>
        <v>1392</v>
      </c>
    </row>
    <row r="225" spans="2:7" x14ac:dyDescent="0.9">
      <c r="B225" s="625" t="s">
        <v>463</v>
      </c>
      <c r="C225" s="29" t="s">
        <v>1</v>
      </c>
      <c r="D225" s="30"/>
      <c r="E225" s="30">
        <v>3</v>
      </c>
      <c r="F225" s="30">
        <v>1</v>
      </c>
      <c r="G225" s="420">
        <f t="shared" si="26"/>
        <v>4</v>
      </c>
    </row>
    <row r="226" spans="2:7" x14ac:dyDescent="0.9">
      <c r="B226" s="625"/>
      <c r="C226" s="29" t="s">
        <v>106</v>
      </c>
      <c r="D226" s="30">
        <v>738</v>
      </c>
      <c r="E226" s="30"/>
      <c r="F226" s="30"/>
      <c r="G226" s="420">
        <f t="shared" si="26"/>
        <v>738</v>
      </c>
    </row>
    <row r="227" spans="2:7" x14ac:dyDescent="0.9">
      <c r="B227" s="625"/>
      <c r="C227" s="29" t="s">
        <v>298</v>
      </c>
      <c r="D227" s="30">
        <v>1311</v>
      </c>
      <c r="E227" s="30">
        <v>815</v>
      </c>
      <c r="F227" s="30">
        <v>689</v>
      </c>
      <c r="G227" s="420">
        <f t="shared" si="26"/>
        <v>2815</v>
      </c>
    </row>
    <row r="228" spans="2:7" x14ac:dyDescent="0.9">
      <c r="B228" s="625"/>
      <c r="C228" s="29" t="s">
        <v>4</v>
      </c>
      <c r="D228" s="30"/>
      <c r="E228" s="30">
        <v>842</v>
      </c>
      <c r="F228" s="30">
        <v>444</v>
      </c>
      <c r="G228" s="420">
        <f t="shared" si="26"/>
        <v>1286</v>
      </c>
    </row>
    <row r="229" spans="2:7" x14ac:dyDescent="0.9">
      <c r="B229" s="625"/>
      <c r="C229" s="29" t="s">
        <v>5</v>
      </c>
      <c r="D229" s="30">
        <v>235</v>
      </c>
      <c r="E229" s="30">
        <v>272</v>
      </c>
      <c r="F229" s="30">
        <v>452</v>
      </c>
      <c r="G229" s="420">
        <f t="shared" ref="G229:G262" si="38">SUM(D229:F229)</f>
        <v>959</v>
      </c>
    </row>
    <row r="230" spans="2:7" x14ac:dyDescent="0.9">
      <c r="B230" s="625"/>
      <c r="C230" s="29" t="s">
        <v>6</v>
      </c>
      <c r="D230" s="30"/>
      <c r="E230" s="30">
        <v>1087</v>
      </c>
      <c r="F230" s="30">
        <v>291</v>
      </c>
      <c r="G230" s="420">
        <f t="shared" si="38"/>
        <v>1378</v>
      </c>
    </row>
    <row r="231" spans="2:7" x14ac:dyDescent="0.9">
      <c r="B231" s="625"/>
      <c r="C231" s="29" t="s">
        <v>7</v>
      </c>
      <c r="D231" s="30"/>
      <c r="E231" s="30">
        <v>100</v>
      </c>
      <c r="F231" s="30">
        <v>38</v>
      </c>
      <c r="G231" s="420">
        <f t="shared" si="38"/>
        <v>138</v>
      </c>
    </row>
    <row r="232" spans="2:7" x14ac:dyDescent="0.9">
      <c r="B232" s="625"/>
      <c r="C232" s="29" t="s">
        <v>10</v>
      </c>
      <c r="D232" s="30"/>
      <c r="E232" s="30">
        <v>497</v>
      </c>
      <c r="F232" s="30">
        <v>95</v>
      </c>
      <c r="G232" s="420">
        <f t="shared" si="38"/>
        <v>592</v>
      </c>
    </row>
    <row r="233" spans="2:7" x14ac:dyDescent="0.9">
      <c r="B233" s="625"/>
      <c r="C233" s="78" t="s">
        <v>70</v>
      </c>
      <c r="D233" s="53">
        <f>SUM(D225:D232)</f>
        <v>2284</v>
      </c>
      <c r="E233" s="53">
        <f t="shared" ref="E233:G233" si="39">SUM(E225:E232)</f>
        <v>3616</v>
      </c>
      <c r="F233" s="53">
        <f t="shared" si="39"/>
        <v>2010</v>
      </c>
      <c r="G233" s="53">
        <f t="shared" si="39"/>
        <v>7910</v>
      </c>
    </row>
    <row r="234" spans="2:7" x14ac:dyDescent="0.9">
      <c r="B234" s="625" t="s">
        <v>464</v>
      </c>
      <c r="C234" s="29" t="s">
        <v>298</v>
      </c>
      <c r="D234" s="30">
        <v>48</v>
      </c>
      <c r="E234" s="30">
        <v>3</v>
      </c>
      <c r="F234" s="30">
        <v>6</v>
      </c>
      <c r="G234" s="420">
        <f t="shared" si="38"/>
        <v>57</v>
      </c>
    </row>
    <row r="235" spans="2:7" x14ac:dyDescent="0.9">
      <c r="B235" s="625"/>
      <c r="C235" s="29" t="s">
        <v>5</v>
      </c>
      <c r="D235" s="30">
        <v>46</v>
      </c>
      <c r="E235" s="30"/>
      <c r="F235" s="30">
        <v>5</v>
      </c>
      <c r="G235" s="420">
        <f t="shared" si="38"/>
        <v>51</v>
      </c>
    </row>
    <row r="236" spans="2:7" x14ac:dyDescent="0.9">
      <c r="B236" s="625"/>
      <c r="C236" s="29" t="s">
        <v>10</v>
      </c>
      <c r="D236" s="30"/>
      <c r="E236" s="30">
        <v>20</v>
      </c>
      <c r="F236" s="30">
        <v>2</v>
      </c>
      <c r="G236" s="420">
        <f t="shared" si="38"/>
        <v>22</v>
      </c>
    </row>
    <row r="237" spans="2:7" x14ac:dyDescent="0.9">
      <c r="B237" s="625"/>
      <c r="C237" s="78" t="s">
        <v>70</v>
      </c>
      <c r="D237" s="53">
        <f>SUM(D234:D236)</f>
        <v>94</v>
      </c>
      <c r="E237" s="53">
        <f t="shared" ref="E237:G237" si="40">SUM(E234:E236)</f>
        <v>23</v>
      </c>
      <c r="F237" s="53">
        <f t="shared" si="40"/>
        <v>13</v>
      </c>
      <c r="G237" s="53">
        <f t="shared" si="40"/>
        <v>130</v>
      </c>
    </row>
    <row r="238" spans="2:7" x14ac:dyDescent="0.9">
      <c r="B238" s="625" t="s">
        <v>465</v>
      </c>
      <c r="C238" s="29" t="s">
        <v>1</v>
      </c>
      <c r="D238" s="30"/>
      <c r="E238" s="30">
        <v>8</v>
      </c>
      <c r="F238" s="30">
        <v>1</v>
      </c>
      <c r="G238" s="420">
        <f t="shared" si="38"/>
        <v>9</v>
      </c>
    </row>
    <row r="239" spans="2:7" x14ac:dyDescent="0.9">
      <c r="B239" s="625"/>
      <c r="C239" s="29" t="s">
        <v>106</v>
      </c>
      <c r="D239" s="30">
        <v>177</v>
      </c>
      <c r="E239" s="30"/>
      <c r="F239" s="30"/>
      <c r="G239" s="420">
        <f t="shared" si="38"/>
        <v>177</v>
      </c>
    </row>
    <row r="240" spans="2:7" x14ac:dyDescent="0.9">
      <c r="B240" s="625"/>
      <c r="C240" s="29" t="s">
        <v>298</v>
      </c>
      <c r="D240" s="30">
        <v>269</v>
      </c>
      <c r="E240" s="30">
        <v>324</v>
      </c>
      <c r="F240" s="30">
        <v>185</v>
      </c>
      <c r="G240" s="420">
        <f t="shared" si="38"/>
        <v>778</v>
      </c>
    </row>
    <row r="241" spans="2:7" x14ac:dyDescent="0.9">
      <c r="B241" s="625"/>
      <c r="C241" s="29" t="s">
        <v>4</v>
      </c>
      <c r="D241" s="30"/>
      <c r="E241" s="30">
        <v>129</v>
      </c>
      <c r="F241" s="30">
        <v>79</v>
      </c>
      <c r="G241" s="420">
        <f t="shared" si="38"/>
        <v>208</v>
      </c>
    </row>
    <row r="242" spans="2:7" x14ac:dyDescent="0.9">
      <c r="B242" s="625"/>
      <c r="C242" s="29" t="s">
        <v>5</v>
      </c>
      <c r="D242" s="30"/>
      <c r="E242" s="30">
        <v>120</v>
      </c>
      <c r="F242" s="30">
        <v>139</v>
      </c>
      <c r="G242" s="420">
        <f t="shared" si="38"/>
        <v>259</v>
      </c>
    </row>
    <row r="243" spans="2:7" x14ac:dyDescent="0.9">
      <c r="B243" s="625"/>
      <c r="C243" s="29" t="s">
        <v>10</v>
      </c>
      <c r="D243" s="30"/>
      <c r="E243" s="30">
        <v>36</v>
      </c>
      <c r="F243" s="30">
        <v>6</v>
      </c>
      <c r="G243" s="420">
        <f t="shared" si="38"/>
        <v>42</v>
      </c>
    </row>
    <row r="244" spans="2:7" x14ac:dyDescent="0.9">
      <c r="B244" s="625"/>
      <c r="C244" s="78" t="s">
        <v>70</v>
      </c>
      <c r="D244" s="53">
        <f>SUM(D238:D243)</f>
        <v>446</v>
      </c>
      <c r="E244" s="53">
        <f t="shared" ref="E244:G244" si="41">SUM(E238:E243)</f>
        <v>617</v>
      </c>
      <c r="F244" s="53">
        <f t="shared" si="41"/>
        <v>410</v>
      </c>
      <c r="G244" s="53">
        <f t="shared" si="41"/>
        <v>1473</v>
      </c>
    </row>
    <row r="245" spans="2:7" x14ac:dyDescent="0.9">
      <c r="B245" s="625" t="s">
        <v>466</v>
      </c>
      <c r="C245" s="29" t="s">
        <v>4</v>
      </c>
      <c r="D245" s="30"/>
      <c r="E245" s="30">
        <v>1873</v>
      </c>
      <c r="F245" s="30">
        <v>1574</v>
      </c>
      <c r="G245" s="420">
        <f t="shared" si="38"/>
        <v>3447</v>
      </c>
    </row>
    <row r="246" spans="2:7" x14ac:dyDescent="0.9">
      <c r="B246" s="625"/>
      <c r="C246" s="29" t="s">
        <v>5</v>
      </c>
      <c r="D246" s="30">
        <v>3848</v>
      </c>
      <c r="E246" s="30"/>
      <c r="F246" s="30">
        <v>1246</v>
      </c>
      <c r="G246" s="420">
        <f t="shared" si="38"/>
        <v>5094</v>
      </c>
    </row>
    <row r="247" spans="2:7" x14ac:dyDescent="0.9">
      <c r="B247" s="625"/>
      <c r="C247" s="29" t="s">
        <v>10</v>
      </c>
      <c r="D247" s="30"/>
      <c r="E247" s="30">
        <v>2263</v>
      </c>
      <c r="F247" s="30">
        <v>557</v>
      </c>
      <c r="G247" s="420">
        <f t="shared" si="38"/>
        <v>2820</v>
      </c>
    </row>
    <row r="248" spans="2:7" x14ac:dyDescent="0.9">
      <c r="B248" s="625"/>
      <c r="C248" s="78" t="s">
        <v>70</v>
      </c>
      <c r="D248" s="53">
        <f>SUM(D245:D247)</f>
        <v>3848</v>
      </c>
      <c r="E248" s="53">
        <f t="shared" ref="E248:G248" si="42">SUM(E245:E247)</f>
        <v>4136</v>
      </c>
      <c r="F248" s="53">
        <f t="shared" si="42"/>
        <v>3377</v>
      </c>
      <c r="G248" s="53">
        <f t="shared" si="42"/>
        <v>11361</v>
      </c>
    </row>
    <row r="249" spans="2:7" x14ac:dyDescent="0.9">
      <c r="B249" s="625" t="s">
        <v>467</v>
      </c>
      <c r="C249" s="29" t="s">
        <v>106</v>
      </c>
      <c r="D249" s="30">
        <v>286</v>
      </c>
      <c r="E249" s="30"/>
      <c r="F249" s="30"/>
      <c r="G249" s="420">
        <f t="shared" si="38"/>
        <v>286</v>
      </c>
    </row>
    <row r="250" spans="2:7" x14ac:dyDescent="0.9">
      <c r="B250" s="625"/>
      <c r="C250" s="29" t="s">
        <v>298</v>
      </c>
      <c r="D250" s="30"/>
      <c r="E250" s="30">
        <v>166</v>
      </c>
      <c r="F250" s="30">
        <v>119</v>
      </c>
      <c r="G250" s="420">
        <f t="shared" si="38"/>
        <v>285</v>
      </c>
    </row>
    <row r="251" spans="2:7" x14ac:dyDescent="0.9">
      <c r="B251" s="625"/>
      <c r="C251" s="29" t="s">
        <v>4</v>
      </c>
      <c r="D251" s="30"/>
      <c r="E251" s="30">
        <v>108</v>
      </c>
      <c r="F251" s="30">
        <v>73</v>
      </c>
      <c r="G251" s="420">
        <f t="shared" si="38"/>
        <v>181</v>
      </c>
    </row>
    <row r="252" spans="2:7" x14ac:dyDescent="0.9">
      <c r="B252" s="625"/>
      <c r="C252" s="29" t="s">
        <v>5</v>
      </c>
      <c r="D252" s="30"/>
      <c r="E252" s="30">
        <v>92</v>
      </c>
      <c r="F252" s="30">
        <v>109</v>
      </c>
      <c r="G252" s="420">
        <f t="shared" si="38"/>
        <v>201</v>
      </c>
    </row>
    <row r="253" spans="2:7" x14ac:dyDescent="0.9">
      <c r="B253" s="625"/>
      <c r="C253" s="29" t="s">
        <v>11</v>
      </c>
      <c r="D253" s="30"/>
      <c r="E253" s="30">
        <v>92</v>
      </c>
      <c r="F253" s="30">
        <v>25</v>
      </c>
      <c r="G253" s="420">
        <f t="shared" si="38"/>
        <v>117</v>
      </c>
    </row>
    <row r="254" spans="2:7" x14ac:dyDescent="0.9">
      <c r="B254" s="625"/>
      <c r="C254" s="78" t="s">
        <v>70</v>
      </c>
      <c r="D254" s="53">
        <f>SUM(D249:D253)</f>
        <v>286</v>
      </c>
      <c r="E254" s="53">
        <f t="shared" ref="E254:G254" si="43">SUM(E249:E253)</f>
        <v>458</v>
      </c>
      <c r="F254" s="53">
        <f t="shared" si="43"/>
        <v>326</v>
      </c>
      <c r="G254" s="53">
        <f t="shared" si="43"/>
        <v>1070</v>
      </c>
    </row>
    <row r="255" spans="2:7" x14ac:dyDescent="0.9">
      <c r="B255" s="622" t="s">
        <v>468</v>
      </c>
      <c r="C255" s="29" t="s">
        <v>1</v>
      </c>
      <c r="D255" s="30"/>
      <c r="E255" s="30">
        <v>12</v>
      </c>
      <c r="F255" s="30"/>
      <c r="G255" s="420">
        <f t="shared" si="38"/>
        <v>12</v>
      </c>
    </row>
    <row r="256" spans="2:7" x14ac:dyDescent="0.9">
      <c r="B256" s="622"/>
      <c r="C256" s="29" t="s">
        <v>106</v>
      </c>
      <c r="D256" s="30">
        <v>1921</v>
      </c>
      <c r="E256" s="30"/>
      <c r="F256" s="30"/>
      <c r="G256" s="420">
        <f t="shared" si="38"/>
        <v>1921</v>
      </c>
    </row>
    <row r="257" spans="2:7" x14ac:dyDescent="0.9">
      <c r="B257" s="622"/>
      <c r="C257" s="29" t="s">
        <v>298</v>
      </c>
      <c r="D257" s="30"/>
      <c r="E257" s="30">
        <v>1304</v>
      </c>
      <c r="F257" s="30">
        <v>593</v>
      </c>
      <c r="G257" s="420">
        <f t="shared" si="38"/>
        <v>1897</v>
      </c>
    </row>
    <row r="258" spans="2:7" x14ac:dyDescent="0.9">
      <c r="B258" s="622"/>
      <c r="C258" s="29" t="s">
        <v>4</v>
      </c>
      <c r="D258" s="30"/>
      <c r="E258" s="30">
        <v>138</v>
      </c>
      <c r="F258" s="30">
        <v>179</v>
      </c>
      <c r="G258" s="420">
        <f t="shared" si="38"/>
        <v>317</v>
      </c>
    </row>
    <row r="259" spans="2:7" x14ac:dyDescent="0.9">
      <c r="B259" s="622"/>
      <c r="C259" s="29" t="s">
        <v>5</v>
      </c>
      <c r="D259" s="30">
        <v>457</v>
      </c>
      <c r="E259" s="30"/>
      <c r="F259" s="30"/>
      <c r="G259" s="420">
        <f t="shared" si="38"/>
        <v>457</v>
      </c>
    </row>
    <row r="260" spans="2:7" x14ac:dyDescent="0.9">
      <c r="B260" s="622"/>
      <c r="C260" s="29" t="s">
        <v>8</v>
      </c>
      <c r="D260" s="30"/>
      <c r="E260" s="30">
        <v>23</v>
      </c>
      <c r="F260" s="30">
        <v>10</v>
      </c>
      <c r="G260" s="420">
        <f t="shared" si="38"/>
        <v>33</v>
      </c>
    </row>
    <row r="261" spans="2:7" x14ac:dyDescent="0.9">
      <c r="B261" s="622"/>
      <c r="C261" s="29" t="s">
        <v>10</v>
      </c>
      <c r="D261" s="30"/>
      <c r="E261" s="30">
        <v>156</v>
      </c>
      <c r="F261" s="30">
        <v>35</v>
      </c>
      <c r="G261" s="420">
        <f t="shared" si="38"/>
        <v>191</v>
      </c>
    </row>
    <row r="262" spans="2:7" x14ac:dyDescent="0.9">
      <c r="B262" s="622"/>
      <c r="C262" s="29" t="s">
        <v>11</v>
      </c>
      <c r="D262" s="30"/>
      <c r="E262" s="30">
        <v>92</v>
      </c>
      <c r="F262" s="30">
        <v>52</v>
      </c>
      <c r="G262" s="420">
        <f t="shared" si="38"/>
        <v>144</v>
      </c>
    </row>
    <row r="263" spans="2:7" x14ac:dyDescent="0.9">
      <c r="B263" s="622"/>
      <c r="C263" s="78" t="s">
        <v>70</v>
      </c>
      <c r="D263" s="53">
        <f>SUM(D255:D262)</f>
        <v>2378</v>
      </c>
      <c r="E263" s="53">
        <f t="shared" ref="E263:G263" si="44">SUM(E255:E262)</f>
        <v>1725</v>
      </c>
      <c r="F263" s="53">
        <f t="shared" si="44"/>
        <v>869</v>
      </c>
      <c r="G263" s="53">
        <f t="shared" si="44"/>
        <v>4972</v>
      </c>
    </row>
    <row r="264" spans="2:7" x14ac:dyDescent="0.9">
      <c r="B264" s="620" t="s">
        <v>518</v>
      </c>
      <c r="C264" s="621"/>
      <c r="D264" s="34">
        <f>SUM(D263,D254,D248,D244,D237,D233,D224,D219,D210,D202,D197,D192,D189,D178,D174,D170,D166,D158,D153,D146,D140,D135,D127,D117,D111,D107,D103,D99,D96,D89,D84,D80,D75,D68,D61,D55,D51,D44,D40)</f>
        <v>58516</v>
      </c>
      <c r="E264" s="34">
        <f t="shared" ref="E264:G264" si="45">SUM(E263,E254,E248,E244,E237,E233,E224,E219,E210,E202,E197,E192,E189,E178,E174,E170,E166,E158,E153,E146,E140,E135,E127,E117,E111,E107,E103,E99,E96,E89,E84,E80,E75,E68,E61,E55,E51,E44,E40)</f>
        <v>127514</v>
      </c>
      <c r="F264" s="34">
        <f t="shared" si="45"/>
        <v>67021</v>
      </c>
      <c r="G264" s="34">
        <f t="shared" si="45"/>
        <v>253051</v>
      </c>
    </row>
    <row r="265" spans="2:7" x14ac:dyDescent="0.9">
      <c r="B265" s="421"/>
      <c r="C265" s="305"/>
      <c r="D265" s="305"/>
      <c r="E265" s="305"/>
      <c r="F265" s="305"/>
      <c r="G265" s="422"/>
    </row>
    <row r="266" spans="2:7" x14ac:dyDescent="0.9">
      <c r="B266" s="421"/>
      <c r="F266" s="114"/>
    </row>
    <row r="267" spans="2:7" x14ac:dyDescent="0.9">
      <c r="B267" s="421"/>
    </row>
    <row r="268" spans="2:7" x14ac:dyDescent="0.9">
      <c r="B268" s="421"/>
    </row>
    <row r="269" spans="2:7" x14ac:dyDescent="0.9">
      <c r="B269" s="421"/>
    </row>
    <row r="270" spans="2:7" x14ac:dyDescent="0.9">
      <c r="B270" s="421"/>
    </row>
    <row r="271" spans="2:7" x14ac:dyDescent="0.9">
      <c r="B271" s="421"/>
      <c r="F271" s="114"/>
    </row>
    <row r="272" spans="2:7" x14ac:dyDescent="0.9">
      <c r="B272" s="421"/>
      <c r="C272" s="305"/>
      <c r="D272" s="305"/>
      <c r="E272" s="305"/>
      <c r="F272" s="305"/>
      <c r="G272" s="422"/>
    </row>
    <row r="273" spans="2:7" x14ac:dyDescent="0.9">
      <c r="B273" s="421"/>
      <c r="G273" s="130"/>
    </row>
    <row r="274" spans="2:7" x14ac:dyDescent="0.9">
      <c r="B274" s="421"/>
      <c r="G274" s="130"/>
    </row>
    <row r="275" spans="2:7" x14ac:dyDescent="0.9">
      <c r="B275" s="421"/>
      <c r="G275" s="130"/>
    </row>
    <row r="276" spans="2:7" x14ac:dyDescent="0.9">
      <c r="B276" s="421"/>
      <c r="C276" s="305"/>
      <c r="D276" s="305"/>
      <c r="E276" s="305"/>
      <c r="F276" s="305"/>
      <c r="G276" s="422"/>
    </row>
    <row r="277" spans="2:7" x14ac:dyDescent="0.9">
      <c r="B277" s="421"/>
      <c r="G277" s="130"/>
    </row>
    <row r="278" spans="2:7" x14ac:dyDescent="0.9">
      <c r="B278" s="421"/>
      <c r="G278" s="130"/>
    </row>
    <row r="279" spans="2:7" x14ac:dyDescent="0.9">
      <c r="B279" s="421"/>
      <c r="G279" s="130"/>
    </row>
    <row r="280" spans="2:7" x14ac:dyDescent="0.9">
      <c r="B280" s="421"/>
      <c r="G280" s="130"/>
    </row>
    <row r="281" spans="2:7" x14ac:dyDescent="0.9">
      <c r="B281" s="421"/>
      <c r="G281" s="130"/>
    </row>
    <row r="282" spans="2:7" x14ac:dyDescent="0.9">
      <c r="B282" s="421"/>
      <c r="C282" s="305"/>
      <c r="D282" s="305"/>
      <c r="E282" s="305"/>
      <c r="F282" s="305"/>
      <c r="G282" s="422"/>
    </row>
    <row r="283" spans="2:7" x14ac:dyDescent="0.9">
      <c r="B283" s="421"/>
      <c r="F283" s="114"/>
      <c r="G283" s="130"/>
    </row>
    <row r="284" spans="2:7" x14ac:dyDescent="0.9">
      <c r="B284" s="421"/>
      <c r="G284" s="130"/>
    </row>
    <row r="285" spans="2:7" x14ac:dyDescent="0.9">
      <c r="B285" s="421"/>
      <c r="G285" s="130"/>
    </row>
    <row r="286" spans="2:7" x14ac:dyDescent="0.9">
      <c r="B286" s="421"/>
      <c r="G286" s="130"/>
    </row>
    <row r="287" spans="2:7" x14ac:dyDescent="0.9">
      <c r="B287" s="421"/>
      <c r="G287" s="130"/>
    </row>
    <row r="288" spans="2:7" x14ac:dyDescent="0.9">
      <c r="B288" s="421"/>
      <c r="G288" s="130"/>
    </row>
    <row r="289" spans="2:7" x14ac:dyDescent="0.9">
      <c r="B289" s="421"/>
      <c r="G289" s="130"/>
    </row>
    <row r="290" spans="2:7" x14ac:dyDescent="0.9">
      <c r="B290" s="421"/>
      <c r="C290" s="305"/>
      <c r="D290" s="305"/>
      <c r="E290" s="305"/>
      <c r="F290" s="305"/>
      <c r="G290" s="422"/>
    </row>
    <row r="291" spans="2:7" x14ac:dyDescent="0.9">
      <c r="B291" s="305"/>
      <c r="C291" s="305"/>
      <c r="D291" s="305"/>
      <c r="E291" s="305"/>
      <c r="F291" s="305"/>
      <c r="G291" s="305"/>
    </row>
  </sheetData>
  <mergeCells count="44">
    <mergeCell ref="B225:B233"/>
    <mergeCell ref="B234:B237"/>
    <mergeCell ref="B238:B244"/>
    <mergeCell ref="B245:B248"/>
    <mergeCell ref="B249:B254"/>
    <mergeCell ref="B193:B197"/>
    <mergeCell ref="B198:B202"/>
    <mergeCell ref="B203:B210"/>
    <mergeCell ref="B211:B219"/>
    <mergeCell ref="B220:B224"/>
    <mergeCell ref="B167:B170"/>
    <mergeCell ref="B171:B174"/>
    <mergeCell ref="B175:B178"/>
    <mergeCell ref="B179:B189"/>
    <mergeCell ref="B190:B192"/>
    <mergeCell ref="B159:B166"/>
    <mergeCell ref="B97:B99"/>
    <mergeCell ref="B41:B44"/>
    <mergeCell ref="B45:B51"/>
    <mergeCell ref="B52:B55"/>
    <mergeCell ref="B56:B61"/>
    <mergeCell ref="B62:B68"/>
    <mergeCell ref="B69:B75"/>
    <mergeCell ref="B90:B96"/>
    <mergeCell ref="B118:B127"/>
    <mergeCell ref="B76:B80"/>
    <mergeCell ref="B81:B84"/>
    <mergeCell ref="B85:B89"/>
    <mergeCell ref="B8:D8"/>
    <mergeCell ref="B17:E18"/>
    <mergeCell ref="B34:G34"/>
    <mergeCell ref="B26:G26"/>
    <mergeCell ref="B264:C264"/>
    <mergeCell ref="B255:B263"/>
    <mergeCell ref="B36:B40"/>
    <mergeCell ref="B128:B135"/>
    <mergeCell ref="B136:B140"/>
    <mergeCell ref="B141:B146"/>
    <mergeCell ref="B147:B153"/>
    <mergeCell ref="B154:B158"/>
    <mergeCell ref="B100:B103"/>
    <mergeCell ref="B104:B107"/>
    <mergeCell ref="B108:B111"/>
    <mergeCell ref="B112:B117"/>
  </mergeCells>
  <hyperlinks>
    <hyperlink ref="B1" location="'Table of Contents'!A1" display="Table of Contents" xr:uid="{41F9A797-E887-4B91-A549-443E757A075D}"/>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D5E98-5DF3-4CA6-BF0D-5188DC1F6962}">
  <dimension ref="B1:AN61"/>
  <sheetViews>
    <sheetView zoomScaleNormal="100" workbookViewId="0"/>
  </sheetViews>
  <sheetFormatPr defaultColWidth="9.1328125" defaultRowHeight="20.25" x14ac:dyDescent="0.9"/>
  <cols>
    <col min="1" max="1" width="9.1328125" style="22"/>
    <col min="2" max="2" width="1.265625" style="22" customWidth="1"/>
    <col min="3" max="3" width="18.265625" style="22" customWidth="1"/>
    <col min="4" max="4" width="21" style="22" customWidth="1"/>
    <col min="5" max="5" width="19.265625" style="22" customWidth="1"/>
    <col min="6" max="6" width="17.3984375" style="22" customWidth="1"/>
    <col min="7" max="7" width="9.73046875" style="22" bestFit="1" customWidth="1"/>
    <col min="8" max="8" width="9.1328125" style="22"/>
    <col min="9" max="9" width="9" style="22" customWidth="1"/>
    <col min="10" max="10" width="17.3984375" style="22" customWidth="1"/>
    <col min="11" max="11" width="17.1328125" style="22" customWidth="1"/>
    <col min="12" max="12" width="16.86328125" style="22" customWidth="1"/>
    <col min="13" max="13" width="18" style="22" customWidth="1"/>
    <col min="14" max="14" width="9.265625" style="22" bestFit="1" customWidth="1"/>
    <col min="15" max="15" width="9.1328125" style="22"/>
    <col min="16" max="16" width="3" style="22" customWidth="1"/>
    <col min="17" max="17" width="18" style="22" customWidth="1"/>
    <col min="18" max="18" width="17.1328125" style="22" customWidth="1"/>
    <col min="19" max="19" width="17.265625" style="22" customWidth="1"/>
    <col min="20" max="20" width="19" style="22" customWidth="1"/>
    <col min="21" max="21" width="9.73046875" style="22" bestFit="1" customWidth="1"/>
    <col min="22" max="25" width="9.1328125" style="22"/>
    <col min="26" max="26" width="19.59765625" style="22" customWidth="1"/>
    <col min="27" max="27" width="18.59765625" style="22" customWidth="1"/>
    <col min="28" max="28" width="16" style="22" customWidth="1"/>
    <col min="29" max="29" width="18.265625" style="22" customWidth="1"/>
    <col min="30" max="30" width="9.73046875" style="22" bestFit="1" customWidth="1"/>
    <col min="31" max="34" width="9.1328125" style="22"/>
    <col min="35" max="35" width="14.73046875" style="22" customWidth="1"/>
    <col min="36" max="36" width="17.3984375" style="22" customWidth="1"/>
    <col min="37" max="37" width="16" style="22" customWidth="1"/>
    <col min="38" max="38" width="18.265625" style="22" customWidth="1"/>
    <col min="39" max="39" width="9.265625" style="22" bestFit="1" customWidth="1"/>
    <col min="40" max="46" width="9.1328125" style="22"/>
    <col min="47" max="47" width="17" style="22" customWidth="1"/>
    <col min="48" max="16384" width="9.1328125" style="22"/>
  </cols>
  <sheetData>
    <row r="1" spans="2:40" x14ac:dyDescent="0.9">
      <c r="C1" s="580" t="s">
        <v>71</v>
      </c>
      <c r="D1" s="580"/>
    </row>
    <row r="2" spans="2:40" ht="20.65" thickBot="1" x14ac:dyDescent="0.95"/>
    <row r="3" spans="2:40" x14ac:dyDescent="0.9">
      <c r="B3" s="423"/>
      <c r="C3" s="424"/>
      <c r="D3" s="424"/>
      <c r="E3" s="424"/>
      <c r="F3" s="424"/>
      <c r="G3" s="424"/>
      <c r="H3" s="425"/>
      <c r="P3" s="426"/>
      <c r="Q3" s="426"/>
      <c r="R3" s="426"/>
      <c r="S3" s="426"/>
      <c r="T3" s="426"/>
      <c r="U3" s="426"/>
      <c r="V3" s="426"/>
      <c r="Y3" s="426"/>
      <c r="Z3" s="426"/>
      <c r="AA3" s="426"/>
      <c r="AB3" s="426"/>
      <c r="AC3" s="426"/>
      <c r="AD3" s="426"/>
      <c r="AE3" s="426"/>
      <c r="AH3" s="426"/>
      <c r="AI3" s="426"/>
      <c r="AJ3" s="426"/>
      <c r="AK3" s="426"/>
      <c r="AL3" s="426"/>
      <c r="AM3" s="426"/>
      <c r="AN3" s="426"/>
    </row>
    <row r="4" spans="2:40" ht="48" customHeight="1" x14ac:dyDescent="0.9">
      <c r="B4" s="427"/>
      <c r="C4" s="629" t="s">
        <v>529</v>
      </c>
      <c r="D4" s="630"/>
      <c r="E4" s="630"/>
      <c r="F4" s="630"/>
      <c r="G4" s="631"/>
      <c r="H4" s="428"/>
      <c r="J4" s="629" t="s">
        <v>528</v>
      </c>
      <c r="K4" s="630"/>
      <c r="L4" s="630"/>
      <c r="M4" s="630"/>
      <c r="N4" s="631"/>
      <c r="P4" s="426"/>
      <c r="Q4" s="629" t="s">
        <v>515</v>
      </c>
      <c r="R4" s="630"/>
      <c r="S4" s="630"/>
      <c r="T4" s="630"/>
      <c r="U4" s="631"/>
      <c r="V4" s="426"/>
      <c r="Y4" s="426"/>
      <c r="Z4" s="629" t="s">
        <v>515</v>
      </c>
      <c r="AA4" s="630"/>
      <c r="AB4" s="630"/>
      <c r="AC4" s="630"/>
      <c r="AD4" s="631"/>
      <c r="AE4" s="426"/>
      <c r="AH4" s="426"/>
      <c r="AI4" s="629" t="s">
        <v>515</v>
      </c>
      <c r="AJ4" s="630"/>
      <c r="AK4" s="630"/>
      <c r="AL4" s="630"/>
      <c r="AM4" s="631"/>
      <c r="AN4" s="426"/>
    </row>
    <row r="5" spans="2:40" x14ac:dyDescent="0.9">
      <c r="B5" s="427"/>
      <c r="H5" s="428"/>
      <c r="J5" s="429"/>
      <c r="N5" s="430"/>
      <c r="P5" s="426"/>
      <c r="Q5" s="426"/>
      <c r="R5" s="426"/>
      <c r="S5" s="426"/>
      <c r="T5" s="426"/>
      <c r="U5" s="426"/>
      <c r="V5" s="426"/>
      <c r="Y5" s="426"/>
      <c r="Z5" s="426"/>
      <c r="AA5" s="426"/>
      <c r="AB5" s="426"/>
      <c r="AC5" s="426"/>
      <c r="AD5" s="426"/>
      <c r="AE5" s="426"/>
      <c r="AH5" s="426"/>
      <c r="AI5" s="426"/>
      <c r="AJ5" s="426"/>
      <c r="AK5" s="426"/>
      <c r="AL5" s="426"/>
      <c r="AM5" s="426"/>
      <c r="AN5" s="426"/>
    </row>
    <row r="6" spans="2:40" ht="24.75" customHeight="1" x14ac:dyDescent="0.9">
      <c r="B6" s="427"/>
      <c r="C6" s="632" t="s">
        <v>399</v>
      </c>
      <c r="D6" s="633"/>
      <c r="E6" s="633"/>
      <c r="F6" s="633"/>
      <c r="G6" s="634"/>
      <c r="H6" s="428"/>
      <c r="J6" s="635" t="s">
        <v>399</v>
      </c>
      <c r="K6" s="549"/>
      <c r="L6" s="549"/>
      <c r="M6" s="549"/>
      <c r="N6" s="636"/>
      <c r="P6" s="426"/>
      <c r="Q6" s="632" t="s">
        <v>399</v>
      </c>
      <c r="R6" s="633"/>
      <c r="S6" s="633"/>
      <c r="T6" s="633"/>
      <c r="U6" s="634"/>
      <c r="V6" s="426"/>
      <c r="Y6" s="426"/>
      <c r="Z6" s="627" t="s">
        <v>399</v>
      </c>
      <c r="AA6" s="615"/>
      <c r="AB6" s="615"/>
      <c r="AC6" s="615"/>
      <c r="AD6" s="639"/>
      <c r="AE6" s="426"/>
      <c r="AH6" s="426"/>
      <c r="AI6" s="632" t="s">
        <v>399</v>
      </c>
      <c r="AJ6" s="633"/>
      <c r="AK6" s="633"/>
      <c r="AL6" s="633"/>
      <c r="AM6" s="634"/>
      <c r="AN6" s="426"/>
    </row>
    <row r="7" spans="2:40" x14ac:dyDescent="0.9">
      <c r="B7" s="427"/>
      <c r="C7" s="157" t="s">
        <v>76</v>
      </c>
      <c r="D7" s="157" t="s">
        <v>202</v>
      </c>
      <c r="E7" s="157" t="s">
        <v>363</v>
      </c>
      <c r="F7" s="157" t="s">
        <v>362</v>
      </c>
      <c r="G7" s="157" t="s">
        <v>70</v>
      </c>
      <c r="H7" s="428"/>
      <c r="J7" s="546" t="s">
        <v>110</v>
      </c>
      <c r="K7" s="546"/>
      <c r="L7" s="546"/>
      <c r="M7" s="546"/>
      <c r="N7" s="546"/>
      <c r="P7" s="426"/>
      <c r="Q7" s="546" t="s">
        <v>302</v>
      </c>
      <c r="R7" s="546"/>
      <c r="S7" s="546"/>
      <c r="T7" s="546"/>
      <c r="U7" s="546"/>
      <c r="V7" s="426"/>
      <c r="Y7" s="426"/>
      <c r="Z7" s="546" t="s">
        <v>539</v>
      </c>
      <c r="AA7" s="546"/>
      <c r="AB7" s="546"/>
      <c r="AC7" s="546"/>
      <c r="AD7" s="546"/>
      <c r="AE7" s="426"/>
      <c r="AH7" s="426"/>
      <c r="AI7" s="546" t="s">
        <v>303</v>
      </c>
      <c r="AJ7" s="546"/>
      <c r="AK7" s="546"/>
      <c r="AL7" s="546"/>
      <c r="AM7" s="546"/>
      <c r="AN7" s="426"/>
    </row>
    <row r="8" spans="2:40" x14ac:dyDescent="0.9">
      <c r="B8" s="427"/>
      <c r="C8" s="163" t="s">
        <v>299</v>
      </c>
      <c r="D8" s="30">
        <v>11220</v>
      </c>
      <c r="E8" s="30">
        <v>11287</v>
      </c>
      <c r="F8" s="30">
        <v>8446</v>
      </c>
      <c r="G8" s="418">
        <f>SUM(D8:F8)</f>
        <v>30953</v>
      </c>
      <c r="H8" s="428"/>
      <c r="J8" s="157" t="s">
        <v>76</v>
      </c>
      <c r="K8" s="157" t="s">
        <v>202</v>
      </c>
      <c r="L8" s="157" t="s">
        <v>363</v>
      </c>
      <c r="M8" s="157" t="s">
        <v>362</v>
      </c>
      <c r="N8" s="157" t="s">
        <v>70</v>
      </c>
      <c r="P8" s="426"/>
      <c r="Q8" s="157" t="s">
        <v>76</v>
      </c>
      <c r="R8" s="157" t="s">
        <v>202</v>
      </c>
      <c r="S8" s="157" t="s">
        <v>363</v>
      </c>
      <c r="T8" s="157" t="s">
        <v>362</v>
      </c>
      <c r="U8" s="157" t="s">
        <v>70</v>
      </c>
      <c r="V8" s="426"/>
      <c r="Y8" s="426"/>
      <c r="Z8" s="157" t="s">
        <v>76</v>
      </c>
      <c r="AA8" s="157" t="s">
        <v>202</v>
      </c>
      <c r="AB8" s="157" t="s">
        <v>363</v>
      </c>
      <c r="AC8" s="157" t="s">
        <v>362</v>
      </c>
      <c r="AD8" s="157" t="s">
        <v>70</v>
      </c>
      <c r="AE8" s="426"/>
      <c r="AH8" s="426"/>
      <c r="AI8" s="157" t="s">
        <v>76</v>
      </c>
      <c r="AJ8" s="157" t="s">
        <v>202</v>
      </c>
      <c r="AK8" s="157" t="s">
        <v>363</v>
      </c>
      <c r="AL8" s="157" t="s">
        <v>362</v>
      </c>
      <c r="AM8" s="157" t="s">
        <v>70</v>
      </c>
      <c r="AN8" s="426"/>
    </row>
    <row r="9" spans="2:40" x14ac:dyDescent="0.9">
      <c r="B9" s="427"/>
      <c r="C9" s="163" t="s">
        <v>16</v>
      </c>
      <c r="D9" s="30">
        <v>17783</v>
      </c>
      <c r="E9" s="30">
        <v>24613</v>
      </c>
      <c r="F9" s="30">
        <v>10788</v>
      </c>
      <c r="G9" s="418">
        <f t="shared" ref="G9:G14" si="0">SUM(D9:F9)</f>
        <v>53184</v>
      </c>
      <c r="H9" s="428"/>
      <c r="J9" s="163" t="s">
        <v>299</v>
      </c>
      <c r="K9" s="30">
        <v>114</v>
      </c>
      <c r="L9" s="30">
        <v>194</v>
      </c>
      <c r="M9" s="30">
        <v>140</v>
      </c>
      <c r="N9" s="418">
        <f>SUM(K9:M9)</f>
        <v>448</v>
      </c>
      <c r="P9" s="426"/>
      <c r="Q9" s="163" t="s">
        <v>299</v>
      </c>
      <c r="R9" s="30">
        <v>11106</v>
      </c>
      <c r="S9" s="30">
        <v>11093</v>
      </c>
      <c r="T9" s="30">
        <v>8306</v>
      </c>
      <c r="U9" s="418">
        <f>SUM(R9:T9)</f>
        <v>30505</v>
      </c>
      <c r="V9" s="426"/>
      <c r="Y9" s="426"/>
      <c r="Z9" s="163" t="s">
        <v>299</v>
      </c>
      <c r="AA9" s="30">
        <v>10160</v>
      </c>
      <c r="AB9" s="30">
        <v>10228</v>
      </c>
      <c r="AC9" s="30">
        <v>8306</v>
      </c>
      <c r="AD9" s="418">
        <f>SUM(AA9:AC9)</f>
        <v>28694</v>
      </c>
      <c r="AE9" s="426"/>
      <c r="AH9" s="426"/>
      <c r="AI9" s="163" t="s">
        <v>299</v>
      </c>
      <c r="AJ9" s="83">
        <v>11006</v>
      </c>
      <c r="AK9" s="83">
        <v>10238</v>
      </c>
      <c r="AL9" s="83">
        <v>85</v>
      </c>
      <c r="AM9" s="418">
        <f>SUM(AJ9:AL9)</f>
        <v>21329</v>
      </c>
      <c r="AN9" s="426"/>
    </row>
    <row r="10" spans="2:40" x14ac:dyDescent="0.9">
      <c r="B10" s="427"/>
      <c r="C10" s="163" t="s">
        <v>17</v>
      </c>
      <c r="D10" s="30">
        <v>11626</v>
      </c>
      <c r="E10" s="30">
        <v>21546</v>
      </c>
      <c r="F10" s="30">
        <v>6283</v>
      </c>
      <c r="G10" s="418">
        <f t="shared" si="0"/>
        <v>39455</v>
      </c>
      <c r="H10" s="428"/>
      <c r="J10" s="163" t="s">
        <v>16</v>
      </c>
      <c r="K10" s="30">
        <v>214</v>
      </c>
      <c r="L10" s="30">
        <v>256</v>
      </c>
      <c r="M10" s="30">
        <v>226</v>
      </c>
      <c r="N10" s="418">
        <f t="shared" ref="N10:N16" si="1">SUM(K10:M10)</f>
        <v>696</v>
      </c>
      <c r="P10" s="426"/>
      <c r="Q10" s="163" t="s">
        <v>16</v>
      </c>
      <c r="R10" s="30">
        <v>17569</v>
      </c>
      <c r="S10" s="30">
        <v>24357</v>
      </c>
      <c r="T10" s="30">
        <v>10562</v>
      </c>
      <c r="U10" s="418">
        <f t="shared" ref="U10:U15" si="2">SUM(R10:T10)</f>
        <v>52488</v>
      </c>
      <c r="V10" s="426"/>
      <c r="Y10" s="426"/>
      <c r="Z10" s="163" t="s">
        <v>16</v>
      </c>
      <c r="AA10" s="30">
        <v>16781</v>
      </c>
      <c r="AB10" s="30">
        <v>23526</v>
      </c>
      <c r="AC10" s="30">
        <v>10562</v>
      </c>
      <c r="AD10" s="418">
        <f t="shared" ref="AD10:AD16" si="3">SUM(AA10:AC10)</f>
        <v>50869</v>
      </c>
      <c r="AE10" s="426"/>
      <c r="AH10" s="426"/>
      <c r="AI10" s="163" t="s">
        <v>16</v>
      </c>
      <c r="AJ10" s="83">
        <v>17295</v>
      </c>
      <c r="AK10" s="83">
        <v>21466</v>
      </c>
      <c r="AL10" s="83">
        <v>255</v>
      </c>
      <c r="AM10" s="418">
        <f>SUM(AJ10:AL10)</f>
        <v>39016</v>
      </c>
      <c r="AN10" s="426"/>
    </row>
    <row r="11" spans="2:40" x14ac:dyDescent="0.9">
      <c r="B11" s="427"/>
      <c r="C11" s="163" t="s">
        <v>18</v>
      </c>
      <c r="D11" s="30">
        <v>4071</v>
      </c>
      <c r="E11" s="30">
        <v>11055</v>
      </c>
      <c r="F11" s="30">
        <v>6136</v>
      </c>
      <c r="G11" s="418">
        <f t="shared" si="0"/>
        <v>21262</v>
      </c>
      <c r="H11" s="428"/>
      <c r="J11" s="163" t="s">
        <v>17</v>
      </c>
      <c r="K11" s="30">
        <v>125</v>
      </c>
      <c r="L11" s="30">
        <v>279</v>
      </c>
      <c r="M11" s="30">
        <v>244</v>
      </c>
      <c r="N11" s="418">
        <f t="shared" si="1"/>
        <v>648</v>
      </c>
      <c r="P11" s="426"/>
      <c r="Q11" s="163" t="s">
        <v>17</v>
      </c>
      <c r="R11" s="30">
        <v>11501</v>
      </c>
      <c r="S11" s="30">
        <v>21267</v>
      </c>
      <c r="T11" s="30">
        <v>6039</v>
      </c>
      <c r="U11" s="418">
        <f t="shared" si="2"/>
        <v>38807</v>
      </c>
      <c r="V11" s="426"/>
      <c r="W11" s="25"/>
      <c r="Y11" s="426"/>
      <c r="Z11" s="163" t="s">
        <v>17</v>
      </c>
      <c r="AA11" s="30">
        <v>10838</v>
      </c>
      <c r="AB11" s="30">
        <v>20351</v>
      </c>
      <c r="AC11" s="30">
        <v>6039</v>
      </c>
      <c r="AD11" s="418">
        <f t="shared" si="3"/>
        <v>37228</v>
      </c>
      <c r="AE11" s="426"/>
      <c r="AH11" s="426"/>
      <c r="AI11" s="163" t="s">
        <v>17</v>
      </c>
      <c r="AJ11" s="83">
        <v>10741</v>
      </c>
      <c r="AK11" s="83">
        <v>17427</v>
      </c>
      <c r="AL11" s="83">
        <v>256</v>
      </c>
      <c r="AM11" s="418">
        <f>SUM(AJ11:AL11)</f>
        <v>28424</v>
      </c>
      <c r="AN11" s="426"/>
    </row>
    <row r="12" spans="2:40" x14ac:dyDescent="0.9">
      <c r="B12" s="427"/>
      <c r="C12" s="163" t="s">
        <v>19</v>
      </c>
      <c r="D12" s="30">
        <v>5340</v>
      </c>
      <c r="E12" s="30">
        <v>16731</v>
      </c>
      <c r="F12" s="30">
        <v>9179</v>
      </c>
      <c r="G12" s="418">
        <f t="shared" si="0"/>
        <v>31250</v>
      </c>
      <c r="H12" s="428"/>
      <c r="J12" s="163" t="s">
        <v>18</v>
      </c>
      <c r="K12" s="30">
        <v>166</v>
      </c>
      <c r="L12" s="30">
        <v>467</v>
      </c>
      <c r="M12" s="30">
        <v>406</v>
      </c>
      <c r="N12" s="418">
        <f t="shared" si="1"/>
        <v>1039</v>
      </c>
      <c r="P12" s="426"/>
      <c r="Q12" s="163" t="s">
        <v>18</v>
      </c>
      <c r="R12" s="30">
        <v>3905</v>
      </c>
      <c r="S12" s="30">
        <v>10588</v>
      </c>
      <c r="T12" s="30">
        <v>5730</v>
      </c>
      <c r="U12" s="418">
        <f t="shared" si="2"/>
        <v>20223</v>
      </c>
      <c r="V12" s="426"/>
      <c r="Y12" s="426"/>
      <c r="Z12" s="163" t="s">
        <v>18</v>
      </c>
      <c r="AA12" s="30">
        <v>3903</v>
      </c>
      <c r="AB12" s="30">
        <v>10585</v>
      </c>
      <c r="AC12" s="30">
        <v>5730</v>
      </c>
      <c r="AD12" s="418">
        <f t="shared" si="3"/>
        <v>20218</v>
      </c>
      <c r="AE12" s="426"/>
      <c r="AH12" s="426"/>
      <c r="AI12" s="154" t="s">
        <v>389</v>
      </c>
      <c r="AJ12" s="412">
        <f>SUM(AJ9:AJ11)</f>
        <v>39042</v>
      </c>
      <c r="AK12" s="412">
        <f>SUM(AK9:AK11)</f>
        <v>49131</v>
      </c>
      <c r="AL12" s="412">
        <f>SUM(AL9:AL11)</f>
        <v>596</v>
      </c>
      <c r="AM12" s="412">
        <f>SUM(AJ12:AL12)</f>
        <v>88769</v>
      </c>
      <c r="AN12" s="426"/>
    </row>
    <row r="13" spans="2:40" x14ac:dyDescent="0.9">
      <c r="B13" s="427"/>
      <c r="C13" s="163" t="s">
        <v>208</v>
      </c>
      <c r="D13" s="30">
        <v>4934</v>
      </c>
      <c r="E13" s="30">
        <v>21241</v>
      </c>
      <c r="F13" s="30">
        <v>11351</v>
      </c>
      <c r="G13" s="418">
        <f t="shared" si="0"/>
        <v>37526</v>
      </c>
      <c r="H13" s="428"/>
      <c r="J13" s="163" t="s">
        <v>19</v>
      </c>
      <c r="K13" s="30">
        <v>353</v>
      </c>
      <c r="L13" s="30">
        <v>1008</v>
      </c>
      <c r="M13" s="30">
        <v>786</v>
      </c>
      <c r="N13" s="418">
        <f t="shared" si="1"/>
        <v>2147</v>
      </c>
      <c r="P13" s="426"/>
      <c r="Q13" s="163" t="s">
        <v>19</v>
      </c>
      <c r="R13" s="30">
        <v>4987</v>
      </c>
      <c r="S13" s="30">
        <v>15723</v>
      </c>
      <c r="T13" s="30">
        <v>8393</v>
      </c>
      <c r="U13" s="418">
        <f t="shared" si="2"/>
        <v>29103</v>
      </c>
      <c r="V13" s="426"/>
      <c r="Y13" s="426"/>
      <c r="Z13" s="163" t="s">
        <v>19</v>
      </c>
      <c r="AA13" s="30">
        <v>4986</v>
      </c>
      <c r="AB13" s="30">
        <v>15723</v>
      </c>
      <c r="AC13" s="30">
        <v>8393</v>
      </c>
      <c r="AD13" s="418">
        <f t="shared" si="3"/>
        <v>29102</v>
      </c>
      <c r="AE13" s="426"/>
      <c r="AH13" s="426"/>
      <c r="AI13" s="431"/>
      <c r="AJ13" s="432"/>
      <c r="AK13" s="432"/>
      <c r="AL13" s="432"/>
      <c r="AM13" s="432"/>
      <c r="AN13" s="426"/>
    </row>
    <row r="14" spans="2:40" x14ac:dyDescent="0.9">
      <c r="B14" s="427"/>
      <c r="C14" s="163" t="s">
        <v>126</v>
      </c>
      <c r="D14" s="30">
        <v>3542</v>
      </c>
      <c r="E14" s="30">
        <v>21041</v>
      </c>
      <c r="F14" s="30">
        <v>14838</v>
      </c>
      <c r="G14" s="418">
        <f t="shared" si="0"/>
        <v>39421</v>
      </c>
      <c r="H14" s="428"/>
      <c r="J14" s="163" t="s">
        <v>208</v>
      </c>
      <c r="K14" s="30">
        <v>478</v>
      </c>
      <c r="L14" s="30">
        <v>1991</v>
      </c>
      <c r="M14" s="30">
        <v>1433</v>
      </c>
      <c r="N14" s="418">
        <f t="shared" si="1"/>
        <v>3902</v>
      </c>
      <c r="P14" s="426"/>
      <c r="Q14" s="163" t="s">
        <v>208</v>
      </c>
      <c r="R14" s="30">
        <v>4456</v>
      </c>
      <c r="S14" s="30">
        <v>19250</v>
      </c>
      <c r="T14" s="30">
        <v>9918</v>
      </c>
      <c r="U14" s="418">
        <f t="shared" si="2"/>
        <v>33624</v>
      </c>
      <c r="V14" s="426"/>
      <c r="Y14" s="426"/>
      <c r="Z14" s="163" t="s">
        <v>208</v>
      </c>
      <c r="AA14" s="30">
        <v>4456</v>
      </c>
      <c r="AB14" s="30">
        <v>19248</v>
      </c>
      <c r="AC14" s="30">
        <v>9918</v>
      </c>
      <c r="AD14" s="418">
        <f t="shared" si="3"/>
        <v>33622</v>
      </c>
      <c r="AE14" s="426"/>
      <c r="AH14" s="426"/>
      <c r="AI14" s="431"/>
      <c r="AJ14" s="432"/>
      <c r="AK14" s="432"/>
      <c r="AL14" s="432"/>
      <c r="AM14" s="432"/>
      <c r="AN14" s="426"/>
    </row>
    <row r="15" spans="2:40" x14ac:dyDescent="0.9">
      <c r="B15" s="427"/>
      <c r="C15" s="154" t="s">
        <v>198</v>
      </c>
      <c r="D15" s="412">
        <f>SUM(D8:D14)</f>
        <v>58516</v>
      </c>
      <c r="E15" s="412">
        <f>SUM(E8:E14)</f>
        <v>127514</v>
      </c>
      <c r="F15" s="412">
        <f>SUM(F8:F14)</f>
        <v>67021</v>
      </c>
      <c r="G15" s="412">
        <f>SUM(D15:F15)</f>
        <v>253051</v>
      </c>
      <c r="H15" s="428"/>
      <c r="J15" s="163" t="s">
        <v>126</v>
      </c>
      <c r="K15" s="30">
        <v>3517</v>
      </c>
      <c r="L15" s="30">
        <v>20891</v>
      </c>
      <c r="M15" s="30">
        <v>14782</v>
      </c>
      <c r="N15" s="418">
        <f t="shared" si="1"/>
        <v>39190</v>
      </c>
      <c r="P15" s="426"/>
      <c r="Q15" s="163" t="s">
        <v>126</v>
      </c>
      <c r="R15" s="30">
        <v>25</v>
      </c>
      <c r="S15" s="30">
        <v>150</v>
      </c>
      <c r="T15" s="30">
        <v>56</v>
      </c>
      <c r="U15" s="418">
        <f t="shared" si="2"/>
        <v>231</v>
      </c>
      <c r="V15" s="426"/>
      <c r="W15" s="47"/>
      <c r="X15" s="47"/>
      <c r="Y15" s="426"/>
      <c r="Z15" s="163" t="s">
        <v>126</v>
      </c>
      <c r="AA15" s="30">
        <v>25</v>
      </c>
      <c r="AB15" s="30">
        <v>150</v>
      </c>
      <c r="AC15" s="30">
        <v>56</v>
      </c>
      <c r="AD15" s="418">
        <f t="shared" si="3"/>
        <v>231</v>
      </c>
      <c r="AE15" s="426"/>
      <c r="AH15" s="426"/>
      <c r="AI15" s="431"/>
      <c r="AJ15" s="432"/>
      <c r="AK15" s="432"/>
      <c r="AL15" s="432"/>
      <c r="AM15" s="432"/>
      <c r="AN15" s="426"/>
    </row>
    <row r="16" spans="2:40" x14ac:dyDescent="0.9">
      <c r="B16" s="427"/>
      <c r="C16" s="36"/>
      <c r="H16" s="428"/>
      <c r="J16" s="154" t="s">
        <v>198</v>
      </c>
      <c r="K16" s="412">
        <f>SUM(K9:K15)</f>
        <v>4967</v>
      </c>
      <c r="L16" s="412">
        <f>SUM(L9:L15)</f>
        <v>25086</v>
      </c>
      <c r="M16" s="412">
        <f>SUM(M9:M15)</f>
        <v>18017</v>
      </c>
      <c r="N16" s="412">
        <f t="shared" si="1"/>
        <v>48070</v>
      </c>
      <c r="P16" s="426"/>
      <c r="Q16" s="154" t="s">
        <v>198</v>
      </c>
      <c r="R16" s="412">
        <f>SUM(R9:R15)</f>
        <v>53549</v>
      </c>
      <c r="S16" s="412">
        <f>SUM(S9:S15)</f>
        <v>102428</v>
      </c>
      <c r="T16" s="412">
        <f>SUM(T9:T15)</f>
        <v>49004</v>
      </c>
      <c r="U16" s="412">
        <f>SUM(R16:T16)</f>
        <v>204981</v>
      </c>
      <c r="V16" s="426"/>
      <c r="Y16" s="426"/>
      <c r="Z16" s="154" t="s">
        <v>198</v>
      </c>
      <c r="AA16" s="412">
        <f>SUM(AA9:AA15)</f>
        <v>51149</v>
      </c>
      <c r="AB16" s="412">
        <f>SUM(AB9:AB15)</f>
        <v>99811</v>
      </c>
      <c r="AC16" s="412">
        <f>SUM(AC9:AC15)</f>
        <v>49004</v>
      </c>
      <c r="AD16" s="412">
        <f t="shared" si="3"/>
        <v>199964</v>
      </c>
      <c r="AE16" s="426"/>
      <c r="AH16" s="426"/>
      <c r="AI16" s="551" t="s">
        <v>513</v>
      </c>
      <c r="AJ16" s="551"/>
      <c r="AK16" s="551"/>
      <c r="AL16" s="551"/>
      <c r="AM16" s="432"/>
      <c r="AN16" s="426"/>
    </row>
    <row r="17" spans="2:40" ht="14.65" customHeight="1" x14ac:dyDescent="0.9">
      <c r="B17" s="427"/>
      <c r="H17" s="428"/>
      <c r="J17" s="433"/>
      <c r="K17" s="434"/>
      <c r="L17" s="434"/>
      <c r="M17" s="434"/>
      <c r="N17" s="434"/>
      <c r="P17" s="426"/>
      <c r="Q17" s="431"/>
      <c r="R17" s="432"/>
      <c r="S17" s="432"/>
      <c r="T17" s="432"/>
      <c r="U17" s="432"/>
      <c r="V17" s="426"/>
      <c r="Y17" s="426"/>
      <c r="Z17" s="431"/>
      <c r="AA17" s="432"/>
      <c r="AB17" s="432"/>
      <c r="AC17" s="432"/>
      <c r="AD17" s="432"/>
      <c r="AE17" s="426"/>
      <c r="AH17" s="426"/>
      <c r="AI17" s="551"/>
      <c r="AJ17" s="551"/>
      <c r="AK17" s="551"/>
      <c r="AL17" s="551"/>
      <c r="AM17" s="426"/>
      <c r="AN17" s="426"/>
    </row>
    <row r="18" spans="2:40" ht="14.65" customHeight="1" x14ac:dyDescent="0.9">
      <c r="B18" s="427"/>
      <c r="H18" s="428"/>
      <c r="J18" s="433"/>
      <c r="K18" s="434"/>
      <c r="L18" s="434"/>
      <c r="M18" s="434"/>
      <c r="N18" s="434"/>
      <c r="P18" s="426"/>
      <c r="Q18" s="426"/>
      <c r="R18" s="426"/>
      <c r="S18" s="426"/>
      <c r="T18" s="426"/>
      <c r="U18" s="426"/>
      <c r="V18" s="426"/>
      <c r="Y18" s="426"/>
      <c r="Z18" s="426"/>
      <c r="AA18" s="426"/>
      <c r="AB18" s="426"/>
      <c r="AC18" s="426"/>
      <c r="AD18" s="426"/>
      <c r="AE18" s="426"/>
      <c r="AH18" s="426"/>
      <c r="AI18" s="542"/>
      <c r="AJ18" s="542"/>
      <c r="AK18" s="542"/>
      <c r="AL18" s="542"/>
      <c r="AM18" s="426"/>
      <c r="AN18" s="426"/>
    </row>
    <row r="19" spans="2:40" ht="17.100000000000001" customHeight="1" x14ac:dyDescent="0.9">
      <c r="B19" s="427"/>
      <c r="C19" s="627" t="s">
        <v>397</v>
      </c>
      <c r="D19" s="615"/>
      <c r="E19" s="615"/>
      <c r="F19" s="615"/>
      <c r="H19" s="428"/>
      <c r="J19" s="627" t="s">
        <v>512</v>
      </c>
      <c r="K19" s="615"/>
      <c r="L19" s="615"/>
      <c r="M19" s="615"/>
      <c r="P19" s="426"/>
      <c r="Q19" s="627" t="s">
        <v>513</v>
      </c>
      <c r="R19" s="615"/>
      <c r="S19" s="615"/>
      <c r="T19" s="615"/>
      <c r="U19" s="426"/>
      <c r="V19" s="426"/>
      <c r="Y19" s="426"/>
      <c r="Z19" s="627" t="s">
        <v>513</v>
      </c>
      <c r="AA19" s="615"/>
      <c r="AB19" s="615"/>
      <c r="AC19" s="615"/>
      <c r="AD19" s="426"/>
      <c r="AE19" s="426"/>
      <c r="AH19" s="426"/>
      <c r="AI19" s="637" t="s">
        <v>303</v>
      </c>
      <c r="AJ19" s="638"/>
      <c r="AK19" s="638"/>
      <c r="AL19" s="638"/>
      <c r="AM19" s="426"/>
      <c r="AN19" s="426"/>
    </row>
    <row r="20" spans="2:40" ht="26.25" customHeight="1" x14ac:dyDescent="0.9">
      <c r="B20" s="427"/>
      <c r="C20" s="628"/>
      <c r="D20" s="552"/>
      <c r="E20" s="552"/>
      <c r="F20" s="552"/>
      <c r="H20" s="428"/>
      <c r="J20" s="628"/>
      <c r="K20" s="552"/>
      <c r="L20" s="552"/>
      <c r="M20" s="552"/>
      <c r="P20" s="426"/>
      <c r="Q20" s="628"/>
      <c r="R20" s="552"/>
      <c r="S20" s="552"/>
      <c r="T20" s="552"/>
      <c r="U20" s="426"/>
      <c r="V20" s="426"/>
      <c r="Y20" s="426"/>
      <c r="Z20" s="628"/>
      <c r="AA20" s="552"/>
      <c r="AB20" s="552"/>
      <c r="AC20" s="552"/>
      <c r="AD20" s="426"/>
      <c r="AE20" s="426"/>
      <c r="AH20" s="426"/>
      <c r="AI20" s="157" t="s">
        <v>76</v>
      </c>
      <c r="AJ20" s="157" t="s">
        <v>202</v>
      </c>
      <c r="AK20" s="157" t="s">
        <v>363</v>
      </c>
      <c r="AL20" s="157" t="s">
        <v>362</v>
      </c>
      <c r="AM20" s="426"/>
      <c r="AN20" s="426"/>
    </row>
    <row r="21" spans="2:40" x14ac:dyDescent="0.9">
      <c r="B21" s="427"/>
      <c r="C21" s="157" t="s">
        <v>76</v>
      </c>
      <c r="D21" s="157" t="s">
        <v>202</v>
      </c>
      <c r="E21" s="157" t="s">
        <v>363</v>
      </c>
      <c r="F21" s="157" t="s">
        <v>362</v>
      </c>
      <c r="G21" s="435"/>
      <c r="H21" s="428"/>
      <c r="J21" s="637" t="s">
        <v>110</v>
      </c>
      <c r="K21" s="638"/>
      <c r="L21" s="638"/>
      <c r="M21" s="638"/>
      <c r="P21" s="426"/>
      <c r="Q21" s="637" t="s">
        <v>302</v>
      </c>
      <c r="R21" s="638"/>
      <c r="S21" s="638"/>
      <c r="T21" s="638"/>
      <c r="U21" s="426"/>
      <c r="V21" s="426"/>
      <c r="Y21" s="426"/>
      <c r="Z21" s="637" t="s">
        <v>539</v>
      </c>
      <c r="AA21" s="638"/>
      <c r="AB21" s="638"/>
      <c r="AC21" s="638"/>
      <c r="AD21" s="426"/>
      <c r="AE21" s="426"/>
      <c r="AH21" s="426"/>
      <c r="AI21" s="163" t="s">
        <v>299</v>
      </c>
      <c r="AJ21" s="436">
        <v>521.01340000000005</v>
      </c>
      <c r="AK21" s="436">
        <v>658.80740000000003</v>
      </c>
      <c r="AL21" s="436">
        <v>520.48630000000003</v>
      </c>
      <c r="AM21" s="426"/>
      <c r="AN21" s="426"/>
    </row>
    <row r="22" spans="2:40" x14ac:dyDescent="0.9">
      <c r="B22" s="427"/>
      <c r="C22" s="163" t="s">
        <v>299</v>
      </c>
      <c r="D22" s="436">
        <v>519.06190000000004</v>
      </c>
      <c r="E22" s="436">
        <v>650.72360000000003</v>
      </c>
      <c r="F22" s="436">
        <v>674.91380000000004</v>
      </c>
      <c r="G22" s="435"/>
      <c r="H22" s="428"/>
      <c r="J22" s="157" t="s">
        <v>76</v>
      </c>
      <c r="K22" s="157" t="s">
        <v>202</v>
      </c>
      <c r="L22" s="157" t="s">
        <v>363</v>
      </c>
      <c r="M22" s="157" t="s">
        <v>362</v>
      </c>
      <c r="P22" s="426"/>
      <c r="Q22" s="157" t="s">
        <v>76</v>
      </c>
      <c r="R22" s="157" t="s">
        <v>202</v>
      </c>
      <c r="S22" s="157" t="s">
        <v>363</v>
      </c>
      <c r="T22" s="157" t="s">
        <v>362</v>
      </c>
      <c r="U22" s="426"/>
      <c r="V22" s="426"/>
      <c r="Y22" s="426"/>
      <c r="Z22" s="157" t="s">
        <v>76</v>
      </c>
      <c r="AA22" s="157" t="s">
        <v>202</v>
      </c>
      <c r="AB22" s="157" t="s">
        <v>363</v>
      </c>
      <c r="AC22" s="157" t="s">
        <v>362</v>
      </c>
      <c r="AD22" s="426"/>
      <c r="AE22" s="426"/>
      <c r="AH22" s="426"/>
      <c r="AI22" s="163" t="s">
        <v>16</v>
      </c>
      <c r="AJ22" s="436">
        <v>482.95580000000001</v>
      </c>
      <c r="AK22" s="436">
        <v>644.92039999999997</v>
      </c>
      <c r="AL22" s="436">
        <v>527.00559999999996</v>
      </c>
      <c r="AM22" s="426"/>
      <c r="AN22" s="426"/>
    </row>
    <row r="23" spans="2:40" x14ac:dyDescent="0.9">
      <c r="B23" s="427"/>
      <c r="C23" s="163" t="s">
        <v>16</v>
      </c>
      <c r="D23" s="436">
        <v>482.40989999999999</v>
      </c>
      <c r="E23" s="436">
        <v>635.33910000000003</v>
      </c>
      <c r="F23" s="436">
        <v>658.32910000000004</v>
      </c>
      <c r="G23" s="435"/>
      <c r="H23" s="428"/>
      <c r="J23" s="163" t="s">
        <v>299</v>
      </c>
      <c r="K23" s="436">
        <v>416.0222</v>
      </c>
      <c r="L23" s="436">
        <v>572.75660000000005</v>
      </c>
      <c r="M23" s="436">
        <v>629.23910000000001</v>
      </c>
      <c r="P23" s="426"/>
      <c r="Q23" s="163" t="s">
        <v>299</v>
      </c>
      <c r="R23" s="436">
        <v>520.17070000000001</v>
      </c>
      <c r="S23" s="436">
        <v>652.08709999999996</v>
      </c>
      <c r="T23" s="436">
        <v>675.77689999999996</v>
      </c>
      <c r="U23" s="426"/>
      <c r="V23" s="426"/>
      <c r="Y23" s="426"/>
      <c r="Z23" s="163" t="s">
        <v>299</v>
      </c>
      <c r="AA23" s="436">
        <v>525.81539999999995</v>
      </c>
      <c r="AB23" s="436">
        <v>655.47469999999998</v>
      </c>
      <c r="AC23" s="436">
        <v>675.77689999999996</v>
      </c>
      <c r="AD23" s="426"/>
      <c r="AE23" s="426"/>
      <c r="AH23" s="426"/>
      <c r="AI23" s="163" t="s">
        <v>17</v>
      </c>
      <c r="AJ23" s="436">
        <v>491.58839999999998</v>
      </c>
      <c r="AK23" s="436">
        <v>653.48339999999996</v>
      </c>
      <c r="AL23" s="436">
        <v>505.80450000000002</v>
      </c>
      <c r="AM23" s="426"/>
      <c r="AN23" s="426"/>
    </row>
    <row r="24" spans="2:40" x14ac:dyDescent="0.9">
      <c r="B24" s="427"/>
      <c r="C24" s="163" t="s">
        <v>17</v>
      </c>
      <c r="D24" s="436">
        <v>485.61340000000001</v>
      </c>
      <c r="E24" s="436">
        <v>638.9452</v>
      </c>
      <c r="F24" s="436">
        <v>682.70360000000005</v>
      </c>
      <c r="G24" s="435"/>
      <c r="H24" s="428"/>
      <c r="J24" s="163" t="s">
        <v>16</v>
      </c>
      <c r="K24" s="436">
        <v>424.40989999999999</v>
      </c>
      <c r="L24" s="436">
        <v>548.42129999999997</v>
      </c>
      <c r="M24" s="436">
        <v>627.66579999999999</v>
      </c>
      <c r="P24" s="426"/>
      <c r="Q24" s="163" t="s">
        <v>16</v>
      </c>
      <c r="R24" s="436">
        <v>483.13659999999999</v>
      </c>
      <c r="S24" s="436">
        <v>636.25239999999997</v>
      </c>
      <c r="T24" s="436">
        <v>659.04089999999997</v>
      </c>
      <c r="U24" s="426"/>
      <c r="V24" s="426"/>
      <c r="Y24" s="426"/>
      <c r="Z24" s="163" t="s">
        <v>16</v>
      </c>
      <c r="AA24" s="436">
        <v>486.84050000000002</v>
      </c>
      <c r="AB24" s="436">
        <v>639.98710000000005</v>
      </c>
      <c r="AC24" s="436">
        <v>658.98509999999999</v>
      </c>
      <c r="AD24" s="426"/>
      <c r="AE24" s="426"/>
      <c r="AH24" s="426"/>
      <c r="AI24" s="154" t="s">
        <v>361</v>
      </c>
      <c r="AJ24" s="437">
        <f>AVERAGE(AJ21:AJ23)</f>
        <v>498.51920000000001</v>
      </c>
      <c r="AK24" s="437">
        <f t="shared" ref="AK24:AL24" si="4">AVERAGE(AK21:AK23)</f>
        <v>652.40373333333343</v>
      </c>
      <c r="AL24" s="437">
        <f t="shared" si="4"/>
        <v>517.76546666666661</v>
      </c>
      <c r="AM24" s="426"/>
      <c r="AN24" s="426"/>
    </row>
    <row r="25" spans="2:40" x14ac:dyDescent="0.9">
      <c r="B25" s="427"/>
      <c r="C25" s="163" t="s">
        <v>18</v>
      </c>
      <c r="D25" s="436">
        <v>475.21910000000003</v>
      </c>
      <c r="E25" s="436">
        <v>638.75250000000005</v>
      </c>
      <c r="F25" s="436">
        <v>628.23130000000003</v>
      </c>
      <c r="G25" s="435"/>
      <c r="H25" s="428"/>
      <c r="J25" s="163" t="s">
        <v>17</v>
      </c>
      <c r="K25" s="436">
        <v>396.62959999999998</v>
      </c>
      <c r="L25" s="436">
        <v>536.13699999999994</v>
      </c>
      <c r="M25" s="436">
        <v>610.31979999999999</v>
      </c>
      <c r="P25" s="426"/>
      <c r="Q25" s="163" t="s">
        <v>17</v>
      </c>
      <c r="R25" s="436">
        <v>486.58049999999997</v>
      </c>
      <c r="S25" s="436">
        <v>640.29309999999998</v>
      </c>
      <c r="T25" s="436">
        <v>685.62819999999999</v>
      </c>
      <c r="U25" s="426"/>
      <c r="V25" s="426"/>
      <c r="Y25" s="426"/>
      <c r="Z25" s="163" t="s">
        <v>17</v>
      </c>
      <c r="AA25" s="436">
        <v>491.70830000000001</v>
      </c>
      <c r="AB25" s="436">
        <v>645.86090000000002</v>
      </c>
      <c r="AC25" s="436">
        <v>685.62819999999999</v>
      </c>
      <c r="AD25" s="426"/>
      <c r="AE25" s="426"/>
      <c r="AH25" s="426"/>
      <c r="AI25" s="426"/>
      <c r="AJ25" s="426"/>
      <c r="AK25" s="426"/>
      <c r="AL25" s="426"/>
      <c r="AM25" s="426"/>
      <c r="AN25" s="426"/>
    </row>
    <row r="26" spans="2:40" x14ac:dyDescent="0.9">
      <c r="B26" s="427"/>
      <c r="C26" s="163" t="s">
        <v>19</v>
      </c>
      <c r="D26" s="436">
        <v>448.23739999999998</v>
      </c>
      <c r="E26" s="436">
        <v>610.71510000000001</v>
      </c>
      <c r="F26" s="436">
        <v>582.86569999999995</v>
      </c>
      <c r="G26" s="435"/>
      <c r="H26" s="428"/>
      <c r="J26" s="163" t="s">
        <v>18</v>
      </c>
      <c r="K26" s="436">
        <v>377.65129999999999</v>
      </c>
      <c r="L26" s="436">
        <v>530.1617</v>
      </c>
      <c r="M26" s="436">
        <v>550.32029999999997</v>
      </c>
      <c r="P26" s="426"/>
      <c r="Q26" s="163" t="s">
        <v>18</v>
      </c>
      <c r="R26" s="436">
        <v>479.36660000000001</v>
      </c>
      <c r="S26" s="436">
        <v>643.5421</v>
      </c>
      <c r="T26" s="436">
        <v>633.75170000000003</v>
      </c>
      <c r="U26" s="426"/>
      <c r="V26" s="426"/>
      <c r="Y26" s="426"/>
      <c r="Z26" s="163" t="s">
        <v>18</v>
      </c>
      <c r="AA26" s="436">
        <v>479.35019999999997</v>
      </c>
      <c r="AB26" s="436">
        <v>643.59140000000002</v>
      </c>
      <c r="AC26" s="436">
        <v>633.75170000000003</v>
      </c>
      <c r="AD26" s="426"/>
      <c r="AE26" s="426"/>
      <c r="AH26" s="426"/>
      <c r="AI26" s="426"/>
      <c r="AJ26" s="426"/>
      <c r="AK26" s="426"/>
      <c r="AL26" s="426"/>
      <c r="AM26" s="426"/>
      <c r="AN26" s="426"/>
    </row>
    <row r="27" spans="2:40" x14ac:dyDescent="0.9">
      <c r="B27" s="427"/>
      <c r="C27" s="163" t="s">
        <v>208</v>
      </c>
      <c r="D27" s="436">
        <v>466.01339999999999</v>
      </c>
      <c r="E27" s="436">
        <v>645.29269999999997</v>
      </c>
      <c r="F27" s="436">
        <v>617.02419999999995</v>
      </c>
      <c r="G27" s="435"/>
      <c r="H27" s="428"/>
      <c r="J27" s="163" t="s">
        <v>19</v>
      </c>
      <c r="K27" s="436">
        <v>353.41250000000002</v>
      </c>
      <c r="L27" s="436">
        <v>511.81380000000001</v>
      </c>
      <c r="M27" s="436">
        <v>515.44370000000004</v>
      </c>
      <c r="P27" s="426"/>
      <c r="Q27" s="163" t="s">
        <v>19</v>
      </c>
      <c r="R27" s="436">
        <v>454.9495</v>
      </c>
      <c r="S27" s="436">
        <v>617.05560000000003</v>
      </c>
      <c r="T27" s="436">
        <v>589.17970000000003</v>
      </c>
      <c r="U27" s="426"/>
      <c r="V27" s="426"/>
      <c r="Y27" s="426"/>
      <c r="Z27" s="163" t="s">
        <v>19</v>
      </c>
      <c r="AA27" s="436">
        <v>454.96699999999998</v>
      </c>
      <c r="AB27" s="436">
        <v>617.05560000000003</v>
      </c>
      <c r="AC27" s="436">
        <v>589.17970000000003</v>
      </c>
      <c r="AD27" s="426"/>
      <c r="AE27" s="426"/>
      <c r="AH27" s="426"/>
      <c r="AI27" s="426"/>
      <c r="AJ27" s="426"/>
      <c r="AK27" s="426"/>
      <c r="AL27" s="426"/>
      <c r="AM27" s="426"/>
      <c r="AN27" s="426"/>
    </row>
    <row r="28" spans="2:40" x14ac:dyDescent="0.9">
      <c r="B28" s="427"/>
      <c r="C28" s="163" t="s">
        <v>126</v>
      </c>
      <c r="D28" s="436">
        <v>435.4427</v>
      </c>
      <c r="E28" s="436">
        <v>608.61440000000005</v>
      </c>
      <c r="F28" s="436">
        <v>637.23410000000001</v>
      </c>
      <c r="G28" s="434"/>
      <c r="H28" s="428"/>
      <c r="J28" s="163" t="s">
        <v>208</v>
      </c>
      <c r="K28" s="436">
        <v>377.38929999999999</v>
      </c>
      <c r="L28" s="436">
        <v>556.303</v>
      </c>
      <c r="M28" s="436">
        <v>558.06299999999999</v>
      </c>
      <c r="P28" s="426"/>
      <c r="Q28" s="163" t="s">
        <v>208</v>
      </c>
      <c r="R28" s="436">
        <v>475.52019999999999</v>
      </c>
      <c r="S28" s="436">
        <v>654.49580000000003</v>
      </c>
      <c r="T28" s="436">
        <v>625.54319999999996</v>
      </c>
      <c r="U28" s="426"/>
      <c r="V28" s="426"/>
      <c r="Y28" s="426"/>
      <c r="Z28" s="163" t="s">
        <v>208</v>
      </c>
      <c r="AA28" s="436">
        <v>475.52019999999999</v>
      </c>
      <c r="AB28" s="436">
        <v>654.5068</v>
      </c>
      <c r="AC28" s="436">
        <v>625.54319999999996</v>
      </c>
      <c r="AD28" s="426"/>
      <c r="AE28" s="426"/>
      <c r="AH28" s="426"/>
      <c r="AI28" s="426"/>
      <c r="AJ28" s="426"/>
      <c r="AK28" s="426"/>
      <c r="AL28" s="426"/>
      <c r="AM28" s="426"/>
      <c r="AN28" s="426"/>
    </row>
    <row r="29" spans="2:40" x14ac:dyDescent="0.9">
      <c r="B29" s="427"/>
      <c r="C29" s="154" t="s">
        <v>361</v>
      </c>
      <c r="D29" s="437">
        <f>AVERAGE(D22:D28)</f>
        <v>473.14254285714281</v>
      </c>
      <c r="E29" s="437">
        <f t="shared" ref="E29:F29" si="5">AVERAGE(E22:E28)</f>
        <v>632.62608571428575</v>
      </c>
      <c r="F29" s="437">
        <f t="shared" si="5"/>
        <v>640.18597142857141</v>
      </c>
      <c r="H29" s="428"/>
      <c r="J29" s="163" t="s">
        <v>126</v>
      </c>
      <c r="K29" s="436">
        <v>434.73919999999998</v>
      </c>
      <c r="L29" s="436">
        <v>609.37869999999998</v>
      </c>
      <c r="M29" s="436">
        <v>637.87350000000004</v>
      </c>
      <c r="P29" s="426"/>
      <c r="Q29" s="163" t="s">
        <v>126</v>
      </c>
      <c r="R29" s="436">
        <v>534.41970000000003</v>
      </c>
      <c r="S29" s="436">
        <v>502.17020000000002</v>
      </c>
      <c r="T29" s="436">
        <v>468.43509999999998</v>
      </c>
      <c r="U29" s="426"/>
      <c r="V29" s="426"/>
      <c r="Y29" s="426"/>
      <c r="Z29" s="163" t="s">
        <v>126</v>
      </c>
      <c r="AA29" s="436">
        <v>534.41970000000003</v>
      </c>
      <c r="AB29" s="436">
        <v>502.17020000000002</v>
      </c>
      <c r="AC29" s="436">
        <v>468.43509999999998</v>
      </c>
      <c r="AD29" s="426"/>
      <c r="AE29" s="426"/>
      <c r="AH29" s="426"/>
      <c r="AI29" s="426"/>
      <c r="AJ29" s="426"/>
      <c r="AK29" s="426"/>
      <c r="AL29" s="426"/>
      <c r="AM29" s="426"/>
      <c r="AN29" s="426"/>
    </row>
    <row r="30" spans="2:40" ht="19.5" customHeight="1" x14ac:dyDescent="0.9">
      <c r="B30" s="427"/>
      <c r="C30" s="36"/>
      <c r="H30" s="428"/>
      <c r="J30" s="154" t="s">
        <v>361</v>
      </c>
      <c r="K30" s="437">
        <f>AVERAGE(K23:K29)</f>
        <v>397.17914285714284</v>
      </c>
      <c r="L30" s="437">
        <f t="shared" ref="L30" si="6">AVERAGE(L23:L29)</f>
        <v>552.13887142857141</v>
      </c>
      <c r="M30" s="437">
        <f>AVERAGE(M23:M29)</f>
        <v>589.84645714285705</v>
      </c>
      <c r="P30" s="426"/>
      <c r="Q30" s="154" t="s">
        <v>361</v>
      </c>
      <c r="R30" s="437">
        <f>AVERAGE(R23:R29)</f>
        <v>490.59197142857141</v>
      </c>
      <c r="S30" s="437">
        <f t="shared" ref="S30:T30" si="7">AVERAGE(S23:S29)</f>
        <v>620.84232857142865</v>
      </c>
      <c r="T30" s="437">
        <f t="shared" si="7"/>
        <v>619.62224285714285</v>
      </c>
      <c r="U30" s="426"/>
      <c r="V30" s="426"/>
      <c r="Y30" s="426"/>
      <c r="Z30" s="154" t="s">
        <v>361</v>
      </c>
      <c r="AA30" s="437">
        <f>AVERAGE(AA23:AA29)</f>
        <v>492.66018571428566</v>
      </c>
      <c r="AB30" s="437">
        <f t="shared" ref="AB30" si="8">AVERAGE(AB23:AB29)</f>
        <v>622.66381428571435</v>
      </c>
      <c r="AC30" s="437">
        <f>AVERAGE(AC23:AC29)</f>
        <v>619.61427142857144</v>
      </c>
      <c r="AD30" s="426"/>
      <c r="AE30" s="426"/>
      <c r="AH30" s="426"/>
      <c r="AI30" s="626" t="s">
        <v>514</v>
      </c>
      <c r="AJ30" s="551"/>
      <c r="AK30" s="551"/>
      <c r="AL30" s="551"/>
      <c r="AM30" s="426"/>
      <c r="AN30" s="426"/>
    </row>
    <row r="31" spans="2:40" ht="20.25" customHeight="1" x14ac:dyDescent="0.9">
      <c r="B31" s="427"/>
      <c r="C31" s="36"/>
      <c r="H31" s="428"/>
      <c r="J31" s="429"/>
      <c r="P31" s="426"/>
      <c r="Q31" s="426"/>
      <c r="R31" s="426"/>
      <c r="S31" s="426"/>
      <c r="T31" s="426"/>
      <c r="U31" s="426"/>
      <c r="V31" s="426"/>
      <c r="Y31" s="426"/>
      <c r="Z31" s="426"/>
      <c r="AA31" s="426"/>
      <c r="AB31" s="426"/>
      <c r="AC31" s="426"/>
      <c r="AD31" s="426"/>
      <c r="AE31" s="426"/>
      <c r="AH31" s="426"/>
      <c r="AI31" s="613"/>
      <c r="AJ31" s="542"/>
      <c r="AK31" s="542"/>
      <c r="AL31" s="542"/>
      <c r="AM31" s="426"/>
      <c r="AN31" s="426"/>
    </row>
    <row r="32" spans="2:40" ht="18" customHeight="1" x14ac:dyDescent="0.9">
      <c r="B32" s="427"/>
      <c r="C32" s="36"/>
      <c r="H32" s="428"/>
      <c r="J32" s="429"/>
      <c r="P32" s="426"/>
      <c r="Q32" s="426"/>
      <c r="R32" s="426"/>
      <c r="S32" s="426"/>
      <c r="T32" s="426"/>
      <c r="U32" s="426"/>
      <c r="V32" s="426"/>
      <c r="Y32" s="426"/>
      <c r="Z32" s="426"/>
      <c r="AA32" s="426"/>
      <c r="AB32" s="426"/>
      <c r="AC32" s="426"/>
      <c r="AD32" s="426"/>
      <c r="AE32" s="426"/>
      <c r="AH32" s="426"/>
      <c r="AI32" s="637" t="s">
        <v>303</v>
      </c>
      <c r="AJ32" s="638"/>
      <c r="AK32" s="638"/>
      <c r="AL32" s="638"/>
      <c r="AM32" s="426"/>
      <c r="AN32" s="426"/>
    </row>
    <row r="33" spans="2:40" x14ac:dyDescent="0.9">
      <c r="B33" s="427"/>
      <c r="H33" s="428"/>
      <c r="J33" s="429"/>
      <c r="P33" s="426"/>
      <c r="Q33" s="426"/>
      <c r="R33" s="426"/>
      <c r="S33" s="426"/>
      <c r="T33" s="426"/>
      <c r="U33" s="426"/>
      <c r="V33" s="426"/>
      <c r="Y33" s="426"/>
      <c r="Z33" s="426"/>
      <c r="AA33" s="426"/>
      <c r="AB33" s="426"/>
      <c r="AC33" s="426"/>
      <c r="AD33" s="426"/>
      <c r="AE33" s="426"/>
      <c r="AH33" s="426"/>
      <c r="AI33" s="157" t="s">
        <v>76</v>
      </c>
      <c r="AJ33" s="157" t="s">
        <v>202</v>
      </c>
      <c r="AK33" s="157" t="s">
        <v>363</v>
      </c>
      <c r="AL33" s="157" t="s">
        <v>362</v>
      </c>
      <c r="AM33" s="426"/>
      <c r="AN33" s="426"/>
    </row>
    <row r="34" spans="2:40" x14ac:dyDescent="0.9">
      <c r="B34" s="427"/>
      <c r="C34" s="626" t="s">
        <v>423</v>
      </c>
      <c r="D34" s="551"/>
      <c r="E34" s="551"/>
      <c r="F34" s="551"/>
      <c r="H34" s="428"/>
      <c r="J34" s="627" t="s">
        <v>398</v>
      </c>
      <c r="K34" s="615"/>
      <c r="L34" s="615"/>
      <c r="M34" s="615"/>
      <c r="P34" s="426"/>
      <c r="Q34" s="627" t="s">
        <v>398</v>
      </c>
      <c r="R34" s="615"/>
      <c r="S34" s="615"/>
      <c r="T34" s="615"/>
      <c r="U34" s="426"/>
      <c r="V34" s="426"/>
      <c r="Y34" s="426"/>
      <c r="Z34" s="627" t="s">
        <v>398</v>
      </c>
      <c r="AA34" s="615"/>
      <c r="AB34" s="615"/>
      <c r="AC34" s="615"/>
      <c r="AD34" s="426"/>
      <c r="AE34" s="426"/>
      <c r="AH34" s="426"/>
      <c r="AI34" s="163" t="s">
        <v>299</v>
      </c>
      <c r="AJ34" s="436">
        <v>19.8826</v>
      </c>
      <c r="AK34" s="436">
        <v>98.980400000000003</v>
      </c>
      <c r="AL34" s="436">
        <v>17.526900000000001</v>
      </c>
      <c r="AM34" s="426"/>
      <c r="AN34" s="426"/>
    </row>
    <row r="35" spans="2:40" ht="23.25" customHeight="1" x14ac:dyDescent="0.9">
      <c r="B35" s="427"/>
      <c r="C35" s="613"/>
      <c r="D35" s="542"/>
      <c r="E35" s="542"/>
      <c r="F35" s="542"/>
      <c r="H35" s="428"/>
      <c r="J35" s="628"/>
      <c r="K35" s="552"/>
      <c r="L35" s="552"/>
      <c r="M35" s="552"/>
      <c r="P35" s="426"/>
      <c r="Q35" s="628"/>
      <c r="R35" s="552"/>
      <c r="S35" s="552"/>
      <c r="T35" s="552"/>
      <c r="U35" s="426"/>
      <c r="V35" s="426"/>
      <c r="Y35" s="426"/>
      <c r="Z35" s="628"/>
      <c r="AA35" s="552"/>
      <c r="AB35" s="552"/>
      <c r="AC35" s="552"/>
      <c r="AD35" s="426"/>
      <c r="AE35" s="426"/>
      <c r="AH35" s="426"/>
      <c r="AI35" s="163" t="s">
        <v>16</v>
      </c>
      <c r="AJ35" s="436">
        <v>12.902799999999999</v>
      </c>
      <c r="AK35" s="436">
        <v>98.660899999999998</v>
      </c>
      <c r="AL35" s="436">
        <v>23.7105</v>
      </c>
      <c r="AM35" s="426"/>
      <c r="AN35" s="426"/>
    </row>
    <row r="36" spans="2:40" x14ac:dyDescent="0.9">
      <c r="B36" s="427"/>
      <c r="C36" s="157" t="s">
        <v>76</v>
      </c>
      <c r="D36" s="157" t="s">
        <v>202</v>
      </c>
      <c r="E36" s="157" t="s">
        <v>363</v>
      </c>
      <c r="F36" s="157" t="s">
        <v>362</v>
      </c>
      <c r="H36" s="428"/>
      <c r="J36" s="637" t="s">
        <v>110</v>
      </c>
      <c r="K36" s="638"/>
      <c r="L36" s="638"/>
      <c r="M36" s="638"/>
      <c r="P36" s="426"/>
      <c r="Q36" s="637" t="s">
        <v>302</v>
      </c>
      <c r="R36" s="638"/>
      <c r="S36" s="638"/>
      <c r="T36" s="638"/>
      <c r="U36" s="426"/>
      <c r="V36" s="426"/>
      <c r="Y36" s="426"/>
      <c r="Z36" s="637" t="s">
        <v>539</v>
      </c>
      <c r="AA36" s="638"/>
      <c r="AB36" s="638"/>
      <c r="AC36" s="638"/>
      <c r="AD36" s="426"/>
      <c r="AE36" s="426"/>
      <c r="AH36" s="426"/>
      <c r="AI36" s="163" t="s">
        <v>17</v>
      </c>
      <c r="AJ36" s="436">
        <v>27.685300000000002</v>
      </c>
      <c r="AK36" s="436">
        <v>125.2161</v>
      </c>
      <c r="AL36" s="436">
        <v>29.311900000000001</v>
      </c>
      <c r="AM36" s="426"/>
      <c r="AN36" s="426"/>
    </row>
    <row r="37" spans="2:40" x14ac:dyDescent="0.9">
      <c r="B37" s="427"/>
      <c r="C37" s="163" t="s">
        <v>299</v>
      </c>
      <c r="D37" s="436">
        <v>24.335999999999999</v>
      </c>
      <c r="E37" s="436">
        <v>103.9217</v>
      </c>
      <c r="F37" s="436">
        <v>49.831600000000002</v>
      </c>
      <c r="H37" s="428"/>
      <c r="J37" s="157" t="s">
        <v>76</v>
      </c>
      <c r="K37" s="157" t="s">
        <v>202</v>
      </c>
      <c r="L37" s="157" t="s">
        <v>363</v>
      </c>
      <c r="M37" s="157" t="s">
        <v>362</v>
      </c>
      <c r="P37" s="426"/>
      <c r="Q37" s="157" t="s">
        <v>76</v>
      </c>
      <c r="R37" s="157" t="s">
        <v>202</v>
      </c>
      <c r="S37" s="157" t="s">
        <v>363</v>
      </c>
      <c r="T37" s="157" t="s">
        <v>362</v>
      </c>
      <c r="U37" s="426"/>
      <c r="V37" s="426"/>
      <c r="Y37" s="426"/>
      <c r="Z37" s="157" t="s">
        <v>76</v>
      </c>
      <c r="AA37" s="157" t="s">
        <v>202</v>
      </c>
      <c r="AB37" s="157" t="s">
        <v>363</v>
      </c>
      <c r="AC37" s="157" t="s">
        <v>362</v>
      </c>
      <c r="AD37" s="426"/>
      <c r="AE37" s="426"/>
      <c r="AH37" s="426"/>
      <c r="AI37" s="154" t="s">
        <v>361</v>
      </c>
      <c r="AJ37" s="437">
        <f>AVERAGE(AJ34:AJ36)</f>
        <v>20.156899999999997</v>
      </c>
      <c r="AK37" s="437">
        <f t="shared" ref="AK37:AL37" si="9">AVERAGE(AK34:AK36)</f>
        <v>107.61913333333332</v>
      </c>
      <c r="AL37" s="437">
        <f t="shared" si="9"/>
        <v>23.516433333333335</v>
      </c>
      <c r="AM37" s="426"/>
      <c r="AN37" s="426"/>
    </row>
    <row r="38" spans="2:40" x14ac:dyDescent="0.9">
      <c r="B38" s="427"/>
      <c r="C38" s="163" t="s">
        <v>16</v>
      </c>
      <c r="D38" s="436">
        <v>18.230799999999999</v>
      </c>
      <c r="E38" s="436">
        <v>97.217299999999994</v>
      </c>
      <c r="F38" s="436">
        <v>74.114400000000003</v>
      </c>
      <c r="H38" s="428"/>
      <c r="J38" s="163" t="s">
        <v>299</v>
      </c>
      <c r="K38" s="436">
        <v>416.0222</v>
      </c>
      <c r="L38" s="436">
        <v>572.75660000000005</v>
      </c>
      <c r="M38" s="436">
        <v>629.23910000000001</v>
      </c>
      <c r="P38" s="426"/>
      <c r="Q38" s="163" t="s">
        <v>299</v>
      </c>
      <c r="R38" s="436">
        <v>20.321999999999999</v>
      </c>
      <c r="S38" s="436">
        <v>95.722499999999997</v>
      </c>
      <c r="T38" s="436">
        <v>39.933100000000003</v>
      </c>
      <c r="U38" s="426"/>
      <c r="V38" s="426"/>
      <c r="Y38" s="426"/>
      <c r="Z38" s="163" t="s">
        <v>299</v>
      </c>
      <c r="AA38" s="436">
        <v>2.7953000000000001</v>
      </c>
      <c r="AB38" s="436">
        <v>73.236500000000007</v>
      </c>
      <c r="AC38" s="436">
        <v>39.933100000000003</v>
      </c>
      <c r="AD38" s="426"/>
      <c r="AE38" s="426"/>
      <c r="AH38" s="426"/>
      <c r="AI38" s="431"/>
      <c r="AJ38" s="438"/>
      <c r="AK38" s="438"/>
      <c r="AL38" s="438"/>
      <c r="AM38" s="426"/>
      <c r="AN38" s="426"/>
    </row>
    <row r="39" spans="2:40" x14ac:dyDescent="0.9">
      <c r="B39" s="427"/>
      <c r="C39" s="163" t="s">
        <v>17</v>
      </c>
      <c r="D39" s="436">
        <v>31.7545</v>
      </c>
      <c r="E39" s="436">
        <v>120.69580000000001</v>
      </c>
      <c r="F39" s="436">
        <v>128.92420000000001</v>
      </c>
      <c r="H39" s="428"/>
      <c r="J39" s="163" t="s">
        <v>16</v>
      </c>
      <c r="K39" s="436">
        <v>424.40989999999999</v>
      </c>
      <c r="L39" s="436">
        <v>548.42129999999997</v>
      </c>
      <c r="M39" s="436">
        <v>627.66579999999999</v>
      </c>
      <c r="P39" s="426"/>
      <c r="Q39" s="163" t="s">
        <v>16</v>
      </c>
      <c r="R39" s="436">
        <v>13.278600000000001</v>
      </c>
      <c r="S39" s="436">
        <v>92.476399999999998</v>
      </c>
      <c r="T39" s="436">
        <v>62.277700000000003</v>
      </c>
      <c r="U39" s="426"/>
      <c r="V39" s="426"/>
      <c r="Y39" s="426"/>
      <c r="Z39" s="163" t="s">
        <v>16</v>
      </c>
      <c r="AA39" s="436">
        <v>6.6243999999999996</v>
      </c>
      <c r="AB39" s="436">
        <v>85.843100000000007</v>
      </c>
      <c r="AC39" s="436">
        <v>62.271999999999998</v>
      </c>
      <c r="AD39" s="426"/>
      <c r="AE39" s="426"/>
      <c r="AH39" s="426"/>
      <c r="AI39" s="431"/>
      <c r="AJ39" s="438"/>
      <c r="AK39" s="438"/>
      <c r="AL39" s="438"/>
      <c r="AM39" s="426"/>
      <c r="AN39" s="426"/>
    </row>
    <row r="40" spans="2:40" x14ac:dyDescent="0.9">
      <c r="B40" s="427"/>
      <c r="C40" s="163" t="s">
        <v>18</v>
      </c>
      <c r="D40" s="436">
        <v>126.37009999999999</v>
      </c>
      <c r="E40" s="436">
        <v>223.48150000000001</v>
      </c>
      <c r="F40" s="436">
        <v>193.6902</v>
      </c>
      <c r="H40" s="428"/>
      <c r="J40" s="163" t="s">
        <v>17</v>
      </c>
      <c r="K40" s="436">
        <v>396.62959999999998</v>
      </c>
      <c r="L40" s="436">
        <v>536.13699999999994</v>
      </c>
      <c r="M40" s="436">
        <v>610.31979999999999</v>
      </c>
      <c r="P40" s="426"/>
      <c r="Q40" s="163" t="s">
        <v>17</v>
      </c>
      <c r="R40" s="436">
        <v>27.788799999999998</v>
      </c>
      <c r="S40" s="436">
        <v>115.249</v>
      </c>
      <c r="T40" s="436">
        <v>109.4739</v>
      </c>
      <c r="U40" s="426"/>
      <c r="V40" s="426"/>
      <c r="Y40" s="426"/>
      <c r="Z40" s="163" t="s">
        <v>17</v>
      </c>
      <c r="AA40" s="436">
        <v>20.1266</v>
      </c>
      <c r="AB40" s="436">
        <v>108.4632</v>
      </c>
      <c r="AC40" s="436">
        <v>109.4739</v>
      </c>
      <c r="AD40" s="426"/>
      <c r="AE40" s="426"/>
      <c r="AH40" s="426"/>
      <c r="AI40" s="426"/>
      <c r="AJ40" s="426"/>
      <c r="AK40" s="426"/>
      <c r="AL40" s="426"/>
      <c r="AM40" s="426"/>
      <c r="AN40" s="426"/>
    </row>
    <row r="41" spans="2:40" x14ac:dyDescent="0.9">
      <c r="B41" s="427"/>
      <c r="C41" s="163" t="s">
        <v>19</v>
      </c>
      <c r="D41" s="436">
        <v>191.7927</v>
      </c>
      <c r="E41" s="436">
        <v>306.93860000000001</v>
      </c>
      <c r="F41" s="436">
        <v>271.67880000000002</v>
      </c>
      <c r="H41" s="428"/>
      <c r="J41" s="163" t="s">
        <v>18</v>
      </c>
      <c r="K41" s="436">
        <v>377.65129999999999</v>
      </c>
      <c r="L41" s="436">
        <v>530.1617</v>
      </c>
      <c r="M41" s="436">
        <v>550.32029999999997</v>
      </c>
      <c r="P41" s="426"/>
      <c r="Q41" s="163" t="s">
        <v>18</v>
      </c>
      <c r="R41" s="436">
        <v>115.68819999999999</v>
      </c>
      <c r="S41" s="436">
        <v>209.95490000000001</v>
      </c>
      <c r="T41" s="436">
        <v>168.4211</v>
      </c>
      <c r="U41" s="426"/>
      <c r="V41" s="426"/>
      <c r="Y41" s="426"/>
      <c r="Z41" s="163" t="s">
        <v>18</v>
      </c>
      <c r="AA41" s="436">
        <v>115.61360000000001</v>
      </c>
      <c r="AB41" s="436">
        <v>209.9522</v>
      </c>
      <c r="AC41" s="436">
        <v>168.4211</v>
      </c>
      <c r="AD41" s="426"/>
      <c r="AE41" s="426"/>
    </row>
    <row r="42" spans="2:40" x14ac:dyDescent="0.9">
      <c r="B42" s="427"/>
      <c r="C42" s="163" t="s">
        <v>208</v>
      </c>
      <c r="D42" s="436">
        <v>323.27019999999999</v>
      </c>
      <c r="E42" s="436">
        <v>492.24299999999999</v>
      </c>
      <c r="F42" s="436">
        <v>458.04790000000003</v>
      </c>
      <c r="H42" s="428"/>
      <c r="J42" s="163" t="s">
        <v>19</v>
      </c>
      <c r="K42" s="436">
        <v>353.41250000000002</v>
      </c>
      <c r="L42" s="436">
        <v>511.81380000000001</v>
      </c>
      <c r="M42" s="436">
        <v>515.44370000000004</v>
      </c>
      <c r="P42" s="426"/>
      <c r="Q42" s="163" t="s">
        <v>19</v>
      </c>
      <c r="R42" s="436">
        <v>180.3526</v>
      </c>
      <c r="S42" s="436">
        <v>293.80399999999997</v>
      </c>
      <c r="T42" s="436">
        <v>248.85040000000001</v>
      </c>
      <c r="U42" s="426"/>
      <c r="V42" s="426"/>
      <c r="Y42" s="426"/>
      <c r="Z42" s="163" t="s">
        <v>19</v>
      </c>
      <c r="AA42" s="436">
        <v>180.34010000000001</v>
      </c>
      <c r="AB42" s="436">
        <v>293.80399999999997</v>
      </c>
      <c r="AC42" s="436">
        <v>248.85040000000001</v>
      </c>
      <c r="AD42" s="426"/>
      <c r="AE42" s="426"/>
      <c r="AH42" s="36"/>
    </row>
    <row r="43" spans="2:40" x14ac:dyDescent="0.9">
      <c r="B43" s="427"/>
      <c r="C43" s="163" t="s">
        <v>126</v>
      </c>
      <c r="D43" s="436">
        <v>433.10910000000001</v>
      </c>
      <c r="E43" s="436">
        <v>607.37710000000004</v>
      </c>
      <c r="F43" s="436">
        <v>636.5856</v>
      </c>
      <c r="H43" s="428"/>
      <c r="J43" s="163" t="s">
        <v>208</v>
      </c>
      <c r="K43" s="436">
        <v>377.38929999999999</v>
      </c>
      <c r="L43" s="436">
        <v>556.303</v>
      </c>
      <c r="M43" s="436">
        <v>558.06299999999999</v>
      </c>
      <c r="P43" s="426"/>
      <c r="Q43" s="163" t="s">
        <v>208</v>
      </c>
      <c r="R43" s="436">
        <v>317.46480000000003</v>
      </c>
      <c r="S43" s="436">
        <v>485.61810000000003</v>
      </c>
      <c r="T43" s="436">
        <v>443.59719999999999</v>
      </c>
      <c r="U43" s="426"/>
      <c r="V43" s="426"/>
      <c r="Y43" s="426"/>
      <c r="Z43" s="163" t="s">
        <v>208</v>
      </c>
      <c r="AA43" s="436">
        <v>317.46480000000003</v>
      </c>
      <c r="AB43" s="436">
        <v>485.63749999999999</v>
      </c>
      <c r="AC43" s="436">
        <v>443.59719999999999</v>
      </c>
      <c r="AD43" s="426"/>
      <c r="AE43" s="426"/>
      <c r="AH43" s="36"/>
    </row>
    <row r="44" spans="2:40" x14ac:dyDescent="0.9">
      <c r="B44" s="427"/>
      <c r="C44" s="154" t="s">
        <v>361</v>
      </c>
      <c r="D44" s="437">
        <f>AVERAGE(D37:D43)</f>
        <v>164.12334285714289</v>
      </c>
      <c r="E44" s="437">
        <f t="shared" ref="E44" si="10">AVERAGE(E37:E43)</f>
        <v>278.83928571428572</v>
      </c>
      <c r="F44" s="437">
        <f>AVERAGE(F37:F43)</f>
        <v>258.98181428571428</v>
      </c>
      <c r="H44" s="428"/>
      <c r="J44" s="163" t="s">
        <v>126</v>
      </c>
      <c r="K44" s="436">
        <v>434.73919999999998</v>
      </c>
      <c r="L44" s="436">
        <v>609.37869999999998</v>
      </c>
      <c r="M44" s="436">
        <v>637.87350000000004</v>
      </c>
      <c r="P44" s="426"/>
      <c r="Q44" s="163" t="s">
        <v>126</v>
      </c>
      <c r="R44" s="436">
        <v>203.7885</v>
      </c>
      <c r="S44" s="436">
        <v>328.61779999999999</v>
      </c>
      <c r="T44" s="436">
        <v>296.62130000000002</v>
      </c>
      <c r="U44" s="426"/>
      <c r="V44" s="426"/>
      <c r="Y44" s="426"/>
      <c r="Z44" s="163" t="s">
        <v>126</v>
      </c>
      <c r="AA44" s="436">
        <v>203.7885</v>
      </c>
      <c r="AB44" s="436">
        <v>328.61779999999999</v>
      </c>
      <c r="AC44" s="436">
        <v>296.62130000000002</v>
      </c>
      <c r="AD44" s="426"/>
      <c r="AE44" s="426"/>
      <c r="AH44" s="36"/>
    </row>
    <row r="45" spans="2:40" x14ac:dyDescent="0.9">
      <c r="B45" s="427"/>
      <c r="C45" s="36"/>
      <c r="D45" s="36"/>
      <c r="H45" s="428"/>
      <c r="J45" s="154" t="s">
        <v>361</v>
      </c>
      <c r="K45" s="437">
        <f>AVERAGE(K38:K44)</f>
        <v>397.17914285714284</v>
      </c>
      <c r="L45" s="437">
        <f t="shared" ref="L45:M45" si="11">AVERAGE(L38:L44)</f>
        <v>552.13887142857141</v>
      </c>
      <c r="M45" s="437">
        <f t="shared" si="11"/>
        <v>589.84645714285705</v>
      </c>
      <c r="P45" s="426"/>
      <c r="Q45" s="154" t="s">
        <v>361</v>
      </c>
      <c r="R45" s="437">
        <f>AVERAGE(R38:R44)</f>
        <v>125.52621428571429</v>
      </c>
      <c r="S45" s="437">
        <f t="shared" ref="S45:T45" si="12">AVERAGE(S38:S44)</f>
        <v>231.63467142857144</v>
      </c>
      <c r="T45" s="437">
        <f t="shared" si="12"/>
        <v>195.59638571428573</v>
      </c>
      <c r="U45" s="426"/>
      <c r="V45" s="426"/>
      <c r="Y45" s="426"/>
      <c r="Z45" s="154" t="s">
        <v>361</v>
      </c>
      <c r="AA45" s="437">
        <f>AVERAGE(AA38:AA44)</f>
        <v>120.96475714285714</v>
      </c>
      <c r="AB45" s="437">
        <f t="shared" ref="AB45" si="13">AVERAGE(AB38:AB44)</f>
        <v>226.50775714285714</v>
      </c>
      <c r="AC45" s="437">
        <f>AVERAGE(AC38:AC44)</f>
        <v>195.59557142857145</v>
      </c>
      <c r="AD45" s="426"/>
      <c r="AE45" s="426"/>
      <c r="AH45" s="36"/>
    </row>
    <row r="46" spans="2:40" ht="20.65" thickBot="1" x14ac:dyDescent="0.95">
      <c r="B46" s="439"/>
      <c r="C46" s="440"/>
      <c r="D46" s="440"/>
      <c r="E46" s="440"/>
      <c r="F46" s="440"/>
      <c r="G46" s="440"/>
      <c r="H46" s="441"/>
      <c r="P46" s="426"/>
      <c r="Q46" s="426"/>
      <c r="R46" s="426"/>
      <c r="S46" s="426"/>
      <c r="T46" s="426"/>
      <c r="U46" s="426"/>
      <c r="V46" s="426"/>
      <c r="Y46" s="426"/>
      <c r="Z46" s="426"/>
      <c r="AA46" s="426"/>
      <c r="AB46" s="426"/>
      <c r="AC46" s="426"/>
      <c r="AD46" s="426"/>
      <c r="AE46" s="426"/>
      <c r="AH46" s="36"/>
    </row>
    <row r="61" spans="4:5" x14ac:dyDescent="0.9">
      <c r="D61" s="442"/>
      <c r="E61" s="443"/>
    </row>
  </sheetData>
  <mergeCells count="33">
    <mergeCell ref="Z34:AC35"/>
    <mergeCell ref="Z36:AC36"/>
    <mergeCell ref="AI4:AM4"/>
    <mergeCell ref="AI6:AM6"/>
    <mergeCell ref="AI7:AM7"/>
    <mergeCell ref="AI19:AL19"/>
    <mergeCell ref="AI30:AL31"/>
    <mergeCell ref="AI32:AL32"/>
    <mergeCell ref="Z4:AD4"/>
    <mergeCell ref="Z6:AD6"/>
    <mergeCell ref="Z7:AD7"/>
    <mergeCell ref="Z19:AC20"/>
    <mergeCell ref="Z21:AC21"/>
    <mergeCell ref="AI16:AL18"/>
    <mergeCell ref="J36:M36"/>
    <mergeCell ref="Q36:T36"/>
    <mergeCell ref="J34:M35"/>
    <mergeCell ref="Q34:T35"/>
    <mergeCell ref="J21:M21"/>
    <mergeCell ref="Q21:T21"/>
    <mergeCell ref="C1:D1"/>
    <mergeCell ref="C34:F35"/>
    <mergeCell ref="J19:M20"/>
    <mergeCell ref="Q19:T20"/>
    <mergeCell ref="C4:G4"/>
    <mergeCell ref="J4:N4"/>
    <mergeCell ref="Q4:U4"/>
    <mergeCell ref="C6:G6"/>
    <mergeCell ref="J6:N6"/>
    <mergeCell ref="Q6:U6"/>
    <mergeCell ref="J7:N7"/>
    <mergeCell ref="Q7:U7"/>
    <mergeCell ref="C19:F20"/>
  </mergeCells>
  <hyperlinks>
    <hyperlink ref="C1" location="'Table of Contents'!A1" display="Table of Contents" xr:uid="{EDD381FE-2ECA-4825-A0D9-8140BBB203BF}"/>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AA605-F4CB-4027-86A1-39D01F84ED30}">
  <dimension ref="B1:K67"/>
  <sheetViews>
    <sheetView zoomScaleNormal="100" workbookViewId="0"/>
  </sheetViews>
  <sheetFormatPr defaultColWidth="9.1328125" defaultRowHeight="20.25" x14ac:dyDescent="0.9"/>
  <cols>
    <col min="1" max="1" width="9.1328125" style="22"/>
    <col min="2" max="2" width="41" style="22" customWidth="1"/>
    <col min="3" max="3" width="15.1328125" style="22" customWidth="1"/>
    <col min="4" max="4" width="16.73046875" style="22" customWidth="1"/>
    <col min="5" max="5" width="19.265625" style="22" customWidth="1"/>
    <col min="6" max="6" width="12" style="22" bestFit="1" customWidth="1"/>
    <col min="7" max="7" width="9.1328125" style="22"/>
    <col min="8" max="8" width="18.3984375" style="22" customWidth="1"/>
    <col min="9" max="9" width="19" style="22" customWidth="1"/>
    <col min="10" max="10" width="26.59765625" style="22" bestFit="1" customWidth="1"/>
    <col min="11" max="16384" width="9.1328125" style="22"/>
  </cols>
  <sheetData>
    <row r="1" spans="2:11" x14ac:dyDescent="0.9">
      <c r="B1" s="220" t="s">
        <v>71</v>
      </c>
    </row>
    <row r="3" spans="2:11" x14ac:dyDescent="0.9">
      <c r="B3" s="637" t="s">
        <v>317</v>
      </c>
      <c r="C3" s="641"/>
      <c r="D3" s="126"/>
      <c r="H3" s="640" t="s">
        <v>321</v>
      </c>
      <c r="I3" s="640"/>
      <c r="J3" s="444"/>
      <c r="K3" s="444"/>
    </row>
    <row r="4" spans="2:11" x14ac:dyDescent="0.9">
      <c r="B4" s="157" t="s">
        <v>318</v>
      </c>
      <c r="C4" s="157" t="s">
        <v>94</v>
      </c>
      <c r="H4" s="26" t="s">
        <v>0</v>
      </c>
      <c r="I4" s="27" t="s">
        <v>322</v>
      </c>
    </row>
    <row r="5" spans="2:11" x14ac:dyDescent="0.9">
      <c r="B5" s="163" t="s">
        <v>242</v>
      </c>
      <c r="C5" s="30">
        <v>534</v>
      </c>
      <c r="H5" s="28" t="s">
        <v>430</v>
      </c>
      <c r="I5" s="30">
        <v>175</v>
      </c>
    </row>
    <row r="6" spans="2:11" x14ac:dyDescent="0.9">
      <c r="B6" s="163" t="s">
        <v>206</v>
      </c>
      <c r="C6" s="30">
        <v>32953</v>
      </c>
      <c r="H6" s="28" t="s">
        <v>431</v>
      </c>
      <c r="I6" s="30">
        <v>198</v>
      </c>
    </row>
    <row r="7" spans="2:11" x14ac:dyDescent="0.9">
      <c r="B7" s="163" t="s">
        <v>21</v>
      </c>
      <c r="C7" s="30">
        <v>34035</v>
      </c>
      <c r="H7" s="28" t="s">
        <v>432</v>
      </c>
      <c r="I7" s="30">
        <v>2144</v>
      </c>
    </row>
    <row r="8" spans="2:11" x14ac:dyDescent="0.9">
      <c r="B8" s="163" t="s">
        <v>182</v>
      </c>
      <c r="C8" s="30">
        <v>21280</v>
      </c>
      <c r="H8" s="28" t="s">
        <v>433</v>
      </c>
      <c r="I8" s="30">
        <v>1050</v>
      </c>
    </row>
    <row r="9" spans="2:11" x14ac:dyDescent="0.9">
      <c r="B9" s="154" t="s">
        <v>198</v>
      </c>
      <c r="C9" s="412">
        <f>SUM(C5:C8)</f>
        <v>88802</v>
      </c>
      <c r="H9" s="28" t="s">
        <v>434</v>
      </c>
      <c r="I9" s="30">
        <v>1048</v>
      </c>
    </row>
    <row r="10" spans="2:11" x14ac:dyDescent="0.9">
      <c r="B10" s="36"/>
      <c r="H10" s="28" t="s">
        <v>435</v>
      </c>
      <c r="I10" s="30">
        <v>6463</v>
      </c>
    </row>
    <row r="11" spans="2:11" x14ac:dyDescent="0.9">
      <c r="H11" s="28" t="s">
        <v>436</v>
      </c>
      <c r="I11" s="30">
        <v>48</v>
      </c>
    </row>
    <row r="12" spans="2:11" x14ac:dyDescent="0.9">
      <c r="H12" s="28" t="s">
        <v>437</v>
      </c>
      <c r="I12" s="30">
        <v>1277</v>
      </c>
    </row>
    <row r="13" spans="2:11" x14ac:dyDescent="0.9">
      <c r="H13" s="28" t="s">
        <v>438</v>
      </c>
      <c r="I13" s="30">
        <v>481</v>
      </c>
    </row>
    <row r="14" spans="2:11" x14ac:dyDescent="0.9">
      <c r="B14" s="637" t="s">
        <v>328</v>
      </c>
      <c r="C14" s="641"/>
      <c r="H14" s="28" t="s">
        <v>439</v>
      </c>
      <c r="I14" s="30">
        <v>92</v>
      </c>
    </row>
    <row r="15" spans="2:11" x14ac:dyDescent="0.9">
      <c r="B15" s="157" t="s">
        <v>326</v>
      </c>
      <c r="C15" s="157" t="s">
        <v>94</v>
      </c>
      <c r="H15" s="28" t="s">
        <v>440</v>
      </c>
      <c r="I15" s="30">
        <v>937</v>
      </c>
    </row>
    <row r="16" spans="2:11" x14ac:dyDescent="0.9">
      <c r="B16" s="445" t="s">
        <v>31</v>
      </c>
      <c r="C16" s="30">
        <v>50425</v>
      </c>
      <c r="H16" s="28" t="s">
        <v>441</v>
      </c>
      <c r="I16" s="30">
        <v>21</v>
      </c>
    </row>
    <row r="17" spans="2:10" x14ac:dyDescent="0.9">
      <c r="B17" s="29" t="s">
        <v>319</v>
      </c>
      <c r="C17" s="30">
        <v>38377</v>
      </c>
      <c r="H17" s="28" t="s">
        <v>442</v>
      </c>
      <c r="I17" s="30">
        <v>933</v>
      </c>
    </row>
    <row r="18" spans="2:10" x14ac:dyDescent="0.9">
      <c r="B18" s="154" t="s">
        <v>198</v>
      </c>
      <c r="C18" s="412">
        <f>SUM(C16:C17)</f>
        <v>88802</v>
      </c>
      <c r="H18" s="28" t="s">
        <v>443</v>
      </c>
      <c r="I18" s="30">
        <v>843</v>
      </c>
    </row>
    <row r="19" spans="2:10" x14ac:dyDescent="0.9">
      <c r="B19" s="36"/>
      <c r="H19" s="28" t="s">
        <v>444</v>
      </c>
      <c r="I19" s="30">
        <v>1026</v>
      </c>
    </row>
    <row r="20" spans="2:10" x14ac:dyDescent="0.9">
      <c r="H20" s="28" t="s">
        <v>445</v>
      </c>
      <c r="I20" s="30">
        <v>516</v>
      </c>
    </row>
    <row r="21" spans="2:10" x14ac:dyDescent="0.9">
      <c r="H21" s="28" t="s">
        <v>446</v>
      </c>
      <c r="I21" s="30">
        <v>26999</v>
      </c>
    </row>
    <row r="22" spans="2:10" x14ac:dyDescent="0.9">
      <c r="H22" s="28" t="s">
        <v>447</v>
      </c>
      <c r="I22" s="30">
        <v>2637</v>
      </c>
    </row>
    <row r="23" spans="2:10" x14ac:dyDescent="0.9">
      <c r="B23" s="637" t="s">
        <v>320</v>
      </c>
      <c r="C23" s="641"/>
      <c r="D23" s="126"/>
      <c r="E23" s="126" t="s">
        <v>355</v>
      </c>
      <c r="F23" s="126" t="s">
        <v>356</v>
      </c>
      <c r="G23" s="126"/>
      <c r="H23" s="28" t="s">
        <v>448</v>
      </c>
      <c r="I23" s="30">
        <v>596</v>
      </c>
    </row>
    <row r="24" spans="2:10" x14ac:dyDescent="0.9">
      <c r="B24" s="157" t="s">
        <v>76</v>
      </c>
      <c r="C24" s="157" t="s">
        <v>94</v>
      </c>
      <c r="H24" s="28" t="s">
        <v>449</v>
      </c>
      <c r="I24" s="30">
        <v>271</v>
      </c>
    </row>
    <row r="25" spans="2:10" x14ac:dyDescent="0.9">
      <c r="B25" s="163" t="s">
        <v>299</v>
      </c>
      <c r="C25" s="30">
        <v>21329</v>
      </c>
      <c r="H25" s="28" t="s">
        <v>450</v>
      </c>
      <c r="I25" s="30">
        <v>918</v>
      </c>
    </row>
    <row r="26" spans="2:10" x14ac:dyDescent="0.9">
      <c r="B26" s="163" t="s">
        <v>16</v>
      </c>
      <c r="C26" s="30">
        <v>39016</v>
      </c>
      <c r="H26" s="28" t="s">
        <v>451</v>
      </c>
      <c r="I26" s="30">
        <v>145</v>
      </c>
    </row>
    <row r="27" spans="2:10" x14ac:dyDescent="0.9">
      <c r="B27" s="163" t="s">
        <v>17</v>
      </c>
      <c r="C27" s="30">
        <v>28424</v>
      </c>
      <c r="H27" s="28" t="s">
        <v>452</v>
      </c>
      <c r="I27" s="30">
        <v>643</v>
      </c>
      <c r="J27" s="211"/>
    </row>
    <row r="28" spans="2:10" x14ac:dyDescent="0.9">
      <c r="B28" s="154" t="s">
        <v>389</v>
      </c>
      <c r="C28" s="412">
        <f>SUM(C25:C27)</f>
        <v>88769</v>
      </c>
      <c r="H28" s="28" t="s">
        <v>453</v>
      </c>
      <c r="I28" s="30">
        <v>583</v>
      </c>
    </row>
    <row r="29" spans="2:10" x14ac:dyDescent="0.9">
      <c r="B29" s="36" t="s">
        <v>390</v>
      </c>
      <c r="H29" s="28" t="s">
        <v>454</v>
      </c>
      <c r="I29" s="30">
        <v>276</v>
      </c>
    </row>
    <row r="30" spans="2:10" x14ac:dyDescent="0.9">
      <c r="H30" s="28" t="s">
        <v>455</v>
      </c>
      <c r="I30" s="30">
        <v>154</v>
      </c>
    </row>
    <row r="31" spans="2:10" x14ac:dyDescent="0.9">
      <c r="H31" s="28" t="s">
        <v>456</v>
      </c>
      <c r="I31" s="30">
        <v>8811</v>
      </c>
    </row>
    <row r="32" spans="2:10" x14ac:dyDescent="0.9">
      <c r="H32" s="28" t="s">
        <v>457</v>
      </c>
      <c r="I32" s="30">
        <v>447</v>
      </c>
    </row>
    <row r="33" spans="2:9" ht="20.25" customHeight="1" x14ac:dyDescent="0.9">
      <c r="B33" s="629" t="s">
        <v>532</v>
      </c>
      <c r="C33" s="631"/>
      <c r="H33" s="28" t="s">
        <v>458</v>
      </c>
      <c r="I33" s="30">
        <v>1657</v>
      </c>
    </row>
    <row r="34" spans="2:9" x14ac:dyDescent="0.9">
      <c r="B34" s="637" t="s">
        <v>303</v>
      </c>
      <c r="C34" s="641"/>
      <c r="H34" s="28" t="s">
        <v>459</v>
      </c>
      <c r="I34" s="30">
        <v>123</v>
      </c>
    </row>
    <row r="35" spans="2:9" x14ac:dyDescent="0.9">
      <c r="B35" s="157" t="s">
        <v>311</v>
      </c>
      <c r="C35" s="157" t="s">
        <v>312</v>
      </c>
      <c r="H35" s="28" t="s">
        <v>460</v>
      </c>
      <c r="I35" s="30">
        <v>9116</v>
      </c>
    </row>
    <row r="36" spans="2:9" x14ac:dyDescent="0.9">
      <c r="B36" s="446">
        <v>0</v>
      </c>
      <c r="C36" s="30">
        <v>31029</v>
      </c>
      <c r="H36" s="28" t="s">
        <v>461</v>
      </c>
      <c r="I36" s="30">
        <v>7004</v>
      </c>
    </row>
    <row r="37" spans="2:9" x14ac:dyDescent="0.9">
      <c r="B37" s="163" t="s">
        <v>313</v>
      </c>
      <c r="C37" s="30">
        <v>24393</v>
      </c>
      <c r="H37" s="28" t="s">
        <v>462</v>
      </c>
      <c r="I37" s="30">
        <v>553</v>
      </c>
    </row>
    <row r="38" spans="2:9" x14ac:dyDescent="0.9">
      <c r="B38" s="163" t="s">
        <v>314</v>
      </c>
      <c r="C38" s="30">
        <v>13009</v>
      </c>
      <c r="E38" s="447"/>
      <c r="H38" s="28" t="s">
        <v>463</v>
      </c>
      <c r="I38" s="30">
        <v>2920</v>
      </c>
    </row>
    <row r="39" spans="2:9" x14ac:dyDescent="0.9">
      <c r="B39" s="163" t="s">
        <v>315</v>
      </c>
      <c r="C39" s="30">
        <v>20371</v>
      </c>
      <c r="E39" s="447"/>
      <c r="H39" s="28" t="s">
        <v>464</v>
      </c>
      <c r="I39" s="30">
        <v>54</v>
      </c>
    </row>
    <row r="40" spans="2:9" x14ac:dyDescent="0.9">
      <c r="B40" s="154" t="s">
        <v>198</v>
      </c>
      <c r="C40" s="304">
        <f>SUM(C36:C39)</f>
        <v>88802</v>
      </c>
      <c r="H40" s="28" t="s">
        <v>465</v>
      </c>
      <c r="I40" s="30">
        <v>577</v>
      </c>
    </row>
    <row r="41" spans="2:9" x14ac:dyDescent="0.9">
      <c r="B41" s="36"/>
      <c r="H41" s="28" t="s">
        <v>466</v>
      </c>
      <c r="I41" s="30">
        <v>3920</v>
      </c>
    </row>
    <row r="42" spans="2:9" x14ac:dyDescent="0.9">
      <c r="H42" s="28" t="s">
        <v>467</v>
      </c>
      <c r="I42" s="30">
        <v>423</v>
      </c>
    </row>
    <row r="43" spans="2:9" x14ac:dyDescent="0.9">
      <c r="H43" s="28" t="s">
        <v>468</v>
      </c>
      <c r="I43" s="30">
        <v>2723</v>
      </c>
    </row>
    <row r="44" spans="2:9" x14ac:dyDescent="0.9">
      <c r="B44" s="557" t="s">
        <v>330</v>
      </c>
      <c r="C44" s="557"/>
      <c r="D44" s="557"/>
      <c r="E44" s="557"/>
      <c r="F44" s="558"/>
      <c r="H44" s="34" t="s">
        <v>70</v>
      </c>
      <c r="I44" s="34">
        <f>SUM(I5:I43)</f>
        <v>88802</v>
      </c>
    </row>
    <row r="45" spans="2:9" x14ac:dyDescent="0.9">
      <c r="B45" s="23" t="s">
        <v>90</v>
      </c>
      <c r="C45" s="67" t="s">
        <v>91</v>
      </c>
      <c r="D45" s="67" t="s">
        <v>92</v>
      </c>
      <c r="E45" s="67" t="s">
        <v>93</v>
      </c>
      <c r="F45" s="67" t="s">
        <v>70</v>
      </c>
      <c r="G45" s="448"/>
      <c r="H45" s="36"/>
    </row>
    <row r="46" spans="2:9" x14ac:dyDescent="0.9">
      <c r="B46" s="86" t="s">
        <v>22</v>
      </c>
      <c r="C46" s="30">
        <v>172</v>
      </c>
      <c r="D46" s="30">
        <v>757</v>
      </c>
      <c r="E46" s="30">
        <v>330</v>
      </c>
      <c r="F46" s="166">
        <f>SUM(C46:E46)</f>
        <v>1259</v>
      </c>
      <c r="G46" s="354"/>
      <c r="H46" s="36"/>
    </row>
    <row r="47" spans="2:9" x14ac:dyDescent="0.9">
      <c r="B47" s="86" t="s">
        <v>23</v>
      </c>
      <c r="C47" s="30">
        <v>284</v>
      </c>
      <c r="D47" s="30">
        <v>8747</v>
      </c>
      <c r="E47" s="30">
        <v>2986</v>
      </c>
      <c r="F47" s="166">
        <f t="shared" ref="F47:F49" si="0">SUM(C47:E47)</f>
        <v>12017</v>
      </c>
      <c r="G47" s="355"/>
      <c r="H47" s="36"/>
    </row>
    <row r="48" spans="2:9" ht="16.899999999999999" customHeight="1" x14ac:dyDescent="0.9">
      <c r="B48" s="86" t="s">
        <v>24</v>
      </c>
      <c r="C48" s="30">
        <v>169</v>
      </c>
      <c r="D48" s="30">
        <v>2810</v>
      </c>
      <c r="E48" s="30">
        <v>917</v>
      </c>
      <c r="F48" s="166">
        <f t="shared" si="0"/>
        <v>3896</v>
      </c>
      <c r="G48" s="355"/>
      <c r="H48" s="36"/>
    </row>
    <row r="49" spans="2:10" x14ac:dyDescent="0.9">
      <c r="B49" s="86" t="s">
        <v>25</v>
      </c>
      <c r="C49" s="30">
        <v>9</v>
      </c>
      <c r="D49" s="30">
        <v>52</v>
      </c>
      <c r="E49" s="30">
        <v>21</v>
      </c>
      <c r="F49" s="166">
        <f t="shared" si="0"/>
        <v>82</v>
      </c>
      <c r="G49" s="355"/>
      <c r="H49" s="36"/>
    </row>
    <row r="50" spans="2:10" x14ac:dyDescent="0.9">
      <c r="B50" s="86" t="s">
        <v>29</v>
      </c>
      <c r="C50" s="30">
        <v>49</v>
      </c>
      <c r="D50" s="30">
        <v>902</v>
      </c>
      <c r="E50" s="30">
        <v>323</v>
      </c>
      <c r="F50" s="166">
        <f t="shared" ref="F50:F52" si="1">SUM(C50:E50)</f>
        <v>1274</v>
      </c>
      <c r="G50" s="355"/>
      <c r="H50" s="36"/>
    </row>
    <row r="51" spans="2:10" x14ac:dyDescent="0.9">
      <c r="B51" s="86" t="s">
        <v>30</v>
      </c>
      <c r="C51" s="30">
        <v>3580</v>
      </c>
      <c r="D51" s="30">
        <v>30898</v>
      </c>
      <c r="E51" s="30">
        <v>12522</v>
      </c>
      <c r="F51" s="166">
        <f t="shared" si="1"/>
        <v>47000</v>
      </c>
      <c r="G51" s="355"/>
    </row>
    <row r="52" spans="2:10" x14ac:dyDescent="0.9">
      <c r="B52" s="86" t="s">
        <v>26</v>
      </c>
      <c r="C52" s="30">
        <v>440</v>
      </c>
      <c r="D52" s="30">
        <v>755</v>
      </c>
      <c r="E52" s="30">
        <v>178</v>
      </c>
      <c r="F52" s="166">
        <f t="shared" si="1"/>
        <v>1373</v>
      </c>
      <c r="G52" s="355"/>
    </row>
    <row r="53" spans="2:10" x14ac:dyDescent="0.9">
      <c r="B53" s="86" t="s">
        <v>28</v>
      </c>
      <c r="C53" s="30">
        <v>3504</v>
      </c>
      <c r="D53" s="30">
        <v>1126</v>
      </c>
      <c r="E53" s="30">
        <v>528</v>
      </c>
      <c r="F53" s="166">
        <f t="shared" ref="F53:F54" si="2">SUM(C53:E53)</f>
        <v>5158</v>
      </c>
      <c r="G53" s="355"/>
    </row>
    <row r="54" spans="2:10" x14ac:dyDescent="0.9">
      <c r="B54" s="86" t="s">
        <v>27</v>
      </c>
      <c r="C54" s="30">
        <v>3037</v>
      </c>
      <c r="D54" s="30">
        <v>1637</v>
      </c>
      <c r="E54" s="30">
        <v>12069</v>
      </c>
      <c r="F54" s="166">
        <f t="shared" si="2"/>
        <v>16743</v>
      </c>
      <c r="G54" s="355"/>
    </row>
    <row r="55" spans="2:10" x14ac:dyDescent="0.9">
      <c r="B55" s="78" t="s">
        <v>70</v>
      </c>
      <c r="C55" s="34">
        <f>SUM(C46:C54)</f>
        <v>11244</v>
      </c>
      <c r="D55" s="34">
        <f>SUM(D46:D54)</f>
        <v>47684</v>
      </c>
      <c r="E55" s="34">
        <f>SUM(E46:E54)</f>
        <v>29874</v>
      </c>
      <c r="F55" s="34">
        <f>SUM(F46:F54)</f>
        <v>88802</v>
      </c>
      <c r="G55" s="355"/>
    </row>
    <row r="56" spans="2:10" x14ac:dyDescent="0.9">
      <c r="B56" s="36"/>
      <c r="G56" s="449"/>
    </row>
    <row r="62" spans="2:10" x14ac:dyDescent="0.9">
      <c r="D62" s="63"/>
      <c r="E62" s="63"/>
      <c r="F62" s="63"/>
    </row>
    <row r="63" spans="2:10" x14ac:dyDescent="0.9">
      <c r="D63" s="63"/>
      <c r="E63" s="60"/>
      <c r="F63" s="450"/>
      <c r="G63" s="63"/>
      <c r="H63" s="63"/>
      <c r="I63" s="63"/>
      <c r="J63" s="63"/>
    </row>
    <row r="64" spans="2:10" x14ac:dyDescent="0.9">
      <c r="D64" s="63"/>
      <c r="E64" s="60"/>
      <c r="F64" s="450"/>
      <c r="G64" s="450"/>
      <c r="H64" s="450"/>
      <c r="I64" s="451"/>
      <c r="J64" s="63"/>
    </row>
    <row r="65" spans="4:10" x14ac:dyDescent="0.9">
      <c r="D65" s="63"/>
      <c r="E65" s="60"/>
      <c r="F65" s="450"/>
      <c r="G65" s="450"/>
      <c r="H65" s="450"/>
      <c r="I65" s="451"/>
      <c r="J65" s="63"/>
    </row>
    <row r="66" spans="4:10" x14ac:dyDescent="0.9">
      <c r="D66" s="63"/>
      <c r="E66" s="63"/>
      <c r="F66" s="63"/>
      <c r="G66" s="450"/>
      <c r="H66" s="450"/>
      <c r="I66" s="451"/>
      <c r="J66" s="63"/>
    </row>
    <row r="67" spans="4:10" x14ac:dyDescent="0.9">
      <c r="G67" s="63"/>
      <c r="H67" s="63"/>
      <c r="I67" s="63"/>
      <c r="J67" s="63"/>
    </row>
  </sheetData>
  <sortState xmlns:xlrd2="http://schemas.microsoft.com/office/spreadsheetml/2017/richdata2" ref="D36:E39">
    <sortCondition descending="1" ref="D36:D39"/>
  </sortState>
  <mergeCells count="7">
    <mergeCell ref="H3:I3"/>
    <mergeCell ref="B44:F44"/>
    <mergeCell ref="B34:C34"/>
    <mergeCell ref="B3:C3"/>
    <mergeCell ref="B14:C14"/>
    <mergeCell ref="B23:C23"/>
    <mergeCell ref="B33:C33"/>
  </mergeCells>
  <conditionalFormatting sqref="I5:I43">
    <cfRule type="top10" dxfId="0" priority="371" rank="10"/>
  </conditionalFormatting>
  <hyperlinks>
    <hyperlink ref="B1" location="'Table of Contents'!A1" display="Table of Contents" xr:uid="{ABA74B1E-476F-4BC5-A4DF-42D129F3F35C}"/>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8EAEF-9E6F-4EFD-9369-B7D04FA84EFA}">
  <dimension ref="A1:AE33"/>
  <sheetViews>
    <sheetView workbookViewId="0"/>
  </sheetViews>
  <sheetFormatPr defaultColWidth="9" defaultRowHeight="20.25" x14ac:dyDescent="0.9"/>
  <cols>
    <col min="1" max="1" width="9" style="22"/>
    <col min="2" max="2" width="14" style="22" customWidth="1"/>
    <col min="3" max="4" width="15.86328125" style="22" customWidth="1"/>
    <col min="5" max="8" width="9" style="22"/>
    <col min="9" max="10" width="9" style="22" customWidth="1"/>
    <col min="11" max="11" width="9.265625" style="22" customWidth="1"/>
    <col min="12" max="12" width="11.86328125" style="22" customWidth="1"/>
    <col min="13" max="13" width="14" style="22" customWidth="1"/>
    <col min="14" max="14" width="12.86328125" style="22" customWidth="1"/>
    <col min="15" max="26" width="9" style="22" customWidth="1"/>
    <col min="27" max="27" width="42.265625" style="22" customWidth="1"/>
    <col min="28" max="16384" width="9" style="22"/>
  </cols>
  <sheetData>
    <row r="1" spans="2:31" x14ac:dyDescent="0.9">
      <c r="B1" s="37" t="s">
        <v>71</v>
      </c>
    </row>
    <row r="2" spans="2:31" s="57" customFormat="1" ht="45" customHeight="1" x14ac:dyDescent="0.45">
      <c r="B2" s="539" t="s">
        <v>239</v>
      </c>
      <c r="C2" s="539"/>
      <c r="D2" s="539"/>
      <c r="AC2" s="58"/>
    </row>
    <row r="3" spans="2:31" x14ac:dyDescent="0.9">
      <c r="B3" s="39" t="s">
        <v>184</v>
      </c>
      <c r="C3" s="39" t="s">
        <v>199</v>
      </c>
      <c r="D3" s="39" t="s">
        <v>79</v>
      </c>
      <c r="I3" s="40"/>
      <c r="AC3" s="38"/>
    </row>
    <row r="4" spans="2:31" x14ac:dyDescent="0.9">
      <c r="B4" s="475">
        <v>44958</v>
      </c>
      <c r="C4" s="30">
        <v>210380</v>
      </c>
      <c r="D4" s="30">
        <v>1914557</v>
      </c>
      <c r="AC4" s="38"/>
    </row>
    <row r="5" spans="2:31" x14ac:dyDescent="0.9">
      <c r="B5" s="475">
        <v>44986</v>
      </c>
      <c r="C5" s="30">
        <v>212714</v>
      </c>
      <c r="D5" s="30">
        <v>1928693</v>
      </c>
      <c r="L5" s="41"/>
      <c r="M5" s="25"/>
      <c r="N5" s="42"/>
      <c r="AC5" s="38"/>
    </row>
    <row r="6" spans="2:31" x14ac:dyDescent="0.9">
      <c r="B6" s="475">
        <v>45017</v>
      </c>
      <c r="C6" s="30">
        <v>212434</v>
      </c>
      <c r="D6" s="30">
        <v>1933577</v>
      </c>
      <c r="J6" s="43"/>
      <c r="K6" s="44"/>
      <c r="L6" s="25"/>
      <c r="M6" s="25"/>
      <c r="N6" s="42"/>
      <c r="AC6" s="38"/>
    </row>
    <row r="7" spans="2:31" x14ac:dyDescent="0.9">
      <c r="B7" s="475">
        <v>45047</v>
      </c>
      <c r="C7" s="30">
        <v>212970</v>
      </c>
      <c r="D7" s="30">
        <v>1936659</v>
      </c>
      <c r="J7" s="43"/>
      <c r="K7" s="44"/>
      <c r="L7" s="25"/>
      <c r="M7" s="25"/>
      <c r="N7" s="42"/>
      <c r="AC7" s="38"/>
    </row>
    <row r="8" spans="2:31" x14ac:dyDescent="0.9">
      <c r="B8" s="475">
        <v>45078</v>
      </c>
      <c r="C8" s="30">
        <v>215623</v>
      </c>
      <c r="D8" s="30">
        <v>1866564</v>
      </c>
      <c r="J8" s="43"/>
      <c r="K8" s="44"/>
      <c r="L8" s="25"/>
      <c r="M8" s="25"/>
      <c r="N8" s="42"/>
      <c r="AC8" s="38"/>
    </row>
    <row r="9" spans="2:31" x14ac:dyDescent="0.9">
      <c r="B9" s="475">
        <v>45108</v>
      </c>
      <c r="C9" s="30">
        <v>218955</v>
      </c>
      <c r="D9" s="30">
        <v>1797734</v>
      </c>
      <c r="J9" s="43"/>
      <c r="K9" s="44"/>
      <c r="L9" s="44"/>
      <c r="M9" s="45"/>
      <c r="N9" s="45"/>
      <c r="AC9" s="38"/>
      <c r="AE9" s="38"/>
    </row>
    <row r="10" spans="2:31" x14ac:dyDescent="0.9">
      <c r="B10" s="475">
        <v>45139</v>
      </c>
      <c r="C10" s="30">
        <v>222111</v>
      </c>
      <c r="D10" s="30">
        <v>1736608</v>
      </c>
      <c r="J10" s="43"/>
      <c r="K10" s="44"/>
      <c r="L10" s="44"/>
      <c r="M10" s="45"/>
      <c r="N10" s="45"/>
      <c r="AC10" s="38"/>
    </row>
    <row r="11" spans="2:31" x14ac:dyDescent="0.9">
      <c r="B11" s="475">
        <v>45170</v>
      </c>
      <c r="C11" s="30">
        <v>224256</v>
      </c>
      <c r="D11" s="30">
        <v>1720744</v>
      </c>
      <c r="J11" s="43"/>
      <c r="K11" s="44"/>
      <c r="L11" s="44"/>
      <c r="M11" s="45"/>
      <c r="N11" s="45"/>
      <c r="AC11" s="38"/>
      <c r="AD11" s="25"/>
      <c r="AE11" s="38"/>
    </row>
    <row r="12" spans="2:31" x14ac:dyDescent="0.9">
      <c r="B12" s="475">
        <v>45200</v>
      </c>
      <c r="C12" s="30">
        <v>226085</v>
      </c>
      <c r="D12" s="30">
        <v>1707996</v>
      </c>
      <c r="I12" s="46"/>
      <c r="J12" s="43"/>
      <c r="K12" s="44"/>
      <c r="L12" s="44"/>
      <c r="M12" s="45"/>
      <c r="N12" s="45"/>
      <c r="AB12" s="25"/>
      <c r="AC12" s="25"/>
      <c r="AD12" s="25"/>
      <c r="AE12" s="25"/>
    </row>
    <row r="13" spans="2:31" x14ac:dyDescent="0.9">
      <c r="B13" s="475">
        <v>45231</v>
      </c>
      <c r="C13" s="30">
        <v>227198</v>
      </c>
      <c r="D13" s="30">
        <v>1703282</v>
      </c>
      <c r="J13" s="43"/>
      <c r="K13" s="44"/>
      <c r="L13" s="44"/>
      <c r="M13" s="45"/>
      <c r="N13" s="45"/>
    </row>
    <row r="14" spans="2:31" x14ac:dyDescent="0.9">
      <c r="B14" s="475">
        <v>45261</v>
      </c>
      <c r="C14" s="30">
        <v>223522</v>
      </c>
      <c r="D14" s="30">
        <v>1689531</v>
      </c>
      <c r="F14" s="47"/>
      <c r="J14" s="43"/>
      <c r="K14" s="44"/>
      <c r="L14" s="44"/>
      <c r="M14" s="45"/>
      <c r="N14" s="45"/>
    </row>
    <row r="15" spans="2:31" x14ac:dyDescent="0.9">
      <c r="B15" s="475">
        <v>45292</v>
      </c>
      <c r="C15" s="30">
        <v>237430</v>
      </c>
      <c r="D15" s="30">
        <v>1673925</v>
      </c>
      <c r="F15" s="47"/>
      <c r="J15" s="43"/>
      <c r="K15" s="44"/>
      <c r="L15" s="44"/>
      <c r="M15" s="45"/>
      <c r="N15" s="45"/>
    </row>
    <row r="16" spans="2:31" x14ac:dyDescent="0.9">
      <c r="B16" s="475">
        <v>45323</v>
      </c>
      <c r="C16" s="30">
        <v>253051</v>
      </c>
      <c r="D16" s="30">
        <v>1651494</v>
      </c>
      <c r="F16" s="47"/>
      <c r="J16" s="43"/>
      <c r="K16" s="44"/>
      <c r="L16" s="44"/>
      <c r="M16" s="45"/>
      <c r="N16" s="45"/>
    </row>
    <row r="17" spans="1:31" x14ac:dyDescent="0.9">
      <c r="B17" s="124"/>
      <c r="C17" s="124"/>
      <c r="D17" s="124"/>
      <c r="F17" s="47"/>
      <c r="J17" s="43"/>
      <c r="K17" s="44"/>
      <c r="L17" s="44"/>
      <c r="M17" s="45"/>
      <c r="N17" s="45"/>
    </row>
    <row r="18" spans="1:31" x14ac:dyDescent="0.9">
      <c r="A18" s="48"/>
      <c r="B18" s="125"/>
      <c r="C18" s="125"/>
      <c r="D18" s="125"/>
      <c r="E18" s="49"/>
      <c r="F18" s="47"/>
      <c r="J18" s="43"/>
      <c r="K18" s="44"/>
      <c r="L18" s="44"/>
      <c r="M18" s="45"/>
      <c r="N18" s="45"/>
    </row>
    <row r="19" spans="1:31" x14ac:dyDescent="0.9">
      <c r="B19" s="50"/>
      <c r="C19" s="50"/>
      <c r="D19" s="50"/>
      <c r="F19" s="47"/>
      <c r="J19" s="51"/>
      <c r="M19" s="45"/>
      <c r="N19" s="45"/>
    </row>
    <row r="20" spans="1:31" x14ac:dyDescent="0.9">
      <c r="B20" s="540" t="s">
        <v>237</v>
      </c>
      <c r="C20" s="540"/>
      <c r="D20" s="540"/>
      <c r="F20" s="47"/>
    </row>
    <row r="21" spans="1:31" x14ac:dyDescent="0.9">
      <c r="B21" s="52" t="s">
        <v>80</v>
      </c>
      <c r="C21" s="52" t="s">
        <v>81</v>
      </c>
      <c r="D21" s="52" t="s">
        <v>70</v>
      </c>
      <c r="F21" s="47"/>
    </row>
    <row r="22" spans="1:31" x14ac:dyDescent="0.9">
      <c r="B22" s="53">
        <v>59403</v>
      </c>
      <c r="C22" s="53">
        <v>1592091</v>
      </c>
      <c r="D22" s="54">
        <f>SUM(B22:C22)</f>
        <v>1651494</v>
      </c>
      <c r="F22" s="47"/>
    </row>
    <row r="23" spans="1:31" ht="15" customHeight="1" x14ac:dyDescent="0.9">
      <c r="B23" s="122"/>
      <c r="C23" s="122"/>
      <c r="D23" s="122"/>
      <c r="E23" s="122"/>
      <c r="F23" s="47"/>
      <c r="K23" s="45"/>
    </row>
    <row r="24" spans="1:31" x14ac:dyDescent="0.9">
      <c r="B24" s="122"/>
      <c r="C24" s="122"/>
      <c r="D24" s="122"/>
      <c r="E24" s="122"/>
      <c r="F24" s="47"/>
      <c r="K24" s="45"/>
    </row>
    <row r="25" spans="1:31" x14ac:dyDescent="0.9">
      <c r="B25" s="122"/>
      <c r="C25" s="122"/>
      <c r="D25" s="122"/>
      <c r="E25" s="122"/>
      <c r="F25" s="47"/>
      <c r="K25" s="45"/>
    </row>
    <row r="26" spans="1:31" ht="20.25" customHeight="1" x14ac:dyDescent="0.9">
      <c r="B26" s="122"/>
      <c r="C26" s="122"/>
      <c r="D26" s="122"/>
      <c r="E26" s="122"/>
      <c r="F26" s="47"/>
      <c r="K26" s="45"/>
    </row>
    <row r="27" spans="1:31" x14ac:dyDescent="0.9">
      <c r="B27" s="36"/>
      <c r="C27" s="36"/>
      <c r="D27" s="36"/>
      <c r="F27" s="47"/>
      <c r="AC27" s="38"/>
      <c r="AE27" s="38"/>
    </row>
    <row r="28" spans="1:31" ht="14.25" customHeight="1" x14ac:dyDescent="0.9">
      <c r="B28" s="55"/>
      <c r="C28" s="55"/>
      <c r="D28" s="55"/>
      <c r="E28" s="55"/>
      <c r="F28" s="55"/>
      <c r="G28" s="55"/>
      <c r="H28" s="55"/>
    </row>
    <row r="29" spans="1:31" x14ac:dyDescent="0.9">
      <c r="B29" s="55"/>
      <c r="C29" s="55"/>
      <c r="D29" s="55"/>
      <c r="E29" s="55"/>
      <c r="F29" s="55"/>
      <c r="G29" s="55"/>
      <c r="H29" s="55"/>
    </row>
    <row r="30" spans="1:31" x14ac:dyDescent="0.9">
      <c r="B30" s="55"/>
      <c r="C30" s="55"/>
      <c r="D30" s="55"/>
      <c r="E30" s="55"/>
      <c r="F30" s="55"/>
      <c r="G30" s="55"/>
      <c r="H30" s="55"/>
    </row>
    <row r="31" spans="1:31" x14ac:dyDescent="0.9">
      <c r="B31" s="55"/>
      <c r="C31" s="55"/>
      <c r="D31" s="55"/>
      <c r="E31" s="55"/>
      <c r="F31" s="55"/>
      <c r="G31" s="55"/>
      <c r="H31" s="55"/>
    </row>
    <row r="32" spans="1:31" x14ac:dyDescent="0.9">
      <c r="B32" s="55"/>
      <c r="C32" s="55"/>
      <c r="D32" s="55"/>
      <c r="E32" s="55"/>
      <c r="F32" s="55"/>
      <c r="G32" s="55"/>
      <c r="H32" s="55"/>
    </row>
    <row r="33" spans="2:8" x14ac:dyDescent="0.9">
      <c r="B33" s="55"/>
      <c r="C33" s="55"/>
      <c r="D33" s="55"/>
      <c r="E33" s="55"/>
      <c r="F33" s="55"/>
      <c r="G33" s="55"/>
      <c r="H33" s="55"/>
    </row>
  </sheetData>
  <mergeCells count="2">
    <mergeCell ref="B2:D2"/>
    <mergeCell ref="B20:D20"/>
  </mergeCells>
  <hyperlinks>
    <hyperlink ref="B1" location="'Table of Contents'!A1" display="Table of Contents" xr:uid="{619560E3-198D-4284-AEAA-09802212F3EF}"/>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8BB77-C535-464C-8EDB-137371ACBC66}">
  <dimension ref="B1:AH805"/>
  <sheetViews>
    <sheetView zoomScaleNormal="100" workbookViewId="0"/>
  </sheetViews>
  <sheetFormatPr defaultColWidth="9" defaultRowHeight="20.25" x14ac:dyDescent="0.9"/>
  <cols>
    <col min="1" max="1" width="9" style="22"/>
    <col min="2" max="2" width="43.265625" style="22" customWidth="1"/>
    <col min="3" max="3" width="19" style="22" customWidth="1"/>
    <col min="4" max="4" width="13.86328125" style="22" customWidth="1"/>
    <col min="5" max="5" width="9" style="22"/>
    <col min="6" max="6" width="18.265625" style="59" customWidth="1"/>
    <col min="7" max="7" width="44.265625" style="22" customWidth="1"/>
    <col min="8" max="8" width="18.59765625" style="47" customWidth="1"/>
    <col min="9" max="9" width="19.1328125" style="47" customWidth="1"/>
    <col min="10" max="10" width="9" style="22" customWidth="1"/>
    <col min="11" max="11" width="30.265625" style="22" bestFit="1" customWidth="1"/>
    <col min="12" max="12" width="34.265625" style="22" customWidth="1"/>
    <col min="13" max="13" width="31" style="22" bestFit="1" customWidth="1"/>
    <col min="14" max="14" width="9" style="22" customWidth="1"/>
    <col min="15" max="15" width="18.59765625" style="22" customWidth="1"/>
    <col min="16" max="16" width="23.1328125" style="22" bestFit="1" customWidth="1"/>
    <col min="17" max="17" width="15.86328125" style="22" bestFit="1" customWidth="1"/>
    <col min="18" max="18" width="6" style="22" bestFit="1" customWidth="1"/>
    <col min="19" max="19" width="26.59765625" style="22" bestFit="1" customWidth="1"/>
    <col min="20" max="20" width="15.265625" style="22" bestFit="1" customWidth="1"/>
    <col min="21" max="21" width="9.265625" style="22" bestFit="1" customWidth="1"/>
    <col min="22" max="22" width="11.265625" style="22" bestFit="1" customWidth="1"/>
    <col min="23" max="23" width="6.73046875" style="22" bestFit="1" customWidth="1"/>
    <col min="24" max="24" width="12" style="22" bestFit="1" customWidth="1"/>
    <col min="25" max="25" width="8" style="22" bestFit="1" customWidth="1"/>
    <col min="26" max="26" width="31" style="22" bestFit="1" customWidth="1"/>
    <col min="27" max="27" width="17.265625" style="22" bestFit="1" customWidth="1"/>
    <col min="28" max="28" width="20.86328125" style="22" bestFit="1" customWidth="1"/>
    <col min="29" max="29" width="10.73046875" style="22" bestFit="1" customWidth="1"/>
    <col min="30" max="16384" width="9" style="22"/>
  </cols>
  <sheetData>
    <row r="1" spans="2:31" x14ac:dyDescent="0.9">
      <c r="B1" s="37" t="s">
        <v>71</v>
      </c>
      <c r="L1" s="60"/>
      <c r="M1" s="60"/>
      <c r="N1" s="60"/>
      <c r="O1" s="60"/>
    </row>
    <row r="2" spans="2:31" ht="19.5" customHeight="1" x14ac:dyDescent="0.9">
      <c r="H2" s="22"/>
      <c r="I2" s="22"/>
      <c r="Y2" s="38"/>
    </row>
    <row r="3" spans="2:31" ht="16.899999999999999" customHeight="1" x14ac:dyDescent="0.9">
      <c r="B3" s="542" t="s">
        <v>240</v>
      </c>
      <c r="C3" s="542"/>
      <c r="D3" s="542"/>
      <c r="F3" s="543" t="s">
        <v>364</v>
      </c>
      <c r="G3" s="544"/>
      <c r="H3" s="544"/>
      <c r="I3" s="545"/>
      <c r="K3" s="61"/>
      <c r="L3" s="60"/>
      <c r="M3" s="60"/>
      <c r="N3" s="60"/>
      <c r="O3" s="62"/>
      <c r="P3" s="63"/>
      <c r="Q3" s="63"/>
      <c r="R3" s="63"/>
      <c r="S3" s="63"/>
      <c r="T3" s="63"/>
      <c r="U3" s="63"/>
      <c r="V3" s="63"/>
      <c r="W3" s="63"/>
      <c r="X3" s="64"/>
      <c r="Y3" s="65"/>
      <c r="Z3" s="66"/>
      <c r="AA3" s="66"/>
      <c r="AB3" s="66"/>
      <c r="AC3" s="66"/>
      <c r="AD3" s="66"/>
      <c r="AE3" s="66"/>
    </row>
    <row r="4" spans="2:31" x14ac:dyDescent="0.9">
      <c r="B4" s="67" t="s">
        <v>72</v>
      </c>
      <c r="C4" s="68" t="s">
        <v>69</v>
      </c>
      <c r="D4" s="67" t="s">
        <v>211</v>
      </c>
      <c r="F4" s="68" t="s">
        <v>0</v>
      </c>
      <c r="G4" s="68" t="s">
        <v>72</v>
      </c>
      <c r="H4" s="69" t="s">
        <v>373</v>
      </c>
      <c r="I4" s="69" t="s">
        <v>374</v>
      </c>
      <c r="K4" s="61"/>
      <c r="L4" s="60"/>
      <c r="AD4" s="66"/>
      <c r="AE4" s="66"/>
    </row>
    <row r="5" spans="2:31" x14ac:dyDescent="0.9">
      <c r="B5" s="29" t="s">
        <v>1</v>
      </c>
      <c r="C5" s="47">
        <v>553</v>
      </c>
      <c r="D5" s="70" t="str">
        <f>IF(C5/C$17&lt;0.01,"&lt;1%",C5/C$17)</f>
        <v>&lt;1%</v>
      </c>
      <c r="F5" s="541" t="s">
        <v>430</v>
      </c>
      <c r="G5" s="28" t="s">
        <v>106</v>
      </c>
      <c r="H5" s="71">
        <v>53</v>
      </c>
      <c r="I5" s="71"/>
      <c r="J5" s="42"/>
      <c r="K5" s="72"/>
      <c r="L5" s="62"/>
      <c r="AD5" s="66"/>
      <c r="AE5" s="66"/>
    </row>
    <row r="6" spans="2:31" x14ac:dyDescent="0.9">
      <c r="B6" s="29" t="s">
        <v>106</v>
      </c>
      <c r="C6" s="30">
        <v>21423</v>
      </c>
      <c r="D6" s="70">
        <f t="shared" ref="D6:D13" si="0">IF(C6/C$17&lt;0.01,"&lt;1%",C6/C$17)</f>
        <v>8.4658823715377529E-2</v>
      </c>
      <c r="F6" s="541"/>
      <c r="G6" s="28" t="s">
        <v>298</v>
      </c>
      <c r="H6" s="71">
        <v>176</v>
      </c>
      <c r="I6" s="71">
        <v>132</v>
      </c>
      <c r="J6" s="42"/>
      <c r="K6" s="73"/>
      <c r="L6" s="74"/>
      <c r="M6" s="63"/>
      <c r="N6" s="63"/>
      <c r="O6" s="63"/>
      <c r="P6" s="63"/>
      <c r="Q6" s="63"/>
      <c r="R6" s="63"/>
      <c r="S6" s="63"/>
      <c r="T6" s="63"/>
      <c r="U6" s="63"/>
      <c r="V6" s="63"/>
      <c r="W6" s="63"/>
      <c r="X6" s="63"/>
      <c r="AD6" s="66"/>
      <c r="AE6" s="66"/>
    </row>
    <row r="7" spans="2:31" x14ac:dyDescent="0.9">
      <c r="B7" s="29" t="s">
        <v>298</v>
      </c>
      <c r="C7" s="30">
        <v>79475</v>
      </c>
      <c r="D7" s="70">
        <f t="shared" si="0"/>
        <v>0.31406712480883298</v>
      </c>
      <c r="F7" s="541"/>
      <c r="G7" s="28" t="s">
        <v>5</v>
      </c>
      <c r="H7" s="71">
        <v>83</v>
      </c>
      <c r="I7" s="71">
        <v>115</v>
      </c>
      <c r="J7" s="42"/>
      <c r="K7" s="75"/>
      <c r="L7" s="76"/>
      <c r="M7" s="63"/>
      <c r="N7" s="63"/>
      <c r="O7" s="63"/>
      <c r="P7" s="63"/>
      <c r="Q7" s="63"/>
      <c r="R7" s="63"/>
      <c r="S7" s="63"/>
      <c r="T7" s="63"/>
      <c r="U7" s="63"/>
      <c r="V7" s="63"/>
      <c r="W7" s="63"/>
      <c r="X7" s="63"/>
      <c r="AD7" s="66"/>
      <c r="AE7" s="66"/>
    </row>
    <row r="8" spans="2:31" x14ac:dyDescent="0.9">
      <c r="B8" s="29" t="s">
        <v>3</v>
      </c>
      <c r="C8" s="30">
        <v>5287</v>
      </c>
      <c r="D8" s="70">
        <f t="shared" si="0"/>
        <v>2.0893021564822901E-2</v>
      </c>
      <c r="F8" s="541"/>
      <c r="G8" s="28" t="s">
        <v>11</v>
      </c>
      <c r="H8" s="71">
        <v>62</v>
      </c>
      <c r="I8" s="71">
        <v>47</v>
      </c>
      <c r="J8" s="42"/>
      <c r="K8" s="75"/>
      <c r="L8" s="77"/>
      <c r="M8" s="63"/>
      <c r="N8" s="63"/>
      <c r="O8" s="63"/>
      <c r="P8" s="63"/>
      <c r="Q8" s="63"/>
      <c r="R8" s="63"/>
      <c r="S8" s="63"/>
      <c r="T8" s="63"/>
      <c r="U8" s="63"/>
      <c r="V8" s="63"/>
      <c r="W8" s="63"/>
      <c r="X8" s="63"/>
      <c r="AD8" s="66"/>
      <c r="AE8" s="66"/>
    </row>
    <row r="9" spans="2:31" x14ac:dyDescent="0.9">
      <c r="B9" s="29" t="s">
        <v>4</v>
      </c>
      <c r="C9" s="30">
        <v>31048</v>
      </c>
      <c r="D9" s="70">
        <f t="shared" si="0"/>
        <v>0.12269463467838498</v>
      </c>
      <c r="F9" s="541"/>
      <c r="G9" s="78" t="s">
        <v>70</v>
      </c>
      <c r="H9" s="79">
        <f>SUM(H5:H8)</f>
        <v>374</v>
      </c>
      <c r="I9" s="80">
        <v>294</v>
      </c>
      <c r="J9" s="81"/>
      <c r="K9" s="81"/>
      <c r="L9" s="60"/>
      <c r="M9" s="63"/>
      <c r="N9" s="63"/>
      <c r="O9" s="63"/>
      <c r="P9" s="63"/>
      <c r="Q9" s="63"/>
      <c r="R9" s="63"/>
      <c r="S9" s="63"/>
      <c r="T9" s="63"/>
      <c r="U9" s="63"/>
      <c r="V9" s="63"/>
      <c r="W9" s="63"/>
      <c r="X9" s="63"/>
      <c r="AD9" s="66"/>
      <c r="AE9" s="66"/>
    </row>
    <row r="10" spans="2:31" x14ac:dyDescent="0.9">
      <c r="B10" s="29" t="s">
        <v>5</v>
      </c>
      <c r="C10" s="30">
        <v>26698</v>
      </c>
      <c r="D10" s="70">
        <f t="shared" si="0"/>
        <v>0.10550442400938941</v>
      </c>
      <c r="F10" s="541" t="s">
        <v>431</v>
      </c>
      <c r="G10" s="28" t="s">
        <v>106</v>
      </c>
      <c r="H10" s="83">
        <v>22</v>
      </c>
      <c r="I10" s="83"/>
      <c r="K10" s="75"/>
      <c r="L10" s="60"/>
      <c r="M10" s="63"/>
      <c r="N10" s="63"/>
      <c r="O10" s="63"/>
      <c r="P10" s="63"/>
      <c r="Q10" s="63"/>
      <c r="R10" s="63"/>
      <c r="S10" s="63"/>
      <c r="T10" s="63"/>
      <c r="U10" s="63"/>
      <c r="V10" s="63"/>
      <c r="W10" s="63"/>
      <c r="X10" s="63"/>
      <c r="AD10" s="66"/>
      <c r="AE10" s="66"/>
    </row>
    <row r="11" spans="2:31" x14ac:dyDescent="0.9">
      <c r="B11" s="29" t="s">
        <v>6</v>
      </c>
      <c r="C11" s="30">
        <v>41545</v>
      </c>
      <c r="D11" s="70">
        <f t="shared" si="0"/>
        <v>0.16417639132032674</v>
      </c>
      <c r="F11" s="541"/>
      <c r="G11" s="28" t="s">
        <v>298</v>
      </c>
      <c r="H11" s="83">
        <v>324</v>
      </c>
      <c r="I11" s="83">
        <v>207</v>
      </c>
      <c r="K11" s="75"/>
      <c r="L11" s="60"/>
      <c r="M11" s="63"/>
      <c r="N11" s="63"/>
      <c r="O11" s="63"/>
      <c r="P11" s="63"/>
      <c r="Q11" s="63"/>
      <c r="R11" s="63"/>
      <c r="S11" s="63"/>
      <c r="T11" s="63"/>
      <c r="U11" s="63"/>
      <c r="V11" s="63"/>
      <c r="W11" s="63"/>
      <c r="X11" s="63"/>
      <c r="AD11" s="66"/>
      <c r="AE11" s="66"/>
    </row>
    <row r="12" spans="2:31" x14ac:dyDescent="0.9">
      <c r="B12" s="29" t="s">
        <v>7</v>
      </c>
      <c r="C12" s="30">
        <v>3296</v>
      </c>
      <c r="D12" s="70">
        <f t="shared" si="0"/>
        <v>1.3025042382760787E-2</v>
      </c>
      <c r="F12" s="541"/>
      <c r="G12" s="28" t="s">
        <v>5</v>
      </c>
      <c r="H12" s="83">
        <v>134</v>
      </c>
      <c r="I12" s="83">
        <v>198</v>
      </c>
      <c r="K12" s="75"/>
      <c r="L12" s="60"/>
      <c r="M12" s="63"/>
      <c r="N12" s="63"/>
      <c r="O12" s="63"/>
      <c r="P12" s="63"/>
      <c r="Q12" s="63"/>
      <c r="R12" s="63"/>
      <c r="S12" s="63"/>
      <c r="T12" s="63"/>
      <c r="U12" s="63"/>
      <c r="V12" s="63"/>
      <c r="W12" s="63"/>
      <c r="X12" s="63"/>
      <c r="AD12" s="66"/>
      <c r="AE12" s="66"/>
    </row>
    <row r="13" spans="2:31" x14ac:dyDescent="0.9">
      <c r="B13" s="29" t="s">
        <v>8</v>
      </c>
      <c r="C13" s="30">
        <v>10842</v>
      </c>
      <c r="D13" s="70">
        <f t="shared" si="0"/>
        <v>4.2845118177758636E-2</v>
      </c>
      <c r="F13" s="541"/>
      <c r="G13" s="78" t="s">
        <v>70</v>
      </c>
      <c r="H13" s="79">
        <f>SUM(H10:H12)</f>
        <v>480</v>
      </c>
      <c r="I13" s="80">
        <v>405</v>
      </c>
      <c r="K13" s="75"/>
      <c r="L13" s="60"/>
      <c r="M13" s="63"/>
      <c r="N13" s="63"/>
      <c r="O13" s="63"/>
      <c r="P13" s="63"/>
      <c r="Q13" s="63"/>
      <c r="R13" s="63"/>
      <c r="S13" s="63"/>
      <c r="T13" s="63"/>
      <c r="U13" s="63"/>
      <c r="V13" s="63"/>
      <c r="W13" s="63"/>
      <c r="X13" s="63"/>
      <c r="AD13" s="66"/>
      <c r="AE13" s="66"/>
    </row>
    <row r="14" spans="2:31" x14ac:dyDescent="0.9">
      <c r="B14" s="29" t="s">
        <v>9</v>
      </c>
      <c r="C14" s="30">
        <v>6375</v>
      </c>
      <c r="D14" s="70">
        <f>IF(C14/C$17&lt;0.01,"&lt;1%",C14/C$17)</f>
        <v>2.5192550118355587E-2</v>
      </c>
      <c r="F14" s="541" t="s">
        <v>432</v>
      </c>
      <c r="G14" s="28" t="s">
        <v>1</v>
      </c>
      <c r="H14" s="83">
        <v>39</v>
      </c>
      <c r="I14" s="83">
        <v>48</v>
      </c>
      <c r="K14" s="75"/>
      <c r="L14" s="60"/>
      <c r="M14" s="63"/>
      <c r="N14" s="63"/>
      <c r="O14" s="63"/>
      <c r="P14" s="63"/>
      <c r="Q14" s="63"/>
      <c r="R14" s="63"/>
      <c r="S14" s="63"/>
      <c r="T14" s="63"/>
      <c r="U14" s="63"/>
      <c r="V14" s="63"/>
      <c r="W14" s="63"/>
      <c r="X14" s="63"/>
      <c r="AD14" s="66"/>
      <c r="AE14" s="66"/>
    </row>
    <row r="15" spans="2:31" x14ac:dyDescent="0.9">
      <c r="B15" s="29" t="s">
        <v>10</v>
      </c>
      <c r="C15" s="30">
        <v>20719</v>
      </c>
      <c r="D15" s="70">
        <f>IF(C15/C$17&lt;0.01,"&lt;1%",C15/C$17)</f>
        <v>8.1876775827797565E-2</v>
      </c>
      <c r="F15" s="541"/>
      <c r="G15" s="28" t="s">
        <v>106</v>
      </c>
      <c r="H15" s="83">
        <v>717</v>
      </c>
      <c r="I15" s="83">
        <v>200</v>
      </c>
      <c r="K15" s="75"/>
      <c r="L15" s="60"/>
      <c r="M15" s="63"/>
      <c r="N15" s="63"/>
      <c r="O15" s="63"/>
      <c r="P15" s="63"/>
      <c r="Q15" s="63"/>
      <c r="R15" s="63"/>
      <c r="S15" s="63"/>
      <c r="T15" s="63"/>
      <c r="U15" s="63"/>
      <c r="V15" s="63"/>
      <c r="W15" s="63"/>
      <c r="X15" s="63"/>
      <c r="AD15" s="66"/>
      <c r="AE15" s="66"/>
    </row>
    <row r="16" spans="2:31" x14ac:dyDescent="0.9">
      <c r="B16" s="29" t="s">
        <v>11</v>
      </c>
      <c r="C16" s="30">
        <v>5790</v>
      </c>
      <c r="D16" s="70">
        <f>IF(C16/C$17&lt;0.01,"&lt;1%",C16/C$17)</f>
        <v>2.2880763166318253E-2</v>
      </c>
      <c r="F16" s="541"/>
      <c r="G16" s="28" t="s">
        <v>298</v>
      </c>
      <c r="H16" s="83">
        <v>2106</v>
      </c>
      <c r="I16" s="83">
        <v>1428</v>
      </c>
      <c r="K16" s="75"/>
      <c r="L16" s="60"/>
      <c r="M16" s="63"/>
      <c r="N16" s="63"/>
      <c r="O16" s="63"/>
      <c r="P16" s="63"/>
      <c r="Q16" s="63"/>
      <c r="R16" s="63"/>
      <c r="S16" s="63"/>
      <c r="T16" s="63"/>
      <c r="U16" s="63"/>
      <c r="V16" s="63"/>
      <c r="W16" s="63"/>
      <c r="X16" s="63"/>
      <c r="AD16" s="66"/>
      <c r="AE16" s="66"/>
    </row>
    <row r="17" spans="2:31" x14ac:dyDescent="0.9">
      <c r="B17" s="84" t="s">
        <v>70</v>
      </c>
      <c r="C17" s="80">
        <f>SUM(C5:C16)</f>
        <v>253051</v>
      </c>
      <c r="D17" s="35">
        <f>SUM(D5:D16)</f>
        <v>0.99781466977012545</v>
      </c>
      <c r="F17" s="541"/>
      <c r="G17" s="28" t="s">
        <v>4</v>
      </c>
      <c r="H17" s="83">
        <v>527</v>
      </c>
      <c r="I17" s="83">
        <v>669</v>
      </c>
      <c r="K17" s="75"/>
      <c r="L17" s="60"/>
      <c r="M17" s="63"/>
      <c r="N17" s="63"/>
      <c r="O17" s="63"/>
      <c r="P17" s="63"/>
      <c r="Q17" s="63"/>
      <c r="R17" s="63"/>
      <c r="S17" s="63"/>
      <c r="T17" s="63"/>
      <c r="U17" s="63"/>
      <c r="V17" s="63"/>
      <c r="W17" s="63"/>
      <c r="X17" s="63"/>
      <c r="AD17" s="66"/>
      <c r="AE17" s="66"/>
    </row>
    <row r="18" spans="2:31" x14ac:dyDescent="0.9">
      <c r="B18" s="85"/>
      <c r="C18" s="85"/>
      <c r="D18" s="85"/>
      <c r="F18" s="541"/>
      <c r="G18" s="28" t="s">
        <v>5</v>
      </c>
      <c r="H18" s="83">
        <v>906</v>
      </c>
      <c r="I18" s="83">
        <v>1045</v>
      </c>
      <c r="K18" s="75"/>
      <c r="L18" s="60"/>
      <c r="M18" s="63"/>
      <c r="N18" s="63"/>
      <c r="O18" s="63"/>
      <c r="P18" s="63"/>
      <c r="Q18" s="63"/>
      <c r="R18" s="63"/>
      <c r="S18" s="63"/>
      <c r="T18" s="63"/>
      <c r="U18" s="63"/>
      <c r="V18" s="63"/>
      <c r="W18" s="63"/>
      <c r="X18" s="63"/>
      <c r="AD18" s="66"/>
      <c r="AE18" s="66"/>
    </row>
    <row r="19" spans="2:31" x14ac:dyDescent="0.9">
      <c r="F19" s="541"/>
      <c r="G19" s="28" t="s">
        <v>6</v>
      </c>
      <c r="H19" s="83">
        <v>795</v>
      </c>
      <c r="I19" s="83">
        <v>551</v>
      </c>
      <c r="K19" s="75"/>
      <c r="L19" s="60"/>
      <c r="M19" s="63"/>
      <c r="N19" s="63"/>
      <c r="O19" s="63"/>
      <c r="P19" s="63"/>
      <c r="Q19" s="63"/>
      <c r="R19" s="63"/>
      <c r="S19" s="63"/>
      <c r="T19" s="63"/>
      <c r="U19" s="63"/>
      <c r="V19" s="63"/>
      <c r="W19" s="63"/>
      <c r="X19" s="63"/>
      <c r="AD19" s="66"/>
      <c r="AE19" s="66"/>
    </row>
    <row r="20" spans="2:31" x14ac:dyDescent="0.9">
      <c r="F20" s="541"/>
      <c r="G20" s="78" t="s">
        <v>70</v>
      </c>
      <c r="H20" s="79">
        <f>SUM(H14:H19)</f>
        <v>5090</v>
      </c>
      <c r="I20" s="80">
        <v>3941</v>
      </c>
      <c r="K20" s="75"/>
      <c r="L20" s="60"/>
      <c r="M20" s="63"/>
      <c r="N20" s="63"/>
      <c r="O20" s="63"/>
      <c r="P20" s="63"/>
      <c r="Q20" s="63"/>
      <c r="R20" s="63"/>
      <c r="S20" s="63"/>
      <c r="T20" s="63"/>
      <c r="U20" s="63"/>
      <c r="V20" s="63"/>
      <c r="W20" s="63"/>
      <c r="X20" s="63"/>
      <c r="AD20" s="66"/>
      <c r="AE20" s="66"/>
    </row>
    <row r="21" spans="2:31" x14ac:dyDescent="0.9">
      <c r="F21" s="541" t="s">
        <v>433</v>
      </c>
      <c r="G21" s="28" t="s">
        <v>106</v>
      </c>
      <c r="H21" s="83">
        <v>869</v>
      </c>
      <c r="I21" s="83">
        <v>362</v>
      </c>
      <c r="K21" s="75"/>
      <c r="L21" s="60"/>
      <c r="M21" s="63"/>
      <c r="N21" s="63"/>
      <c r="O21" s="63"/>
      <c r="P21" s="63"/>
      <c r="Q21" s="63"/>
      <c r="R21" s="63"/>
      <c r="S21" s="63"/>
      <c r="T21" s="63"/>
      <c r="U21" s="63"/>
      <c r="V21" s="63"/>
      <c r="W21" s="63"/>
      <c r="X21" s="63"/>
      <c r="AD21" s="66"/>
      <c r="AE21" s="66"/>
    </row>
    <row r="22" spans="2:31" x14ac:dyDescent="0.9">
      <c r="F22" s="541"/>
      <c r="G22" s="28" t="s">
        <v>298</v>
      </c>
      <c r="H22" s="83">
        <v>1612</v>
      </c>
      <c r="I22" s="83">
        <v>1422</v>
      </c>
      <c r="K22" s="75"/>
      <c r="L22" s="60"/>
      <c r="M22" s="63"/>
      <c r="N22" s="63"/>
      <c r="O22" s="63"/>
      <c r="P22" s="63"/>
      <c r="Q22" s="63"/>
      <c r="R22" s="63"/>
      <c r="S22" s="63"/>
      <c r="T22" s="63"/>
      <c r="U22" s="63"/>
      <c r="V22" s="63"/>
      <c r="W22" s="63"/>
      <c r="X22" s="63"/>
      <c r="AD22" s="66"/>
      <c r="AE22" s="66"/>
    </row>
    <row r="23" spans="2:31" x14ac:dyDescent="0.9">
      <c r="F23" s="541"/>
      <c r="G23" s="28" t="s">
        <v>5</v>
      </c>
      <c r="H23" s="83">
        <v>699</v>
      </c>
      <c r="I23" s="83">
        <v>812</v>
      </c>
      <c r="K23" s="75"/>
      <c r="L23" s="60"/>
      <c r="M23" s="63"/>
      <c r="N23" s="63"/>
      <c r="O23" s="63"/>
      <c r="P23" s="63"/>
      <c r="Q23" s="63"/>
      <c r="R23" s="63"/>
      <c r="S23" s="63"/>
      <c r="T23" s="63"/>
      <c r="U23" s="63"/>
      <c r="V23" s="63"/>
      <c r="W23" s="63"/>
      <c r="X23" s="63"/>
      <c r="AD23" s="66"/>
      <c r="AE23" s="66"/>
    </row>
    <row r="24" spans="2:31" x14ac:dyDescent="0.9">
      <c r="F24" s="541"/>
      <c r="G24" s="78" t="s">
        <v>70</v>
      </c>
      <c r="H24" s="79">
        <f>SUM(H21:H23)</f>
        <v>3180</v>
      </c>
      <c r="I24" s="80">
        <v>2596</v>
      </c>
      <c r="K24" s="75"/>
      <c r="L24" s="60"/>
      <c r="M24" s="63"/>
      <c r="N24" s="63"/>
      <c r="O24" s="63"/>
      <c r="P24" s="63"/>
      <c r="Q24" s="63"/>
      <c r="R24" s="63"/>
      <c r="S24" s="63"/>
      <c r="T24" s="63"/>
      <c r="U24" s="63"/>
      <c r="V24" s="63"/>
      <c r="W24" s="63"/>
      <c r="X24" s="63"/>
      <c r="AD24" s="66"/>
      <c r="AE24" s="66"/>
    </row>
    <row r="25" spans="2:31" x14ac:dyDescent="0.9">
      <c r="F25" s="541" t="s">
        <v>434</v>
      </c>
      <c r="G25" s="28" t="s">
        <v>106</v>
      </c>
      <c r="H25" s="83">
        <v>183</v>
      </c>
      <c r="I25" s="83"/>
      <c r="K25" s="75"/>
      <c r="L25" s="60"/>
      <c r="M25" s="63"/>
      <c r="N25" s="63"/>
      <c r="O25" s="63"/>
      <c r="P25" s="63"/>
      <c r="Q25" s="63"/>
      <c r="R25" s="63"/>
      <c r="S25" s="63"/>
      <c r="T25" s="63"/>
      <c r="U25" s="63"/>
      <c r="V25" s="63"/>
      <c r="W25" s="63"/>
      <c r="X25" s="63"/>
      <c r="AD25" s="66"/>
      <c r="AE25" s="66"/>
    </row>
    <row r="26" spans="2:31" x14ac:dyDescent="0.9">
      <c r="F26" s="541"/>
      <c r="G26" s="86" t="s">
        <v>298</v>
      </c>
      <c r="H26" s="83">
        <v>790</v>
      </c>
      <c r="I26" s="83"/>
      <c r="K26" s="75"/>
      <c r="L26" s="60"/>
      <c r="M26" s="63"/>
      <c r="N26" s="63"/>
      <c r="O26" s="63"/>
      <c r="P26" s="63"/>
      <c r="Q26" s="63"/>
      <c r="R26" s="63"/>
      <c r="S26" s="63"/>
      <c r="T26" s="63"/>
      <c r="U26" s="63"/>
      <c r="V26" s="63"/>
      <c r="W26" s="63"/>
      <c r="X26" s="63"/>
      <c r="AD26" s="66"/>
      <c r="AE26" s="66"/>
    </row>
    <row r="27" spans="2:31" x14ac:dyDescent="0.9">
      <c r="F27" s="541"/>
      <c r="G27" s="29" t="s">
        <v>5</v>
      </c>
      <c r="H27" s="83">
        <v>639</v>
      </c>
      <c r="I27" s="83">
        <v>1088</v>
      </c>
      <c r="K27" s="75"/>
      <c r="L27" s="60"/>
      <c r="M27" s="63"/>
      <c r="N27" s="63"/>
      <c r="O27" s="63"/>
      <c r="P27" s="63"/>
      <c r="Q27" s="63"/>
      <c r="R27" s="63"/>
      <c r="S27" s="63"/>
      <c r="T27" s="63"/>
      <c r="U27" s="63"/>
      <c r="V27" s="63"/>
      <c r="W27" s="63"/>
      <c r="X27" s="63"/>
      <c r="AD27" s="66"/>
      <c r="AE27" s="66"/>
    </row>
    <row r="28" spans="2:31" x14ac:dyDescent="0.9">
      <c r="F28" s="541"/>
      <c r="G28" s="28" t="s">
        <v>10</v>
      </c>
      <c r="H28" s="83">
        <v>487</v>
      </c>
      <c r="I28" s="83">
        <v>576</v>
      </c>
      <c r="K28" s="75"/>
      <c r="L28" s="60"/>
      <c r="M28" s="63"/>
      <c r="N28" s="63"/>
      <c r="O28" s="63"/>
      <c r="P28" s="63"/>
      <c r="Q28" s="63"/>
      <c r="R28" s="63"/>
      <c r="S28" s="63"/>
      <c r="T28" s="63"/>
      <c r="U28" s="63"/>
      <c r="V28" s="63"/>
      <c r="W28" s="63"/>
      <c r="X28" s="63"/>
      <c r="AD28" s="66"/>
      <c r="AE28" s="66"/>
    </row>
    <row r="29" spans="2:31" x14ac:dyDescent="0.9">
      <c r="F29" s="541"/>
      <c r="G29" s="28" t="s">
        <v>11</v>
      </c>
      <c r="H29" s="83">
        <v>810</v>
      </c>
      <c r="I29" s="83">
        <v>1023</v>
      </c>
      <c r="K29" s="75"/>
      <c r="L29" s="60"/>
      <c r="M29" s="63"/>
      <c r="N29" s="63"/>
      <c r="O29" s="63"/>
      <c r="P29" s="63"/>
      <c r="Q29" s="63"/>
      <c r="R29" s="63"/>
      <c r="S29" s="63"/>
      <c r="T29" s="63"/>
      <c r="U29" s="63"/>
      <c r="V29" s="63"/>
      <c r="W29" s="63"/>
      <c r="X29" s="63"/>
      <c r="AD29" s="66"/>
      <c r="AE29" s="66"/>
    </row>
    <row r="30" spans="2:31" x14ac:dyDescent="0.9">
      <c r="F30" s="541"/>
      <c r="G30" s="78" t="s">
        <v>70</v>
      </c>
      <c r="H30" s="79">
        <f>SUM(H25:H29)</f>
        <v>2909</v>
      </c>
      <c r="I30" s="80">
        <v>2687</v>
      </c>
      <c r="K30" s="75"/>
      <c r="L30" s="60"/>
      <c r="M30" s="63"/>
      <c r="N30" s="63"/>
      <c r="O30" s="63"/>
      <c r="P30" s="63"/>
      <c r="Q30" s="63"/>
      <c r="R30" s="63"/>
      <c r="S30" s="63"/>
      <c r="T30" s="63"/>
      <c r="U30" s="63"/>
      <c r="V30" s="63"/>
      <c r="W30" s="63"/>
      <c r="X30" s="63"/>
      <c r="AD30" s="66"/>
      <c r="AE30" s="66"/>
    </row>
    <row r="31" spans="2:31" x14ac:dyDescent="0.9">
      <c r="F31" s="541" t="s">
        <v>435</v>
      </c>
      <c r="G31" s="28" t="s">
        <v>1</v>
      </c>
      <c r="H31" s="83">
        <v>59</v>
      </c>
      <c r="I31" s="83">
        <v>155</v>
      </c>
      <c r="K31" s="75"/>
      <c r="L31" s="60"/>
      <c r="M31" s="63"/>
      <c r="N31" s="63"/>
      <c r="O31" s="63"/>
      <c r="P31" s="63"/>
      <c r="Q31" s="63"/>
      <c r="R31" s="63"/>
      <c r="S31" s="63"/>
      <c r="T31" s="63"/>
      <c r="U31" s="63"/>
      <c r="V31" s="63"/>
      <c r="W31" s="63"/>
      <c r="X31" s="63"/>
      <c r="AD31" s="66"/>
      <c r="AE31" s="66"/>
    </row>
    <row r="32" spans="2:31" x14ac:dyDescent="0.9">
      <c r="F32" s="541"/>
      <c r="G32" s="28" t="s">
        <v>3</v>
      </c>
      <c r="H32" s="83">
        <v>4310</v>
      </c>
      <c r="I32" s="83">
        <v>4572</v>
      </c>
      <c r="K32" s="75"/>
      <c r="L32" s="60"/>
      <c r="M32" s="63"/>
      <c r="N32" s="63"/>
      <c r="O32" s="63"/>
      <c r="P32" s="63"/>
      <c r="Q32" s="63"/>
      <c r="R32" s="63"/>
      <c r="S32" s="63"/>
      <c r="T32" s="63"/>
      <c r="U32" s="63"/>
      <c r="V32" s="63"/>
      <c r="W32" s="63"/>
      <c r="X32" s="63"/>
      <c r="AD32" s="66"/>
      <c r="AE32" s="66"/>
    </row>
    <row r="33" spans="6:31" x14ac:dyDescent="0.9">
      <c r="F33" s="541"/>
      <c r="G33" s="28" t="s">
        <v>5</v>
      </c>
      <c r="H33" s="83">
        <v>628</v>
      </c>
      <c r="I33" s="83">
        <v>571</v>
      </c>
      <c r="K33" s="75"/>
      <c r="L33" s="60"/>
      <c r="M33" s="63"/>
      <c r="N33" s="63"/>
      <c r="O33" s="63"/>
      <c r="P33" s="63"/>
      <c r="Q33" s="63"/>
      <c r="R33" s="63"/>
      <c r="S33" s="63"/>
      <c r="T33" s="63"/>
      <c r="U33" s="63"/>
      <c r="V33" s="63"/>
      <c r="W33" s="63"/>
      <c r="X33" s="63"/>
      <c r="AD33" s="66"/>
      <c r="AE33" s="66"/>
    </row>
    <row r="34" spans="6:31" x14ac:dyDescent="0.9">
      <c r="F34" s="541"/>
      <c r="G34" s="28" t="s">
        <v>6</v>
      </c>
      <c r="H34" s="83">
        <v>5134</v>
      </c>
      <c r="I34" s="83">
        <v>4603</v>
      </c>
      <c r="K34" s="75"/>
      <c r="L34" s="60"/>
      <c r="M34" s="63"/>
      <c r="N34" s="63"/>
      <c r="O34" s="63"/>
      <c r="P34" s="63"/>
      <c r="Q34" s="63"/>
      <c r="R34" s="63"/>
      <c r="S34" s="63"/>
      <c r="T34" s="63"/>
      <c r="U34" s="63"/>
      <c r="V34" s="63"/>
      <c r="W34" s="63"/>
      <c r="X34" s="63"/>
      <c r="AD34" s="66"/>
      <c r="AE34" s="66"/>
    </row>
    <row r="35" spans="6:31" x14ac:dyDescent="0.9">
      <c r="F35" s="541"/>
      <c r="G35" s="28" t="s">
        <v>7</v>
      </c>
      <c r="H35" s="83">
        <v>2222</v>
      </c>
      <c r="I35" s="83">
        <v>2278</v>
      </c>
      <c r="K35" s="75"/>
      <c r="L35" s="60"/>
      <c r="M35" s="63"/>
      <c r="N35" s="63"/>
      <c r="O35" s="63"/>
      <c r="P35" s="63"/>
      <c r="Q35" s="63"/>
      <c r="R35" s="63"/>
      <c r="S35" s="63"/>
      <c r="T35" s="63"/>
      <c r="U35" s="63"/>
      <c r="V35" s="63"/>
      <c r="W35" s="63"/>
      <c r="X35" s="63"/>
      <c r="AD35" s="66"/>
      <c r="AE35" s="66"/>
    </row>
    <row r="36" spans="6:31" x14ac:dyDescent="0.9">
      <c r="F36" s="541"/>
      <c r="G36" s="28" t="s">
        <v>9</v>
      </c>
      <c r="H36" s="83">
        <v>6375</v>
      </c>
      <c r="I36" s="83">
        <v>3195</v>
      </c>
      <c r="K36" s="75"/>
      <c r="L36" s="60"/>
      <c r="M36" s="63"/>
      <c r="N36" s="63"/>
      <c r="O36" s="63"/>
      <c r="P36" s="63"/>
      <c r="Q36" s="63"/>
      <c r="R36" s="63"/>
      <c r="S36" s="63"/>
      <c r="T36" s="63"/>
      <c r="U36" s="63"/>
      <c r="V36" s="63"/>
      <c r="W36" s="63"/>
      <c r="X36" s="63"/>
      <c r="AD36" s="66"/>
      <c r="AE36" s="66"/>
    </row>
    <row r="37" spans="6:31" x14ac:dyDescent="0.9">
      <c r="F37" s="541"/>
      <c r="G37" s="78" t="s">
        <v>70</v>
      </c>
      <c r="H37" s="79">
        <f>SUM(H31:H36)</f>
        <v>18728</v>
      </c>
      <c r="I37" s="80">
        <v>15374</v>
      </c>
      <c r="K37" s="75"/>
      <c r="L37" s="60"/>
      <c r="M37" s="63"/>
      <c r="N37" s="63"/>
      <c r="O37" s="63"/>
      <c r="P37" s="63"/>
      <c r="Q37" s="63"/>
      <c r="R37" s="63"/>
      <c r="S37" s="63"/>
      <c r="T37" s="63"/>
      <c r="U37" s="63"/>
      <c r="V37" s="63"/>
      <c r="W37" s="63"/>
      <c r="X37" s="63"/>
      <c r="AD37" s="66"/>
      <c r="AE37" s="66"/>
    </row>
    <row r="38" spans="6:31" x14ac:dyDescent="0.9">
      <c r="F38" s="541" t="s">
        <v>436</v>
      </c>
      <c r="G38" s="28" t="s">
        <v>1</v>
      </c>
      <c r="H38" s="83">
        <v>2</v>
      </c>
      <c r="I38" s="83">
        <v>1</v>
      </c>
      <c r="K38" s="75"/>
      <c r="L38" s="60"/>
      <c r="M38" s="63"/>
      <c r="N38" s="63"/>
      <c r="O38" s="63"/>
      <c r="P38" s="63"/>
      <c r="Q38" s="63"/>
      <c r="R38" s="63"/>
      <c r="S38" s="63"/>
      <c r="T38" s="63"/>
      <c r="U38" s="63"/>
      <c r="V38" s="63"/>
      <c r="W38" s="63"/>
      <c r="X38" s="63"/>
      <c r="AD38" s="66"/>
      <c r="AE38" s="66"/>
    </row>
    <row r="39" spans="6:31" x14ac:dyDescent="0.9">
      <c r="F39" s="541"/>
      <c r="G39" s="28" t="s">
        <v>106</v>
      </c>
      <c r="H39" s="83">
        <v>6</v>
      </c>
      <c r="I39" s="83"/>
      <c r="K39" s="75"/>
      <c r="L39" s="60"/>
      <c r="M39" s="63"/>
      <c r="N39" s="63"/>
      <c r="O39" s="63"/>
      <c r="P39" s="63"/>
      <c r="Q39" s="63"/>
      <c r="R39" s="63"/>
      <c r="S39" s="63"/>
      <c r="T39" s="63"/>
      <c r="U39" s="63"/>
      <c r="V39" s="63"/>
      <c r="W39" s="63"/>
      <c r="X39" s="63"/>
      <c r="AD39" s="66"/>
      <c r="AE39" s="66"/>
    </row>
    <row r="40" spans="6:31" x14ac:dyDescent="0.9">
      <c r="F40" s="541"/>
      <c r="G40" s="28" t="s">
        <v>2</v>
      </c>
      <c r="H40" s="83">
        <v>64</v>
      </c>
      <c r="I40" s="83">
        <v>30</v>
      </c>
      <c r="K40" s="75"/>
      <c r="L40" s="60"/>
      <c r="M40" s="63"/>
      <c r="N40" s="63"/>
      <c r="O40" s="63"/>
      <c r="P40" s="63"/>
      <c r="Q40" s="63"/>
      <c r="R40" s="63"/>
      <c r="S40" s="63"/>
      <c r="T40" s="63"/>
      <c r="U40" s="63"/>
      <c r="V40" s="63"/>
      <c r="W40" s="63"/>
      <c r="X40" s="63"/>
      <c r="AD40" s="66"/>
      <c r="AE40" s="66"/>
    </row>
    <row r="41" spans="6:31" x14ac:dyDescent="0.9">
      <c r="F41" s="541"/>
      <c r="G41" s="28" t="s">
        <v>4</v>
      </c>
      <c r="H41" s="83">
        <v>20</v>
      </c>
      <c r="I41" s="83">
        <v>25</v>
      </c>
      <c r="K41" s="75"/>
      <c r="L41" s="60"/>
      <c r="M41" s="63"/>
      <c r="N41" s="63"/>
      <c r="O41" s="63"/>
      <c r="P41" s="63"/>
      <c r="Q41" s="63"/>
      <c r="R41" s="63"/>
      <c r="S41" s="63"/>
      <c r="T41" s="63"/>
      <c r="U41" s="63"/>
      <c r="V41" s="63"/>
      <c r="W41" s="63"/>
      <c r="X41" s="63"/>
      <c r="AD41" s="66"/>
      <c r="AE41" s="66"/>
    </row>
    <row r="42" spans="6:31" x14ac:dyDescent="0.9">
      <c r="F42" s="541"/>
      <c r="G42" s="28" t="s">
        <v>5</v>
      </c>
      <c r="H42" s="83">
        <v>22</v>
      </c>
      <c r="I42" s="83">
        <v>30</v>
      </c>
      <c r="K42" s="75"/>
      <c r="L42" s="60"/>
      <c r="M42" s="63"/>
      <c r="N42" s="63"/>
      <c r="O42" s="63"/>
      <c r="P42" s="63"/>
      <c r="Q42" s="63"/>
      <c r="R42" s="63"/>
      <c r="S42" s="63"/>
      <c r="T42" s="63"/>
      <c r="U42" s="63"/>
      <c r="V42" s="63"/>
      <c r="W42" s="63"/>
      <c r="X42" s="63"/>
      <c r="AD42" s="66"/>
      <c r="AE42" s="66"/>
    </row>
    <row r="43" spans="6:31" x14ac:dyDescent="0.9">
      <c r="F43" s="541"/>
      <c r="G43" s="28" t="s">
        <v>10</v>
      </c>
      <c r="H43" s="83">
        <v>1</v>
      </c>
      <c r="I43" s="83"/>
      <c r="K43" s="75"/>
      <c r="L43" s="60"/>
      <c r="M43" s="63"/>
      <c r="N43" s="63"/>
      <c r="O43" s="63"/>
      <c r="P43" s="63"/>
      <c r="Q43" s="63"/>
      <c r="R43" s="63"/>
      <c r="S43" s="63"/>
      <c r="T43" s="63"/>
      <c r="U43" s="63"/>
      <c r="V43" s="63"/>
      <c r="W43" s="63"/>
      <c r="X43" s="63"/>
      <c r="AD43" s="66"/>
      <c r="AE43" s="66"/>
    </row>
    <row r="44" spans="6:31" x14ac:dyDescent="0.9">
      <c r="F44" s="541"/>
      <c r="G44" s="78" t="s">
        <v>70</v>
      </c>
      <c r="H44" s="79">
        <f>SUM(H38:H43)</f>
        <v>115</v>
      </c>
      <c r="I44" s="80">
        <v>86</v>
      </c>
      <c r="K44" s="75"/>
      <c r="L44" s="60"/>
      <c r="M44" s="63"/>
      <c r="N44" s="63"/>
      <c r="O44" s="63"/>
      <c r="P44" s="63"/>
      <c r="Q44" s="63"/>
      <c r="R44" s="63"/>
      <c r="S44" s="63"/>
      <c r="T44" s="63"/>
      <c r="U44" s="63"/>
      <c r="V44" s="63"/>
      <c r="W44" s="63"/>
      <c r="X44" s="63"/>
      <c r="AD44" s="66"/>
      <c r="AE44" s="66"/>
    </row>
    <row r="45" spans="6:31" x14ac:dyDescent="0.9">
      <c r="F45" s="541" t="s">
        <v>437</v>
      </c>
      <c r="G45" s="28" t="s">
        <v>3</v>
      </c>
      <c r="H45" s="83">
        <v>979</v>
      </c>
      <c r="I45" s="83">
        <v>1056</v>
      </c>
      <c r="K45" s="75"/>
      <c r="L45" s="60"/>
      <c r="M45" s="63"/>
      <c r="N45" s="63"/>
      <c r="O45" s="63"/>
      <c r="P45" s="63"/>
      <c r="Q45" s="63"/>
      <c r="R45" s="63"/>
      <c r="S45" s="63"/>
      <c r="T45" s="63"/>
      <c r="U45" s="63"/>
      <c r="V45" s="63"/>
      <c r="W45" s="63"/>
      <c r="X45" s="63"/>
      <c r="AD45" s="66"/>
      <c r="AE45" s="66"/>
    </row>
    <row r="46" spans="6:31" x14ac:dyDescent="0.9">
      <c r="F46" s="541"/>
      <c r="G46" s="28" t="s">
        <v>5</v>
      </c>
      <c r="H46" s="83">
        <v>369</v>
      </c>
      <c r="I46" s="83">
        <v>409</v>
      </c>
      <c r="K46" s="75"/>
      <c r="L46" s="60"/>
      <c r="M46" s="63"/>
      <c r="N46" s="63"/>
      <c r="O46" s="63"/>
      <c r="P46" s="63"/>
      <c r="Q46" s="77"/>
      <c r="R46" s="60"/>
      <c r="S46" s="63"/>
      <c r="T46" s="63"/>
      <c r="U46" s="63"/>
      <c r="V46" s="63"/>
      <c r="W46" s="63"/>
      <c r="X46" s="63"/>
      <c r="Y46" s="64"/>
      <c r="Z46" s="66"/>
      <c r="AA46" s="66"/>
      <c r="AB46" s="66"/>
      <c r="AC46" s="66"/>
      <c r="AD46" s="66"/>
      <c r="AE46" s="66"/>
    </row>
    <row r="47" spans="6:31" x14ac:dyDescent="0.9">
      <c r="F47" s="541"/>
      <c r="G47" s="28" t="s">
        <v>6</v>
      </c>
      <c r="H47" s="83">
        <v>1518</v>
      </c>
      <c r="I47" s="83">
        <v>684</v>
      </c>
      <c r="K47" s="75"/>
      <c r="L47" s="60"/>
      <c r="M47" s="63"/>
      <c r="N47" s="63"/>
      <c r="O47" s="63"/>
      <c r="P47" s="63"/>
      <c r="Q47" s="87"/>
      <c r="R47" s="87"/>
      <c r="S47" s="63"/>
      <c r="T47" s="63"/>
      <c r="U47" s="63"/>
      <c r="V47" s="63"/>
      <c r="W47" s="63"/>
      <c r="X47" s="63"/>
      <c r="Y47" s="64"/>
      <c r="Z47" s="66"/>
      <c r="AA47" s="66"/>
      <c r="AB47" s="66"/>
      <c r="AC47" s="66"/>
      <c r="AD47" s="66"/>
      <c r="AE47" s="66"/>
    </row>
    <row r="48" spans="6:31" x14ac:dyDescent="0.9">
      <c r="F48" s="541"/>
      <c r="G48" s="28" t="s">
        <v>10</v>
      </c>
      <c r="H48" s="83">
        <v>261</v>
      </c>
      <c r="I48" s="83">
        <v>263</v>
      </c>
      <c r="K48" s="75"/>
      <c r="L48" s="60"/>
      <c r="M48" s="63"/>
      <c r="N48" s="63"/>
      <c r="O48" s="63"/>
      <c r="P48" s="63"/>
      <c r="Q48" s="77"/>
      <c r="R48" s="88"/>
      <c r="S48" s="63"/>
      <c r="T48" s="63"/>
      <c r="U48" s="63"/>
      <c r="V48" s="63"/>
      <c r="W48" s="63"/>
      <c r="X48" s="63"/>
      <c r="Y48" s="64"/>
      <c r="Z48" s="66"/>
      <c r="AA48" s="66"/>
      <c r="AB48" s="66"/>
      <c r="AC48" s="66"/>
      <c r="AD48" s="66"/>
      <c r="AE48" s="66"/>
    </row>
    <row r="49" spans="6:31" x14ac:dyDescent="0.9">
      <c r="F49" s="541"/>
      <c r="G49" s="78" t="s">
        <v>70</v>
      </c>
      <c r="H49" s="79">
        <f>SUM(H45:H48)</f>
        <v>3127</v>
      </c>
      <c r="I49" s="80">
        <v>2412</v>
      </c>
      <c r="K49" s="75"/>
      <c r="L49" s="89"/>
      <c r="M49" s="63"/>
      <c r="N49" s="63"/>
      <c r="O49" s="63"/>
      <c r="P49" s="63"/>
      <c r="Q49" s="77"/>
      <c r="R49" s="60"/>
      <c r="S49" s="63"/>
      <c r="T49" s="63"/>
      <c r="U49" s="63"/>
      <c r="V49" s="63"/>
      <c r="W49" s="63"/>
      <c r="X49" s="63"/>
      <c r="Y49" s="64"/>
      <c r="Z49" s="66"/>
      <c r="AA49" s="66"/>
      <c r="AB49" s="66"/>
      <c r="AC49" s="66"/>
      <c r="AD49" s="66"/>
      <c r="AE49" s="66"/>
    </row>
    <row r="50" spans="6:31" x14ac:dyDescent="0.9">
      <c r="F50" s="541" t="s">
        <v>438</v>
      </c>
      <c r="G50" s="28" t="s">
        <v>106</v>
      </c>
      <c r="H50" s="83">
        <v>358</v>
      </c>
      <c r="I50" s="83">
        <v>137</v>
      </c>
      <c r="K50" s="75"/>
      <c r="L50" s="77"/>
      <c r="M50" s="63"/>
      <c r="N50" s="63"/>
      <c r="O50" s="63"/>
      <c r="P50" s="63"/>
      <c r="Q50" s="77"/>
      <c r="R50" s="60"/>
      <c r="S50" s="63"/>
      <c r="T50" s="63"/>
      <c r="U50" s="63"/>
      <c r="V50" s="63"/>
      <c r="W50" s="63"/>
      <c r="X50" s="63"/>
      <c r="Y50" s="64"/>
      <c r="Z50" s="66"/>
      <c r="AA50" s="66"/>
      <c r="AB50" s="66"/>
      <c r="AC50" s="66"/>
      <c r="AD50" s="66"/>
      <c r="AE50" s="66"/>
    </row>
    <row r="51" spans="6:31" x14ac:dyDescent="0.9">
      <c r="F51" s="541"/>
      <c r="G51" s="28" t="s">
        <v>298</v>
      </c>
      <c r="H51" s="83">
        <v>624</v>
      </c>
      <c r="I51" s="83">
        <v>553</v>
      </c>
      <c r="K51" s="75"/>
      <c r="L51" s="60"/>
      <c r="M51" s="63"/>
      <c r="N51" s="63"/>
      <c r="O51" s="63"/>
      <c r="P51" s="63"/>
      <c r="Q51" s="77"/>
      <c r="R51" s="60"/>
      <c r="S51" s="63"/>
      <c r="T51" s="63"/>
      <c r="U51" s="63"/>
      <c r="V51" s="63"/>
      <c r="W51" s="63"/>
      <c r="X51" s="63"/>
      <c r="Y51" s="64"/>
      <c r="Z51" s="66"/>
      <c r="AA51" s="66"/>
      <c r="AB51" s="66"/>
      <c r="AC51" s="66"/>
      <c r="AD51" s="66"/>
      <c r="AE51" s="66"/>
    </row>
    <row r="52" spans="6:31" x14ac:dyDescent="0.9">
      <c r="F52" s="541"/>
      <c r="G52" s="28" t="s">
        <v>5</v>
      </c>
      <c r="H52" s="83">
        <v>239</v>
      </c>
      <c r="I52" s="83">
        <v>287</v>
      </c>
      <c r="K52" s="75"/>
      <c r="L52" s="77"/>
      <c r="M52" s="63"/>
      <c r="N52" s="63"/>
      <c r="O52" s="63"/>
      <c r="P52" s="63"/>
      <c r="Q52" s="87"/>
      <c r="R52" s="87"/>
      <c r="S52" s="63"/>
      <c r="T52" s="63"/>
      <c r="U52" s="63"/>
      <c r="V52" s="63"/>
      <c r="W52" s="63"/>
      <c r="X52" s="63"/>
      <c r="Y52" s="64"/>
      <c r="Z52" s="66"/>
      <c r="AA52" s="66"/>
      <c r="AB52" s="66"/>
      <c r="AC52" s="66"/>
      <c r="AD52" s="66"/>
      <c r="AE52" s="66"/>
    </row>
    <row r="53" spans="6:31" x14ac:dyDescent="0.9">
      <c r="F53" s="541"/>
      <c r="G53" s="78" t="s">
        <v>70</v>
      </c>
      <c r="H53" s="79">
        <f>SUM(H50:H52)</f>
        <v>1221</v>
      </c>
      <c r="I53" s="80">
        <v>977</v>
      </c>
      <c r="K53" s="75"/>
      <c r="L53" s="77"/>
      <c r="M53" s="63"/>
      <c r="N53" s="63"/>
      <c r="O53" s="63"/>
      <c r="P53" s="63"/>
      <c r="Q53" s="77"/>
      <c r="R53" s="60"/>
      <c r="S53" s="63"/>
      <c r="T53" s="63"/>
      <c r="U53" s="63"/>
      <c r="V53" s="63"/>
      <c r="W53" s="63"/>
      <c r="X53" s="63"/>
      <c r="Y53" s="64"/>
      <c r="Z53" s="66"/>
      <c r="AA53" s="66"/>
      <c r="AB53" s="66"/>
      <c r="AC53" s="66"/>
      <c r="AD53" s="66"/>
      <c r="AE53" s="66"/>
    </row>
    <row r="54" spans="6:31" x14ac:dyDescent="0.9">
      <c r="F54" s="541" t="s">
        <v>439</v>
      </c>
      <c r="G54" s="28" t="s">
        <v>106</v>
      </c>
      <c r="H54" s="83">
        <v>51</v>
      </c>
      <c r="I54" s="83">
        <v>3</v>
      </c>
      <c r="K54" s="75"/>
      <c r="L54" s="77"/>
      <c r="M54" s="63"/>
      <c r="N54" s="63"/>
      <c r="O54" s="63"/>
      <c r="P54" s="63"/>
      <c r="Q54" s="77"/>
      <c r="R54" s="60"/>
      <c r="S54" s="63"/>
      <c r="T54" s="63"/>
      <c r="U54" s="63"/>
      <c r="V54" s="63"/>
      <c r="W54" s="63"/>
      <c r="X54" s="63"/>
      <c r="Y54" s="64"/>
      <c r="Z54" s="66"/>
      <c r="AA54" s="66"/>
      <c r="AB54" s="66"/>
      <c r="AC54" s="66"/>
      <c r="AD54" s="66"/>
      <c r="AE54" s="66"/>
    </row>
    <row r="55" spans="6:31" x14ac:dyDescent="0.9">
      <c r="F55" s="541"/>
      <c r="G55" s="28" t="s">
        <v>469</v>
      </c>
      <c r="H55" s="83">
        <v>74</v>
      </c>
      <c r="I55" s="83">
        <v>51</v>
      </c>
      <c r="K55" s="75"/>
      <c r="L55" s="60"/>
      <c r="M55" s="63"/>
      <c r="N55" s="63"/>
      <c r="O55" s="63"/>
      <c r="P55" s="63"/>
      <c r="Q55" s="77"/>
      <c r="R55" s="60"/>
      <c r="S55" s="63"/>
      <c r="T55" s="63"/>
      <c r="U55" s="63"/>
      <c r="V55" s="63"/>
      <c r="W55" s="63"/>
      <c r="X55" s="63"/>
      <c r="Y55" s="64"/>
      <c r="Z55" s="66"/>
      <c r="AA55" s="66"/>
      <c r="AB55" s="66"/>
      <c r="AC55" s="66"/>
      <c r="AD55" s="66"/>
      <c r="AE55" s="66"/>
    </row>
    <row r="56" spans="6:31" x14ac:dyDescent="0.9">
      <c r="F56" s="541"/>
      <c r="G56" s="28" t="s">
        <v>5</v>
      </c>
      <c r="H56" s="83">
        <v>13</v>
      </c>
      <c r="I56" s="83">
        <v>18</v>
      </c>
      <c r="K56" s="75"/>
      <c r="L56" s="77"/>
      <c r="M56" s="63"/>
      <c r="N56" s="63"/>
      <c r="O56" s="63"/>
      <c r="P56" s="63"/>
      <c r="Q56" s="77"/>
      <c r="R56" s="60"/>
      <c r="S56" s="63"/>
      <c r="T56" s="63"/>
      <c r="U56" s="63"/>
      <c r="V56" s="63"/>
      <c r="W56" s="63"/>
      <c r="X56" s="63"/>
      <c r="Y56" s="64"/>
      <c r="Z56" s="66"/>
      <c r="AA56" s="66"/>
      <c r="AB56" s="66"/>
      <c r="AC56" s="66"/>
      <c r="AD56" s="66"/>
      <c r="AE56" s="66"/>
    </row>
    <row r="57" spans="6:31" x14ac:dyDescent="0.9">
      <c r="F57" s="541"/>
      <c r="G57" s="28" t="s">
        <v>6</v>
      </c>
      <c r="H57" s="83">
        <v>64</v>
      </c>
      <c r="I57" s="83">
        <v>87</v>
      </c>
      <c r="K57" s="75"/>
      <c r="L57" s="77"/>
      <c r="M57" s="63"/>
      <c r="N57" s="63"/>
      <c r="O57" s="63"/>
      <c r="P57" s="63"/>
      <c r="Q57" s="77"/>
      <c r="R57" s="60"/>
      <c r="S57" s="63"/>
      <c r="T57" s="63"/>
      <c r="U57" s="63"/>
      <c r="V57" s="63"/>
      <c r="W57" s="63"/>
      <c r="X57" s="63"/>
      <c r="Y57" s="64"/>
      <c r="Z57" s="66"/>
      <c r="AA57" s="66"/>
      <c r="AB57" s="66"/>
      <c r="AC57" s="66"/>
      <c r="AD57" s="66"/>
      <c r="AE57" s="66"/>
    </row>
    <row r="58" spans="6:31" x14ac:dyDescent="0.9">
      <c r="F58" s="541"/>
      <c r="G58" s="78" t="s">
        <v>70</v>
      </c>
      <c r="H58" s="79">
        <f>SUM(H54:H57)</f>
        <v>202</v>
      </c>
      <c r="I58" s="80">
        <v>159</v>
      </c>
      <c r="K58" s="75"/>
      <c r="L58" s="77"/>
      <c r="M58" s="63"/>
      <c r="N58" s="63"/>
      <c r="O58" s="63"/>
      <c r="P58" s="63"/>
      <c r="Q58" s="77"/>
      <c r="R58" s="60"/>
      <c r="S58" s="63"/>
      <c r="T58" s="63"/>
      <c r="U58" s="63"/>
      <c r="V58" s="63"/>
      <c r="W58" s="63"/>
      <c r="X58" s="63"/>
      <c r="Y58" s="64"/>
      <c r="Z58" s="66"/>
      <c r="AA58" s="66"/>
      <c r="AB58" s="66"/>
      <c r="AC58" s="66"/>
      <c r="AD58" s="66"/>
      <c r="AE58" s="66"/>
    </row>
    <row r="59" spans="6:31" x14ac:dyDescent="0.9">
      <c r="F59" s="541" t="s">
        <v>440</v>
      </c>
      <c r="G59" s="28" t="s">
        <v>1</v>
      </c>
      <c r="H59" s="83">
        <v>12</v>
      </c>
      <c r="I59" s="83">
        <v>16</v>
      </c>
      <c r="K59" s="75"/>
      <c r="L59" s="77"/>
      <c r="M59" s="63"/>
      <c r="N59" s="63"/>
      <c r="O59" s="63"/>
      <c r="P59" s="63"/>
      <c r="Q59" s="87"/>
      <c r="R59" s="73"/>
      <c r="S59" s="63"/>
      <c r="T59" s="63"/>
      <c r="U59" s="63"/>
      <c r="V59" s="63"/>
      <c r="W59" s="63"/>
      <c r="X59" s="63"/>
      <c r="Y59" s="64"/>
      <c r="Z59" s="66"/>
      <c r="AA59" s="66"/>
      <c r="AB59" s="66"/>
      <c r="AC59" s="66"/>
      <c r="AD59" s="66"/>
      <c r="AE59" s="66"/>
    </row>
    <row r="60" spans="6:31" x14ac:dyDescent="0.9">
      <c r="F60" s="541"/>
      <c r="G60" s="28" t="s">
        <v>106</v>
      </c>
      <c r="H60" s="83">
        <v>307</v>
      </c>
      <c r="I60" s="83">
        <v>87</v>
      </c>
      <c r="K60" s="75"/>
      <c r="L60" s="60"/>
      <c r="M60" s="63"/>
      <c r="N60" s="63"/>
      <c r="O60" s="63"/>
      <c r="P60" s="63"/>
      <c r="Q60" s="77"/>
      <c r="R60" s="60"/>
      <c r="S60" s="63"/>
      <c r="T60" s="63"/>
      <c r="U60" s="63"/>
      <c r="V60" s="63"/>
      <c r="W60" s="63"/>
      <c r="X60" s="63"/>
      <c r="Y60" s="64"/>
      <c r="Z60" s="66"/>
      <c r="AA60" s="66"/>
      <c r="AB60" s="66"/>
      <c r="AC60" s="66"/>
      <c r="AD60" s="66"/>
      <c r="AE60" s="66"/>
    </row>
    <row r="61" spans="6:31" x14ac:dyDescent="0.9">
      <c r="F61" s="541"/>
      <c r="G61" s="28" t="s">
        <v>298</v>
      </c>
      <c r="H61" s="83">
        <v>904</v>
      </c>
      <c r="I61" s="83">
        <v>597</v>
      </c>
      <c r="K61" s="75"/>
      <c r="L61" s="77"/>
      <c r="M61" s="63"/>
      <c r="N61" s="63"/>
      <c r="O61" s="63"/>
      <c r="P61" s="63"/>
      <c r="Q61" s="77"/>
      <c r="R61" s="60"/>
      <c r="S61" s="63"/>
      <c r="T61" s="63"/>
      <c r="U61" s="63"/>
      <c r="V61" s="63"/>
      <c r="W61" s="63"/>
      <c r="X61" s="63"/>
      <c r="Y61" s="64"/>
      <c r="Z61" s="66"/>
      <c r="AA61" s="66"/>
      <c r="AB61" s="66"/>
      <c r="AC61" s="66"/>
      <c r="AD61" s="66"/>
      <c r="AE61" s="66"/>
    </row>
    <row r="62" spans="6:31" x14ac:dyDescent="0.9">
      <c r="F62" s="541"/>
      <c r="G62" s="28" t="s">
        <v>4</v>
      </c>
      <c r="H62" s="83">
        <v>131</v>
      </c>
      <c r="I62" s="83">
        <v>183</v>
      </c>
      <c r="K62" s="75"/>
      <c r="L62" s="77"/>
      <c r="M62" s="63"/>
      <c r="N62" s="63"/>
      <c r="O62" s="63"/>
      <c r="P62" s="63"/>
      <c r="Q62" s="87"/>
      <c r="R62" s="87"/>
      <c r="S62" s="63"/>
      <c r="T62" s="63"/>
      <c r="U62" s="63"/>
      <c r="V62" s="63"/>
      <c r="W62" s="63"/>
      <c r="X62" s="63"/>
      <c r="Y62" s="64"/>
      <c r="Z62" s="66"/>
      <c r="AA62" s="66"/>
      <c r="AB62" s="66"/>
      <c r="AC62" s="66"/>
      <c r="AD62" s="66"/>
      <c r="AE62" s="66"/>
    </row>
    <row r="63" spans="6:31" x14ac:dyDescent="0.9">
      <c r="F63" s="541"/>
      <c r="G63" s="28" t="s">
        <v>6</v>
      </c>
      <c r="H63" s="83">
        <v>249</v>
      </c>
      <c r="I63" s="83">
        <v>148</v>
      </c>
      <c r="K63" s="75"/>
      <c r="L63" s="77"/>
      <c r="M63" s="63"/>
      <c r="N63" s="63"/>
      <c r="O63" s="63"/>
      <c r="P63" s="63"/>
      <c r="Q63" s="77"/>
      <c r="R63" s="60"/>
      <c r="S63" s="63"/>
      <c r="T63" s="63"/>
      <c r="U63" s="63"/>
      <c r="V63" s="63"/>
      <c r="W63" s="63"/>
      <c r="X63" s="63"/>
      <c r="Y63" s="64"/>
      <c r="Z63" s="66"/>
      <c r="AA63" s="66"/>
      <c r="AB63" s="66"/>
      <c r="AC63" s="66"/>
      <c r="AD63" s="66"/>
      <c r="AE63" s="66"/>
    </row>
    <row r="64" spans="6:31" x14ac:dyDescent="0.9">
      <c r="F64" s="541"/>
      <c r="G64" s="28" t="s">
        <v>8</v>
      </c>
      <c r="H64" s="83">
        <v>126</v>
      </c>
      <c r="I64" s="83">
        <v>156</v>
      </c>
      <c r="K64" s="75"/>
      <c r="L64" s="77"/>
      <c r="M64" s="63"/>
      <c r="N64" s="63"/>
      <c r="O64" s="63"/>
      <c r="P64" s="63"/>
      <c r="Q64" s="77"/>
      <c r="R64" s="60"/>
      <c r="S64" s="63"/>
      <c r="T64" s="63"/>
      <c r="U64" s="63"/>
      <c r="V64" s="63"/>
      <c r="W64" s="63"/>
      <c r="X64" s="63"/>
      <c r="Y64" s="64"/>
      <c r="Z64" s="66"/>
      <c r="AA64" s="66"/>
      <c r="AB64" s="66"/>
      <c r="AC64" s="66"/>
      <c r="AD64" s="66"/>
      <c r="AE64" s="66"/>
    </row>
    <row r="65" spans="6:31" x14ac:dyDescent="0.9">
      <c r="F65" s="541"/>
      <c r="G65" s="78" t="s">
        <v>70</v>
      </c>
      <c r="H65" s="79">
        <f>SUM(H59:H64)</f>
        <v>1729</v>
      </c>
      <c r="I65" s="80">
        <v>1187</v>
      </c>
      <c r="K65" s="75"/>
      <c r="L65" s="77"/>
      <c r="M65" s="63"/>
      <c r="N65" s="63"/>
      <c r="O65" s="63"/>
      <c r="P65" s="63"/>
      <c r="Q65" s="77"/>
      <c r="R65" s="60"/>
      <c r="S65" s="63"/>
      <c r="T65" s="63"/>
      <c r="U65" s="63"/>
      <c r="V65" s="63"/>
      <c r="W65" s="63"/>
      <c r="X65" s="63"/>
      <c r="Y65" s="64"/>
      <c r="Z65" s="66"/>
      <c r="AA65" s="66"/>
      <c r="AB65" s="66"/>
      <c r="AC65" s="66"/>
      <c r="AD65" s="66"/>
      <c r="AE65" s="66"/>
    </row>
    <row r="66" spans="6:31" x14ac:dyDescent="0.9">
      <c r="F66" s="541" t="s">
        <v>441</v>
      </c>
      <c r="G66" s="28" t="s">
        <v>298</v>
      </c>
      <c r="H66" s="83">
        <v>39</v>
      </c>
      <c r="I66" s="83">
        <v>29</v>
      </c>
      <c r="K66" s="75"/>
      <c r="L66" s="77"/>
      <c r="M66" s="63"/>
      <c r="N66" s="63"/>
      <c r="O66" s="63"/>
      <c r="P66" s="63"/>
      <c r="Q66" s="87"/>
      <c r="R66" s="73"/>
      <c r="S66" s="63"/>
      <c r="T66" s="63"/>
      <c r="U66" s="63"/>
      <c r="V66" s="63"/>
      <c r="W66" s="63"/>
      <c r="X66" s="63"/>
      <c r="Y66" s="64"/>
      <c r="Z66" s="66"/>
      <c r="AA66" s="66"/>
      <c r="AB66" s="66"/>
      <c r="AC66" s="66"/>
      <c r="AD66" s="66"/>
      <c r="AE66" s="66"/>
    </row>
    <row r="67" spans="6:31" x14ac:dyDescent="0.9">
      <c r="F67" s="541"/>
      <c r="G67" s="28" t="s">
        <v>5</v>
      </c>
      <c r="H67" s="83">
        <v>23</v>
      </c>
      <c r="I67" s="83">
        <v>30</v>
      </c>
      <c r="K67" s="75"/>
      <c r="L67" s="60"/>
      <c r="M67" s="63"/>
      <c r="N67" s="63"/>
      <c r="O67" s="63"/>
      <c r="P67" s="63"/>
      <c r="Q67" s="77"/>
      <c r="R67" s="60"/>
      <c r="S67" s="63"/>
      <c r="T67" s="63"/>
      <c r="U67" s="63"/>
      <c r="V67" s="63"/>
      <c r="W67" s="63"/>
      <c r="X67" s="63"/>
      <c r="Y67" s="64"/>
      <c r="Z67" s="66"/>
      <c r="AA67" s="66"/>
      <c r="AB67" s="66"/>
      <c r="AC67" s="66"/>
      <c r="AD67" s="66"/>
      <c r="AE67" s="66"/>
    </row>
    <row r="68" spans="6:31" x14ac:dyDescent="0.9">
      <c r="F68" s="541"/>
      <c r="G68" s="78" t="s">
        <v>70</v>
      </c>
      <c r="H68" s="79">
        <f>SUM(H66:H67)</f>
        <v>62</v>
      </c>
      <c r="I68" s="80">
        <v>59</v>
      </c>
      <c r="K68" s="75"/>
      <c r="L68" s="77"/>
      <c r="M68" s="63"/>
      <c r="N68" s="63"/>
      <c r="O68" s="63"/>
      <c r="P68" s="63"/>
      <c r="Q68" s="77"/>
      <c r="R68" s="60"/>
      <c r="S68" s="63"/>
      <c r="T68" s="63"/>
      <c r="U68" s="63"/>
      <c r="V68" s="63"/>
      <c r="W68" s="63"/>
      <c r="X68" s="63"/>
      <c r="Y68" s="64"/>
      <c r="Z68" s="66"/>
      <c r="AA68" s="66"/>
      <c r="AB68" s="66"/>
      <c r="AC68" s="66"/>
      <c r="AD68" s="66"/>
      <c r="AE68" s="66"/>
    </row>
    <row r="69" spans="6:31" x14ac:dyDescent="0.9">
      <c r="F69" s="541" t="s">
        <v>442</v>
      </c>
      <c r="G69" s="28" t="s">
        <v>106</v>
      </c>
      <c r="H69" s="83">
        <v>730</v>
      </c>
      <c r="I69" s="83">
        <v>235</v>
      </c>
      <c r="K69" s="75"/>
      <c r="L69" s="60"/>
      <c r="M69" s="63"/>
      <c r="N69" s="63"/>
      <c r="O69" s="63"/>
      <c r="P69" s="63"/>
      <c r="Q69" s="87"/>
      <c r="R69" s="73"/>
      <c r="S69" s="63"/>
      <c r="T69" s="63"/>
      <c r="U69" s="63"/>
      <c r="V69" s="63"/>
      <c r="W69" s="63"/>
      <c r="X69" s="63"/>
      <c r="Y69" s="64"/>
      <c r="Z69" s="66"/>
      <c r="AA69" s="66"/>
      <c r="AB69" s="66"/>
      <c r="AC69" s="66"/>
      <c r="AD69" s="66"/>
      <c r="AE69" s="66"/>
    </row>
    <row r="70" spans="6:31" x14ac:dyDescent="0.9">
      <c r="F70" s="541"/>
      <c r="G70" s="28" t="s">
        <v>298</v>
      </c>
      <c r="H70" s="83">
        <v>1039</v>
      </c>
      <c r="I70" s="83">
        <v>855</v>
      </c>
      <c r="K70" s="75"/>
      <c r="L70" s="60"/>
      <c r="M70" s="63"/>
      <c r="N70" s="63"/>
      <c r="O70" s="63"/>
      <c r="P70" s="63"/>
      <c r="Q70" s="77"/>
      <c r="R70" s="90"/>
      <c r="S70" s="63"/>
      <c r="T70" s="63"/>
      <c r="U70" s="63"/>
      <c r="V70" s="63"/>
      <c r="W70" s="63"/>
      <c r="X70" s="63"/>
      <c r="Y70" s="64"/>
      <c r="Z70" s="66"/>
      <c r="AA70" s="66"/>
      <c r="AB70" s="66"/>
      <c r="AC70" s="66"/>
      <c r="AD70" s="66"/>
      <c r="AE70" s="66"/>
    </row>
    <row r="71" spans="6:31" x14ac:dyDescent="0.9">
      <c r="F71" s="541"/>
      <c r="G71" s="28" t="s">
        <v>5</v>
      </c>
      <c r="H71" s="83">
        <v>394</v>
      </c>
      <c r="I71" s="83">
        <v>494</v>
      </c>
      <c r="K71" s="75"/>
      <c r="L71" s="60"/>
      <c r="M71" s="63"/>
      <c r="N71" s="63"/>
      <c r="O71" s="63"/>
      <c r="P71" s="63"/>
      <c r="Q71" s="77"/>
      <c r="R71" s="60"/>
      <c r="S71" s="63"/>
      <c r="T71" s="63"/>
      <c r="U71" s="63"/>
      <c r="V71" s="63"/>
      <c r="W71" s="63"/>
      <c r="X71" s="63"/>
      <c r="Y71" s="64"/>
      <c r="Z71" s="66"/>
      <c r="AA71" s="66"/>
      <c r="AB71" s="66"/>
      <c r="AC71" s="66"/>
      <c r="AD71" s="66"/>
      <c r="AE71" s="66"/>
    </row>
    <row r="72" spans="6:31" x14ac:dyDescent="0.9">
      <c r="F72" s="541"/>
      <c r="G72" s="78" t="s">
        <v>70</v>
      </c>
      <c r="H72" s="79">
        <f>SUM(H69:H71)</f>
        <v>2163</v>
      </c>
      <c r="I72" s="80">
        <v>1584</v>
      </c>
      <c r="K72" s="75"/>
      <c r="L72" s="60"/>
      <c r="M72" s="63"/>
      <c r="N72" s="63"/>
      <c r="O72" s="63"/>
      <c r="P72" s="63"/>
      <c r="Q72" s="77"/>
      <c r="R72" s="60"/>
      <c r="S72" s="63"/>
      <c r="T72" s="63"/>
      <c r="U72" s="63"/>
      <c r="V72" s="63"/>
      <c r="W72" s="63"/>
      <c r="X72" s="63"/>
      <c r="Y72" s="64"/>
      <c r="Z72" s="66"/>
      <c r="AA72" s="66"/>
      <c r="AB72" s="66"/>
      <c r="AC72" s="66"/>
      <c r="AD72" s="66"/>
      <c r="AE72" s="66"/>
    </row>
    <row r="73" spans="6:31" x14ac:dyDescent="0.9">
      <c r="F73" s="541" t="s">
        <v>443</v>
      </c>
      <c r="G73" s="86" t="s">
        <v>298</v>
      </c>
      <c r="H73" s="83">
        <v>677</v>
      </c>
      <c r="I73" s="83"/>
      <c r="K73" s="75"/>
      <c r="L73" s="60"/>
      <c r="M73" s="63"/>
      <c r="N73" s="63"/>
      <c r="O73" s="63"/>
      <c r="P73" s="63"/>
      <c r="Q73" s="87"/>
      <c r="R73" s="73"/>
      <c r="S73" s="63"/>
      <c r="T73" s="63"/>
      <c r="U73" s="63"/>
      <c r="V73" s="63"/>
      <c r="W73" s="63"/>
      <c r="X73" s="63"/>
      <c r="Y73" s="64"/>
      <c r="Z73" s="66"/>
      <c r="AA73" s="66"/>
      <c r="AB73" s="66"/>
      <c r="AC73" s="66"/>
      <c r="AD73" s="66"/>
      <c r="AE73" s="66"/>
    </row>
    <row r="74" spans="6:31" x14ac:dyDescent="0.9">
      <c r="F74" s="541"/>
      <c r="G74" s="28" t="s">
        <v>8</v>
      </c>
      <c r="H74" s="83">
        <v>305</v>
      </c>
      <c r="I74" s="83">
        <v>792</v>
      </c>
      <c r="K74" s="75"/>
      <c r="L74" s="60"/>
      <c r="M74" s="63"/>
      <c r="N74" s="63"/>
      <c r="O74" s="63"/>
      <c r="P74" s="63"/>
      <c r="Q74" s="77"/>
      <c r="R74" s="60"/>
      <c r="S74" s="63"/>
      <c r="T74" s="63"/>
      <c r="U74" s="63"/>
      <c r="V74" s="63"/>
      <c r="W74" s="63"/>
      <c r="X74" s="63"/>
      <c r="Y74" s="64"/>
      <c r="Z74" s="66"/>
      <c r="AA74" s="66"/>
      <c r="AB74" s="66"/>
      <c r="AC74" s="66"/>
      <c r="AD74" s="66"/>
      <c r="AE74" s="66"/>
    </row>
    <row r="75" spans="6:31" x14ac:dyDescent="0.9">
      <c r="F75" s="541"/>
      <c r="G75" s="28" t="s">
        <v>10</v>
      </c>
      <c r="H75" s="83">
        <v>938</v>
      </c>
      <c r="I75" s="83">
        <v>967</v>
      </c>
      <c r="K75" s="75"/>
      <c r="L75" s="60"/>
      <c r="M75" s="63"/>
      <c r="N75" s="63"/>
      <c r="O75" s="63"/>
      <c r="P75" s="63"/>
      <c r="Q75" s="77"/>
      <c r="R75" s="60"/>
      <c r="S75" s="63"/>
      <c r="T75" s="63"/>
      <c r="U75" s="63"/>
      <c r="V75" s="63"/>
      <c r="W75" s="63"/>
      <c r="X75" s="63"/>
      <c r="Y75" s="64"/>
      <c r="Z75" s="66"/>
      <c r="AA75" s="66"/>
      <c r="AB75" s="66"/>
      <c r="AC75" s="66"/>
      <c r="AD75" s="66"/>
      <c r="AE75" s="66"/>
    </row>
    <row r="76" spans="6:31" x14ac:dyDescent="0.9">
      <c r="F76" s="541"/>
      <c r="G76" s="78" t="s">
        <v>70</v>
      </c>
      <c r="H76" s="79">
        <f>SUM(H73:H75)</f>
        <v>1920</v>
      </c>
      <c r="I76" s="80">
        <v>1759</v>
      </c>
      <c r="K76" s="75"/>
      <c r="L76" s="60"/>
      <c r="M76" s="63"/>
      <c r="N76" s="63"/>
      <c r="O76" s="63"/>
      <c r="P76" s="63"/>
      <c r="Q76" s="77"/>
      <c r="R76" s="60"/>
      <c r="S76" s="63"/>
      <c r="T76" s="63"/>
      <c r="U76" s="63"/>
      <c r="V76" s="63"/>
      <c r="W76" s="63"/>
      <c r="X76" s="63"/>
      <c r="Y76" s="64"/>
      <c r="Z76" s="66"/>
      <c r="AA76" s="66"/>
      <c r="AB76" s="66"/>
      <c r="AC76" s="66"/>
      <c r="AD76" s="66"/>
      <c r="AE76" s="66"/>
    </row>
    <row r="77" spans="6:31" x14ac:dyDescent="0.9">
      <c r="F77" s="541" t="s">
        <v>444</v>
      </c>
      <c r="G77" s="28" t="s">
        <v>4</v>
      </c>
      <c r="H77" s="83">
        <v>1031</v>
      </c>
      <c r="I77" s="83">
        <v>1238</v>
      </c>
      <c r="K77" s="75"/>
      <c r="L77" s="60"/>
      <c r="M77" s="63"/>
      <c r="N77" s="63"/>
      <c r="O77" s="63"/>
      <c r="P77" s="63"/>
      <c r="Q77" s="77"/>
      <c r="R77" s="60"/>
      <c r="S77" s="63"/>
      <c r="T77" s="63"/>
      <c r="U77" s="63"/>
      <c r="V77" s="63"/>
      <c r="W77" s="63"/>
      <c r="X77" s="63"/>
      <c r="Y77" s="64"/>
      <c r="Z77" s="66"/>
      <c r="AA77" s="66"/>
      <c r="AB77" s="66"/>
      <c r="AC77" s="66"/>
      <c r="AD77" s="66"/>
      <c r="AE77" s="66"/>
    </row>
    <row r="78" spans="6:31" x14ac:dyDescent="0.9">
      <c r="F78" s="541"/>
      <c r="G78" s="28" t="s">
        <v>5</v>
      </c>
      <c r="H78" s="83">
        <v>1459</v>
      </c>
      <c r="I78" s="83">
        <v>952</v>
      </c>
      <c r="K78" s="75"/>
      <c r="L78" s="60"/>
      <c r="M78" s="63"/>
      <c r="N78" s="63"/>
      <c r="O78" s="63"/>
      <c r="P78" s="63"/>
      <c r="Q78" s="77"/>
      <c r="R78" s="60"/>
      <c r="S78" s="63"/>
      <c r="T78" s="63"/>
      <c r="U78" s="63"/>
      <c r="V78" s="63"/>
      <c r="W78" s="63"/>
      <c r="X78" s="63"/>
      <c r="Y78" s="64"/>
      <c r="Z78" s="66"/>
      <c r="AA78" s="66"/>
      <c r="AB78" s="66"/>
      <c r="AC78" s="66"/>
      <c r="AD78" s="66"/>
      <c r="AE78" s="66"/>
    </row>
    <row r="79" spans="6:31" x14ac:dyDescent="0.9">
      <c r="F79" s="541"/>
      <c r="G79" s="28" t="s">
        <v>10</v>
      </c>
      <c r="H79" s="83">
        <v>820</v>
      </c>
      <c r="I79" s="83">
        <v>624</v>
      </c>
      <c r="K79" s="75"/>
      <c r="L79" s="60"/>
      <c r="M79" s="63"/>
      <c r="N79" s="63"/>
      <c r="O79" s="63"/>
      <c r="P79" s="63"/>
      <c r="Q79" s="87"/>
      <c r="R79" s="73"/>
      <c r="S79" s="63"/>
      <c r="T79" s="63"/>
      <c r="U79" s="63"/>
      <c r="V79" s="63"/>
      <c r="W79" s="63"/>
      <c r="X79" s="63"/>
      <c r="Y79" s="64"/>
      <c r="Z79" s="66"/>
      <c r="AA79" s="66"/>
      <c r="AB79" s="66"/>
      <c r="AC79" s="66"/>
      <c r="AD79" s="66"/>
      <c r="AE79" s="66"/>
    </row>
    <row r="80" spans="6:31" x14ac:dyDescent="0.9">
      <c r="F80" s="541"/>
      <c r="G80" s="78" t="s">
        <v>70</v>
      </c>
      <c r="H80" s="79">
        <f>SUM(H77:H79)</f>
        <v>3310</v>
      </c>
      <c r="I80" s="80">
        <v>2814</v>
      </c>
      <c r="K80" s="75"/>
      <c r="L80" s="60"/>
      <c r="M80" s="63"/>
      <c r="N80" s="63"/>
      <c r="O80" s="63"/>
      <c r="P80" s="63"/>
      <c r="Q80" s="77"/>
      <c r="R80" s="60"/>
      <c r="S80" s="63"/>
      <c r="T80" s="63"/>
      <c r="U80" s="63"/>
      <c r="V80" s="63"/>
      <c r="W80" s="63"/>
      <c r="X80" s="63"/>
      <c r="Y80" s="64"/>
      <c r="Z80" s="66"/>
      <c r="AA80" s="66"/>
      <c r="AB80" s="66"/>
      <c r="AC80" s="66"/>
      <c r="AD80" s="66"/>
      <c r="AE80" s="66"/>
    </row>
    <row r="81" spans="6:31" x14ac:dyDescent="0.9">
      <c r="F81" s="541" t="s">
        <v>445</v>
      </c>
      <c r="G81" s="28" t="s">
        <v>106</v>
      </c>
      <c r="H81" s="83">
        <v>92</v>
      </c>
      <c r="I81" s="83">
        <v>34</v>
      </c>
      <c r="K81" s="75"/>
      <c r="L81" s="60"/>
      <c r="M81" s="63"/>
      <c r="N81" s="63"/>
      <c r="O81" s="63"/>
      <c r="P81" s="63"/>
      <c r="Q81" s="77"/>
      <c r="R81" s="60"/>
      <c r="S81" s="63"/>
      <c r="T81" s="63"/>
      <c r="U81" s="63"/>
      <c r="V81" s="63"/>
      <c r="W81" s="63"/>
      <c r="X81" s="63"/>
      <c r="Y81" s="64"/>
      <c r="Z81" s="66"/>
      <c r="AA81" s="66"/>
      <c r="AB81" s="66"/>
      <c r="AC81" s="66"/>
      <c r="AD81" s="66"/>
      <c r="AE81" s="66"/>
    </row>
    <row r="82" spans="6:31" x14ac:dyDescent="0.9">
      <c r="F82" s="541"/>
      <c r="G82" s="28" t="s">
        <v>298</v>
      </c>
      <c r="H82" s="83">
        <v>1122</v>
      </c>
      <c r="I82" s="83">
        <v>990</v>
      </c>
      <c r="K82" s="75"/>
      <c r="L82" s="60"/>
      <c r="M82" s="63"/>
      <c r="N82" s="63"/>
      <c r="O82" s="63"/>
      <c r="P82" s="63"/>
      <c r="Q82" s="77"/>
      <c r="R82" s="90"/>
      <c r="S82" s="63"/>
      <c r="T82" s="63"/>
      <c r="U82" s="63"/>
      <c r="V82" s="63"/>
      <c r="W82" s="63"/>
      <c r="X82" s="63"/>
      <c r="Y82" s="64"/>
      <c r="Z82" s="66"/>
      <c r="AA82" s="66"/>
      <c r="AB82" s="66"/>
      <c r="AC82" s="66"/>
      <c r="AD82" s="66"/>
      <c r="AE82" s="66"/>
    </row>
    <row r="83" spans="6:31" x14ac:dyDescent="0.9">
      <c r="F83" s="541"/>
      <c r="G83" s="28" t="s">
        <v>5</v>
      </c>
      <c r="H83" s="83">
        <v>187</v>
      </c>
      <c r="I83" s="83">
        <v>256</v>
      </c>
      <c r="K83" s="75"/>
      <c r="L83" s="60"/>
      <c r="M83" s="63"/>
      <c r="N83" s="63"/>
      <c r="O83" s="63"/>
      <c r="P83" s="63"/>
      <c r="Q83" s="77"/>
      <c r="R83" s="90"/>
      <c r="S83" s="63"/>
      <c r="T83" s="63"/>
      <c r="U83" s="63"/>
      <c r="V83" s="63"/>
      <c r="W83" s="63"/>
      <c r="X83" s="63"/>
      <c r="Y83" s="64"/>
      <c r="Z83" s="66"/>
      <c r="AA83" s="66"/>
      <c r="AB83" s="66"/>
      <c r="AC83" s="66"/>
      <c r="AD83" s="66"/>
      <c r="AE83" s="66"/>
    </row>
    <row r="84" spans="6:31" x14ac:dyDescent="0.9">
      <c r="F84" s="541"/>
      <c r="G84" s="28" t="s">
        <v>10</v>
      </c>
      <c r="H84" s="83">
        <v>186</v>
      </c>
      <c r="I84" s="83">
        <v>162</v>
      </c>
      <c r="K84" s="75"/>
      <c r="L84" s="60"/>
      <c r="M84" s="63"/>
      <c r="N84" s="63"/>
      <c r="O84" s="63"/>
      <c r="P84" s="63"/>
      <c r="Q84" s="77"/>
      <c r="R84" s="90"/>
      <c r="S84" s="63"/>
      <c r="T84" s="63"/>
      <c r="U84" s="63"/>
      <c r="V84" s="63"/>
      <c r="W84" s="63"/>
      <c r="X84" s="63"/>
      <c r="Y84" s="64"/>
      <c r="Z84" s="66"/>
      <c r="AA84" s="66"/>
      <c r="AB84" s="66"/>
      <c r="AC84" s="66"/>
      <c r="AD84" s="66"/>
      <c r="AE84" s="66"/>
    </row>
    <row r="85" spans="6:31" x14ac:dyDescent="0.9">
      <c r="F85" s="541"/>
      <c r="G85" s="28" t="s">
        <v>11</v>
      </c>
      <c r="H85" s="83">
        <v>115</v>
      </c>
      <c r="I85" s="83">
        <v>112</v>
      </c>
      <c r="K85" s="75"/>
      <c r="L85" s="60"/>
      <c r="M85" s="63"/>
      <c r="N85" s="63"/>
      <c r="O85" s="63"/>
      <c r="P85" s="63"/>
      <c r="Q85" s="77"/>
      <c r="R85" s="90"/>
      <c r="S85" s="63"/>
      <c r="T85" s="63"/>
      <c r="U85" s="63"/>
      <c r="V85" s="63"/>
      <c r="W85" s="63"/>
      <c r="X85" s="63"/>
      <c r="Y85" s="64"/>
      <c r="Z85" s="66"/>
      <c r="AA85" s="66"/>
      <c r="AB85" s="66"/>
      <c r="AC85" s="66"/>
      <c r="AD85" s="66"/>
      <c r="AE85" s="66"/>
    </row>
    <row r="86" spans="6:31" x14ac:dyDescent="0.9">
      <c r="F86" s="541"/>
      <c r="G86" s="78" t="s">
        <v>70</v>
      </c>
      <c r="H86" s="79">
        <f>SUM(H81:H85)</f>
        <v>1702</v>
      </c>
      <c r="I86" s="80">
        <v>1554</v>
      </c>
      <c r="K86" s="75"/>
      <c r="L86" s="60"/>
      <c r="M86" s="63"/>
      <c r="N86" s="63"/>
      <c r="O86" s="63"/>
      <c r="P86" s="63"/>
      <c r="Q86" s="77"/>
      <c r="R86" s="90"/>
      <c r="S86" s="63"/>
      <c r="T86" s="63"/>
      <c r="U86" s="63"/>
      <c r="V86" s="63"/>
      <c r="W86" s="63"/>
      <c r="X86" s="63"/>
      <c r="Y86" s="64"/>
      <c r="Z86" s="66"/>
      <c r="AA86" s="66"/>
      <c r="AB86" s="66"/>
      <c r="AC86" s="66"/>
      <c r="AD86" s="66"/>
      <c r="AE86" s="66"/>
    </row>
    <row r="87" spans="6:31" x14ac:dyDescent="0.9">
      <c r="F87" s="541" t="s">
        <v>446</v>
      </c>
      <c r="G87" s="28" t="s">
        <v>1</v>
      </c>
      <c r="H87" s="83">
        <v>168</v>
      </c>
      <c r="I87" s="83">
        <v>338</v>
      </c>
      <c r="K87" s="75"/>
      <c r="L87" s="60"/>
      <c r="M87" s="63"/>
      <c r="N87" s="63"/>
      <c r="O87" s="63"/>
      <c r="P87" s="63"/>
      <c r="Q87" s="77"/>
      <c r="R87" s="90"/>
      <c r="S87" s="63"/>
      <c r="T87" s="63"/>
      <c r="U87" s="63"/>
      <c r="V87" s="63"/>
      <c r="W87" s="63"/>
      <c r="X87" s="63"/>
      <c r="Y87" s="64"/>
      <c r="Z87" s="66"/>
      <c r="AA87" s="66"/>
      <c r="AB87" s="66"/>
      <c r="AC87" s="66"/>
      <c r="AD87" s="66"/>
      <c r="AE87" s="66"/>
    </row>
    <row r="88" spans="6:31" x14ac:dyDescent="0.9">
      <c r="F88" s="541"/>
      <c r="G88" s="28" t="s">
        <v>106</v>
      </c>
      <c r="H88" s="83">
        <v>4671</v>
      </c>
      <c r="I88" s="83">
        <v>341</v>
      </c>
      <c r="K88" s="75"/>
      <c r="L88" s="60"/>
      <c r="M88" s="63"/>
      <c r="N88" s="63"/>
      <c r="O88" s="63"/>
      <c r="P88" s="63"/>
      <c r="Q88" s="77"/>
      <c r="R88" s="90"/>
      <c r="S88" s="63"/>
      <c r="T88" s="63"/>
      <c r="U88" s="63"/>
      <c r="V88" s="63"/>
      <c r="W88" s="63"/>
      <c r="X88" s="63"/>
      <c r="Y88" s="64"/>
      <c r="Z88" s="66"/>
      <c r="AA88" s="66"/>
      <c r="AB88" s="66"/>
      <c r="AC88" s="66"/>
      <c r="AD88" s="66"/>
      <c r="AE88" s="66"/>
    </row>
    <row r="89" spans="6:31" x14ac:dyDescent="0.9">
      <c r="F89" s="541"/>
      <c r="G89" s="28" t="s">
        <v>298</v>
      </c>
      <c r="H89" s="83">
        <v>29956</v>
      </c>
      <c r="I89" s="83">
        <v>20266</v>
      </c>
      <c r="K89" s="75"/>
      <c r="L89" s="60"/>
      <c r="M89" s="63"/>
      <c r="N89" s="63"/>
      <c r="O89" s="63"/>
      <c r="P89" s="63"/>
      <c r="Q89" s="87"/>
      <c r="R89" s="73"/>
      <c r="S89" s="63"/>
      <c r="T89" s="63"/>
      <c r="U89" s="63"/>
      <c r="V89" s="63"/>
      <c r="W89" s="63"/>
      <c r="X89" s="63"/>
      <c r="Y89" s="64"/>
      <c r="Z89" s="66"/>
      <c r="AA89" s="66"/>
      <c r="AB89" s="66"/>
      <c r="AC89" s="66"/>
      <c r="AD89" s="66"/>
      <c r="AE89" s="66"/>
    </row>
    <row r="90" spans="6:31" x14ac:dyDescent="0.9">
      <c r="F90" s="541"/>
      <c r="G90" s="28" t="s">
        <v>4</v>
      </c>
      <c r="H90" s="83">
        <v>14685</v>
      </c>
      <c r="I90" s="83">
        <v>16888</v>
      </c>
      <c r="K90" s="75"/>
      <c r="L90" s="60"/>
      <c r="M90" s="63"/>
      <c r="N90" s="63"/>
      <c r="O90" s="63"/>
      <c r="P90" s="63"/>
      <c r="Q90" s="77"/>
      <c r="R90" s="60"/>
      <c r="S90" s="63"/>
      <c r="T90" s="63"/>
      <c r="U90" s="63"/>
      <c r="V90" s="63"/>
      <c r="W90" s="63"/>
      <c r="X90" s="63"/>
      <c r="Y90" s="64"/>
      <c r="Z90" s="66"/>
      <c r="AA90" s="66"/>
      <c r="AB90" s="66"/>
      <c r="AC90" s="66"/>
      <c r="AD90" s="66"/>
      <c r="AE90" s="66"/>
    </row>
    <row r="91" spans="6:31" x14ac:dyDescent="0.9">
      <c r="F91" s="541"/>
      <c r="G91" s="28" t="s">
        <v>5</v>
      </c>
      <c r="H91" s="83">
        <v>4093</v>
      </c>
      <c r="I91" s="83">
        <v>4181</v>
      </c>
      <c r="K91" s="75"/>
      <c r="L91" s="60"/>
      <c r="M91" s="63"/>
      <c r="N91" s="63"/>
      <c r="O91" s="63"/>
      <c r="P91" s="63"/>
      <c r="Q91" s="77"/>
      <c r="R91" s="60"/>
      <c r="S91" s="63"/>
      <c r="T91" s="63"/>
      <c r="U91" s="63"/>
      <c r="V91" s="63"/>
      <c r="W91" s="63"/>
      <c r="X91" s="63"/>
      <c r="Y91" s="64"/>
      <c r="Z91" s="66"/>
      <c r="AA91" s="66"/>
      <c r="AB91" s="66"/>
      <c r="AC91" s="66"/>
      <c r="AD91" s="66"/>
      <c r="AE91" s="66"/>
    </row>
    <row r="92" spans="6:31" x14ac:dyDescent="0.9">
      <c r="F92" s="541"/>
      <c r="G92" s="28" t="s">
        <v>6</v>
      </c>
      <c r="H92" s="83">
        <v>15031</v>
      </c>
      <c r="I92" s="83">
        <v>15990</v>
      </c>
      <c r="K92" s="75"/>
      <c r="L92" s="60"/>
      <c r="M92" s="63"/>
      <c r="N92" s="63"/>
      <c r="O92" s="63"/>
      <c r="P92" s="63"/>
      <c r="Q92" s="77"/>
      <c r="R92" s="90"/>
      <c r="S92" s="63"/>
      <c r="T92" s="63"/>
      <c r="U92" s="63"/>
      <c r="V92" s="63"/>
      <c r="W92" s="63"/>
      <c r="X92" s="63"/>
      <c r="Y92" s="64"/>
      <c r="Z92" s="66"/>
      <c r="AA92" s="66"/>
      <c r="AB92" s="66"/>
      <c r="AC92" s="66"/>
      <c r="AD92" s="66"/>
      <c r="AE92" s="66"/>
    </row>
    <row r="93" spans="6:31" x14ac:dyDescent="0.9">
      <c r="F93" s="541"/>
      <c r="G93" s="28" t="s">
        <v>8</v>
      </c>
      <c r="H93" s="83">
        <v>9117</v>
      </c>
      <c r="I93" s="83">
        <v>11304</v>
      </c>
      <c r="K93" s="75"/>
      <c r="L93" s="60"/>
      <c r="M93" s="63"/>
      <c r="N93" s="63"/>
      <c r="O93" s="63"/>
      <c r="P93" s="63"/>
      <c r="Q93" s="77"/>
      <c r="R93" s="90"/>
      <c r="S93" s="63"/>
      <c r="T93" s="63"/>
      <c r="U93" s="63"/>
      <c r="V93" s="63"/>
      <c r="W93" s="63"/>
      <c r="X93" s="63"/>
      <c r="Y93" s="64"/>
      <c r="Z93" s="66"/>
      <c r="AA93" s="66"/>
      <c r="AB93" s="66"/>
      <c r="AC93" s="66"/>
      <c r="AD93" s="66"/>
      <c r="AE93" s="66"/>
    </row>
    <row r="94" spans="6:31" x14ac:dyDescent="0.9">
      <c r="F94" s="541"/>
      <c r="G94" s="28" t="s">
        <v>10</v>
      </c>
      <c r="H94" s="83">
        <v>7302</v>
      </c>
      <c r="I94" s="83">
        <v>5473</v>
      </c>
      <c r="K94" s="75"/>
      <c r="L94" s="60"/>
      <c r="M94" s="63"/>
      <c r="N94" s="63"/>
      <c r="O94" s="63"/>
      <c r="P94" s="63"/>
      <c r="Q94" s="77"/>
      <c r="R94" s="90"/>
      <c r="S94" s="63"/>
      <c r="T94" s="63"/>
      <c r="U94" s="63"/>
      <c r="V94" s="63"/>
      <c r="W94" s="63"/>
      <c r="X94" s="63"/>
      <c r="Y94" s="64"/>
      <c r="Z94" s="66"/>
      <c r="AA94" s="66"/>
      <c r="AB94" s="66"/>
      <c r="AC94" s="66"/>
      <c r="AD94" s="66"/>
      <c r="AE94" s="66"/>
    </row>
    <row r="95" spans="6:31" x14ac:dyDescent="0.9">
      <c r="F95" s="541"/>
      <c r="G95" s="28" t="s">
        <v>11</v>
      </c>
      <c r="H95" s="83">
        <v>3471</v>
      </c>
      <c r="I95" s="83">
        <v>1881</v>
      </c>
      <c r="K95" s="75"/>
      <c r="L95" s="60"/>
      <c r="M95" s="63"/>
      <c r="N95" s="63"/>
      <c r="O95" s="63"/>
      <c r="P95" s="63"/>
      <c r="Q95" s="77"/>
      <c r="R95" s="90"/>
      <c r="S95" s="63"/>
      <c r="T95" s="63"/>
      <c r="U95" s="63"/>
      <c r="V95" s="63"/>
      <c r="W95" s="63"/>
      <c r="X95" s="63"/>
      <c r="Y95" s="64"/>
      <c r="Z95" s="66"/>
      <c r="AA95" s="66"/>
      <c r="AB95" s="66"/>
      <c r="AC95" s="66"/>
      <c r="AD95" s="66"/>
      <c r="AE95" s="66"/>
    </row>
    <row r="96" spans="6:31" x14ac:dyDescent="0.9">
      <c r="F96" s="541"/>
      <c r="G96" s="78" t="s">
        <v>70</v>
      </c>
      <c r="H96" s="79">
        <f>SUM(H87:H95)</f>
        <v>88494</v>
      </c>
      <c r="I96" s="80">
        <v>76662</v>
      </c>
      <c r="K96" s="75"/>
      <c r="L96" s="60"/>
      <c r="M96" s="63"/>
      <c r="N96" s="63"/>
      <c r="O96" s="63"/>
      <c r="P96" s="63"/>
      <c r="Q96" s="77"/>
      <c r="R96" s="60"/>
      <c r="S96" s="63"/>
      <c r="T96" s="63"/>
      <c r="U96" s="63"/>
      <c r="V96" s="63"/>
      <c r="W96" s="63"/>
      <c r="X96" s="63"/>
      <c r="Y96" s="64"/>
      <c r="Z96" s="66"/>
      <c r="AA96" s="66"/>
      <c r="AB96" s="66"/>
      <c r="AC96" s="66"/>
      <c r="AD96" s="66"/>
      <c r="AE96" s="66"/>
    </row>
    <row r="97" spans="6:31" x14ac:dyDescent="0.9">
      <c r="F97" s="541" t="s">
        <v>447</v>
      </c>
      <c r="G97" s="28" t="s">
        <v>1</v>
      </c>
      <c r="H97" s="83">
        <v>16</v>
      </c>
      <c r="I97" s="83">
        <v>25</v>
      </c>
      <c r="K97" s="75"/>
      <c r="L97" s="77"/>
      <c r="M97" s="63"/>
      <c r="N97" s="63"/>
      <c r="O97" s="63"/>
      <c r="P97" s="63"/>
      <c r="Q97" s="87"/>
      <c r="R97" s="73"/>
      <c r="S97" s="63"/>
      <c r="T97" s="63"/>
      <c r="U97" s="63"/>
      <c r="V97" s="63"/>
      <c r="W97" s="63"/>
      <c r="X97" s="63"/>
      <c r="Y97" s="64"/>
      <c r="Z97" s="66"/>
      <c r="AA97" s="66"/>
      <c r="AB97" s="66"/>
      <c r="AC97" s="66"/>
      <c r="AD97" s="66"/>
      <c r="AE97" s="66"/>
    </row>
    <row r="98" spans="6:31" x14ac:dyDescent="0.9">
      <c r="F98" s="541"/>
      <c r="G98" s="28" t="s">
        <v>106</v>
      </c>
      <c r="H98" s="83">
        <v>189</v>
      </c>
      <c r="I98" s="83">
        <v>39</v>
      </c>
      <c r="K98" s="75"/>
      <c r="L98" s="60"/>
      <c r="M98" s="63"/>
      <c r="N98" s="63"/>
      <c r="O98" s="63"/>
      <c r="P98" s="63"/>
      <c r="Q98" s="77"/>
      <c r="R98" s="91"/>
      <c r="S98" s="63"/>
      <c r="T98" s="63"/>
      <c r="U98" s="63"/>
      <c r="V98" s="63"/>
      <c r="W98" s="63"/>
      <c r="X98" s="63"/>
      <c r="Y98" s="64"/>
      <c r="Z98" s="66"/>
      <c r="AA98" s="66"/>
      <c r="AB98" s="66"/>
      <c r="AC98" s="66"/>
      <c r="AD98" s="66"/>
      <c r="AE98" s="66"/>
    </row>
    <row r="99" spans="6:31" x14ac:dyDescent="0.9">
      <c r="F99" s="541"/>
      <c r="G99" s="28" t="s">
        <v>298</v>
      </c>
      <c r="H99" s="83">
        <v>3448</v>
      </c>
      <c r="I99" s="83">
        <v>1966</v>
      </c>
      <c r="K99" s="75"/>
      <c r="L99" s="77"/>
      <c r="M99" s="63"/>
      <c r="N99" s="63"/>
      <c r="O99" s="63"/>
      <c r="P99" s="63"/>
      <c r="Q99" s="77"/>
      <c r="R99" s="60"/>
      <c r="S99" s="63"/>
      <c r="T99" s="63"/>
      <c r="U99" s="63"/>
      <c r="V99" s="63"/>
      <c r="W99" s="63"/>
      <c r="X99" s="63"/>
      <c r="Y99" s="64"/>
      <c r="Z99" s="66"/>
      <c r="AA99" s="66"/>
      <c r="AB99" s="66"/>
      <c r="AC99" s="66"/>
      <c r="AD99" s="66"/>
      <c r="AE99" s="66"/>
    </row>
    <row r="100" spans="6:31" x14ac:dyDescent="0.9">
      <c r="F100" s="541"/>
      <c r="G100" s="28" t="s">
        <v>4</v>
      </c>
      <c r="H100" s="83">
        <v>1286</v>
      </c>
      <c r="I100" s="83">
        <v>1537</v>
      </c>
      <c r="K100" s="75"/>
      <c r="L100" s="77"/>
      <c r="M100" s="63"/>
      <c r="N100" s="63"/>
      <c r="O100" s="63"/>
      <c r="P100" s="63"/>
      <c r="Q100" s="77"/>
      <c r="R100" s="60"/>
      <c r="S100" s="63"/>
      <c r="T100" s="63"/>
      <c r="U100" s="63"/>
      <c r="V100" s="63"/>
      <c r="W100" s="63"/>
      <c r="X100" s="63"/>
      <c r="Y100" s="64"/>
      <c r="Z100" s="66"/>
      <c r="AA100" s="66"/>
      <c r="AB100" s="66"/>
      <c r="AC100" s="66"/>
      <c r="AD100" s="66"/>
      <c r="AE100" s="66"/>
    </row>
    <row r="101" spans="6:31" x14ac:dyDescent="0.9">
      <c r="F101" s="541"/>
      <c r="G101" s="28" t="s">
        <v>6</v>
      </c>
      <c r="H101" s="83">
        <v>1297</v>
      </c>
      <c r="I101" s="83">
        <v>1109</v>
      </c>
      <c r="K101" s="75"/>
      <c r="L101" s="77"/>
      <c r="M101" s="63"/>
      <c r="N101" s="63"/>
      <c r="O101" s="63"/>
      <c r="P101" s="63"/>
      <c r="Q101" s="77"/>
      <c r="R101" s="60"/>
      <c r="S101" s="63"/>
      <c r="T101" s="63"/>
      <c r="U101" s="63"/>
      <c r="V101" s="63"/>
      <c r="W101" s="63"/>
      <c r="X101" s="63"/>
      <c r="Y101" s="64"/>
      <c r="Z101" s="66"/>
      <c r="AA101" s="66"/>
      <c r="AB101" s="66"/>
      <c r="AC101" s="66"/>
      <c r="AD101" s="66"/>
      <c r="AE101" s="66"/>
    </row>
    <row r="102" spans="6:31" x14ac:dyDescent="0.9">
      <c r="F102" s="541"/>
      <c r="G102" s="28" t="s">
        <v>8</v>
      </c>
      <c r="H102" s="83">
        <v>1014</v>
      </c>
      <c r="I102" s="83">
        <v>1407</v>
      </c>
      <c r="K102" s="75"/>
      <c r="L102" s="77"/>
      <c r="M102" s="63"/>
      <c r="N102" s="63"/>
      <c r="O102" s="63"/>
      <c r="P102" s="63"/>
      <c r="Q102" s="60"/>
      <c r="R102" s="60"/>
      <c r="S102" s="63"/>
      <c r="T102" s="63"/>
      <c r="U102" s="63"/>
      <c r="V102" s="63"/>
      <c r="W102" s="63"/>
      <c r="X102" s="63"/>
      <c r="Y102" s="64"/>
      <c r="Z102" s="66"/>
      <c r="AA102" s="66"/>
      <c r="AB102" s="66"/>
      <c r="AC102" s="66"/>
      <c r="AD102" s="66"/>
      <c r="AE102" s="66"/>
    </row>
    <row r="103" spans="6:31" x14ac:dyDescent="0.9">
      <c r="F103" s="541"/>
      <c r="G103" s="28" t="s">
        <v>10</v>
      </c>
      <c r="H103" s="83">
        <v>1035</v>
      </c>
      <c r="I103" s="83">
        <v>720</v>
      </c>
      <c r="K103" s="75"/>
      <c r="L103" s="77"/>
      <c r="M103" s="63"/>
      <c r="N103" s="63"/>
      <c r="O103" s="63"/>
      <c r="P103" s="63"/>
      <c r="Q103" s="87"/>
      <c r="R103" s="73"/>
      <c r="S103" s="63"/>
      <c r="T103" s="63"/>
      <c r="U103" s="63"/>
      <c r="V103" s="63"/>
      <c r="W103" s="63"/>
      <c r="X103" s="63"/>
      <c r="Y103" s="64"/>
      <c r="Z103" s="66"/>
      <c r="AA103" s="66"/>
      <c r="AB103" s="66"/>
      <c r="AC103" s="66"/>
      <c r="AD103" s="66"/>
      <c r="AE103" s="66"/>
    </row>
    <row r="104" spans="6:31" x14ac:dyDescent="0.9">
      <c r="F104" s="541"/>
      <c r="G104" s="78" t="s">
        <v>70</v>
      </c>
      <c r="H104" s="79">
        <f>SUM(H97:H103)</f>
        <v>8285</v>
      </c>
      <c r="I104" s="80">
        <v>6803</v>
      </c>
      <c r="K104" s="75"/>
      <c r="L104" s="77"/>
      <c r="M104" s="63"/>
      <c r="N104" s="63"/>
      <c r="O104" s="63"/>
      <c r="P104" s="63"/>
      <c r="Q104" s="77"/>
      <c r="R104" s="60"/>
      <c r="S104" s="63"/>
      <c r="T104" s="63"/>
      <c r="U104" s="63"/>
      <c r="V104" s="63"/>
      <c r="W104" s="63"/>
      <c r="X104" s="63"/>
      <c r="Y104" s="64"/>
      <c r="Z104" s="66"/>
      <c r="AA104" s="66"/>
      <c r="AB104" s="66"/>
      <c r="AC104" s="66"/>
      <c r="AD104" s="66"/>
      <c r="AE104" s="66"/>
    </row>
    <row r="105" spans="6:31" x14ac:dyDescent="0.9">
      <c r="F105" s="541" t="s">
        <v>448</v>
      </c>
      <c r="G105" s="28" t="s">
        <v>106</v>
      </c>
      <c r="H105" s="83">
        <v>494</v>
      </c>
      <c r="I105" s="83">
        <v>200</v>
      </c>
      <c r="K105" s="75"/>
      <c r="L105" s="60"/>
      <c r="M105" s="63"/>
      <c r="N105" s="63"/>
      <c r="O105" s="63"/>
      <c r="P105" s="63"/>
      <c r="Q105" s="77"/>
      <c r="R105" s="60"/>
      <c r="S105" s="63"/>
      <c r="T105" s="63"/>
      <c r="U105" s="63"/>
      <c r="V105" s="63"/>
      <c r="W105" s="63"/>
      <c r="X105" s="63"/>
      <c r="Y105" s="64"/>
      <c r="Z105" s="66"/>
      <c r="AA105" s="66"/>
      <c r="AB105" s="66"/>
      <c r="AC105" s="66"/>
      <c r="AD105" s="66"/>
      <c r="AE105" s="66"/>
    </row>
    <row r="106" spans="6:31" x14ac:dyDescent="0.9">
      <c r="F106" s="541"/>
      <c r="G106" s="28" t="s">
        <v>298</v>
      </c>
      <c r="H106" s="83">
        <v>766</v>
      </c>
      <c r="I106" s="83">
        <v>640</v>
      </c>
      <c r="K106" s="75"/>
      <c r="L106" s="77"/>
      <c r="M106" s="63"/>
      <c r="N106" s="63"/>
      <c r="O106" s="63"/>
      <c r="P106" s="63"/>
      <c r="Q106" s="77"/>
      <c r="R106" s="60"/>
      <c r="S106" s="63"/>
      <c r="T106" s="63"/>
      <c r="U106" s="63"/>
      <c r="V106" s="63"/>
      <c r="W106" s="63"/>
      <c r="X106" s="63"/>
      <c r="Y106" s="64"/>
      <c r="Z106" s="66"/>
      <c r="AA106" s="66"/>
      <c r="AB106" s="66"/>
      <c r="AC106" s="66"/>
      <c r="AD106" s="66"/>
      <c r="AE106" s="66"/>
    </row>
    <row r="107" spans="6:31" x14ac:dyDescent="0.9">
      <c r="F107" s="541"/>
      <c r="G107" s="28" t="s">
        <v>5</v>
      </c>
      <c r="H107" s="83">
        <v>284</v>
      </c>
      <c r="I107" s="83">
        <v>365</v>
      </c>
      <c r="K107" s="75"/>
      <c r="L107" s="77"/>
      <c r="M107" s="63"/>
      <c r="N107" s="63"/>
      <c r="O107" s="63"/>
      <c r="P107" s="63"/>
      <c r="Q107" s="77"/>
      <c r="R107" s="60"/>
      <c r="S107" s="63"/>
      <c r="T107" s="63"/>
      <c r="U107" s="63"/>
      <c r="V107" s="63"/>
      <c r="W107" s="63"/>
      <c r="X107" s="63"/>
      <c r="Y107" s="64"/>
      <c r="Z107" s="66"/>
      <c r="AA107" s="66"/>
      <c r="AB107" s="66"/>
      <c r="AC107" s="66"/>
      <c r="AD107" s="66"/>
      <c r="AE107" s="66"/>
    </row>
    <row r="108" spans="6:31" x14ac:dyDescent="0.9">
      <c r="F108" s="541"/>
      <c r="G108" s="29" t="s">
        <v>11</v>
      </c>
      <c r="H108" s="83">
        <v>110</v>
      </c>
      <c r="I108" s="83">
        <v>109</v>
      </c>
      <c r="K108" s="75"/>
      <c r="L108" s="77"/>
      <c r="M108" s="63"/>
      <c r="N108" s="63"/>
      <c r="O108" s="63"/>
      <c r="P108" s="63"/>
      <c r="Q108" s="87"/>
      <c r="R108" s="87"/>
      <c r="S108" s="63"/>
      <c r="T108" s="63"/>
      <c r="U108" s="63"/>
      <c r="V108" s="63"/>
      <c r="W108" s="63"/>
      <c r="X108" s="63"/>
      <c r="Y108" s="64"/>
      <c r="Z108" s="66"/>
      <c r="AA108" s="66"/>
      <c r="AB108" s="66"/>
      <c r="AC108" s="66"/>
      <c r="AD108" s="66"/>
      <c r="AE108" s="66"/>
    </row>
    <row r="109" spans="6:31" x14ac:dyDescent="0.9">
      <c r="F109" s="541"/>
      <c r="G109" s="78" t="s">
        <v>70</v>
      </c>
      <c r="H109" s="79">
        <f>SUM(H105:H108)</f>
        <v>1654</v>
      </c>
      <c r="I109" s="80">
        <v>1314</v>
      </c>
      <c r="K109" s="75"/>
      <c r="L109" s="77"/>
      <c r="M109" s="63"/>
      <c r="N109" s="63"/>
      <c r="O109" s="63"/>
      <c r="P109" s="63"/>
      <c r="Q109" s="77"/>
      <c r="R109" s="60"/>
      <c r="S109" s="63"/>
      <c r="T109" s="63"/>
      <c r="U109" s="63"/>
      <c r="V109" s="63"/>
      <c r="W109" s="63"/>
      <c r="X109" s="63"/>
      <c r="Y109" s="64"/>
      <c r="Z109" s="66"/>
      <c r="AA109" s="66"/>
      <c r="AB109" s="66"/>
      <c r="AC109" s="66"/>
      <c r="AD109" s="66"/>
      <c r="AE109" s="66"/>
    </row>
    <row r="110" spans="6:31" x14ac:dyDescent="0.9">
      <c r="F110" s="541" t="s">
        <v>449</v>
      </c>
      <c r="G110" s="28" t="s">
        <v>1</v>
      </c>
      <c r="H110" s="83">
        <v>64</v>
      </c>
      <c r="I110" s="83">
        <v>134</v>
      </c>
      <c r="K110" s="75"/>
      <c r="L110" s="60"/>
      <c r="M110" s="63"/>
      <c r="N110" s="63"/>
      <c r="O110" s="63"/>
      <c r="P110" s="63"/>
      <c r="Q110" s="77"/>
      <c r="R110" s="60"/>
      <c r="S110" s="63"/>
      <c r="T110" s="63"/>
      <c r="U110" s="63"/>
      <c r="V110" s="63"/>
      <c r="W110" s="63"/>
      <c r="X110" s="63"/>
      <c r="Y110" s="64"/>
      <c r="Z110" s="66"/>
      <c r="AA110" s="66"/>
      <c r="AB110" s="66"/>
      <c r="AC110" s="66"/>
      <c r="AD110" s="66"/>
      <c r="AE110" s="66"/>
    </row>
    <row r="111" spans="6:31" x14ac:dyDescent="0.9">
      <c r="F111" s="541"/>
      <c r="G111" s="28" t="s">
        <v>2</v>
      </c>
      <c r="H111" s="83">
        <v>361</v>
      </c>
      <c r="I111" s="83">
        <v>211</v>
      </c>
      <c r="K111" s="75"/>
      <c r="L111" s="60"/>
      <c r="M111" s="63"/>
      <c r="N111" s="63"/>
      <c r="O111" s="63"/>
      <c r="P111" s="63"/>
      <c r="Q111" s="77"/>
      <c r="R111" s="60"/>
      <c r="S111" s="63"/>
      <c r="T111" s="63"/>
      <c r="U111" s="63"/>
      <c r="V111" s="63"/>
      <c r="W111" s="63"/>
      <c r="X111" s="63"/>
      <c r="Y111" s="64"/>
      <c r="Z111" s="66"/>
      <c r="AA111" s="66"/>
      <c r="AB111" s="66"/>
      <c r="AC111" s="66"/>
      <c r="AD111" s="66"/>
      <c r="AE111" s="66"/>
    </row>
    <row r="112" spans="6:31" x14ac:dyDescent="0.9">
      <c r="F112" s="541"/>
      <c r="G112" s="28" t="s">
        <v>5</v>
      </c>
      <c r="H112" s="83">
        <v>57</v>
      </c>
      <c r="I112" s="83">
        <v>44</v>
      </c>
      <c r="K112" s="75"/>
      <c r="L112" s="77"/>
      <c r="M112" s="63"/>
      <c r="N112" s="63"/>
      <c r="O112" s="63"/>
      <c r="P112" s="63"/>
      <c r="Q112" s="77"/>
      <c r="R112" s="60"/>
      <c r="S112" s="63"/>
      <c r="T112" s="63"/>
      <c r="U112" s="63"/>
      <c r="V112" s="63"/>
      <c r="W112" s="63"/>
      <c r="X112" s="63"/>
      <c r="Y112" s="64"/>
      <c r="Z112" s="66"/>
      <c r="AA112" s="66"/>
      <c r="AB112" s="66"/>
      <c r="AC112" s="66"/>
      <c r="AD112" s="66"/>
      <c r="AE112" s="66"/>
    </row>
    <row r="113" spans="6:31" x14ac:dyDescent="0.9">
      <c r="F113" s="541"/>
      <c r="G113" s="28" t="s">
        <v>6</v>
      </c>
      <c r="H113" s="83">
        <v>356</v>
      </c>
      <c r="I113" s="83">
        <v>410</v>
      </c>
      <c r="K113" s="75"/>
      <c r="L113" s="77"/>
      <c r="M113" s="63"/>
      <c r="N113" s="63"/>
      <c r="O113" s="63"/>
      <c r="P113" s="63"/>
      <c r="Q113" s="77"/>
      <c r="R113" s="60"/>
      <c r="S113" s="63"/>
      <c r="T113" s="63"/>
      <c r="U113" s="63"/>
      <c r="V113" s="63"/>
      <c r="W113" s="63"/>
      <c r="X113" s="63"/>
      <c r="Y113" s="64"/>
      <c r="Z113" s="66"/>
      <c r="AA113" s="66"/>
      <c r="AB113" s="66"/>
      <c r="AC113" s="66"/>
      <c r="AD113" s="66"/>
      <c r="AE113" s="66"/>
    </row>
    <row r="114" spans="6:31" x14ac:dyDescent="0.9">
      <c r="F114" s="541"/>
      <c r="G114" s="28" t="s">
        <v>10</v>
      </c>
      <c r="H114" s="83">
        <v>151</v>
      </c>
      <c r="I114" s="83">
        <v>134</v>
      </c>
      <c r="K114" s="75"/>
      <c r="L114" s="77"/>
      <c r="M114" s="63"/>
      <c r="N114" s="63"/>
      <c r="O114" s="63"/>
      <c r="P114" s="63"/>
      <c r="Q114" s="77"/>
      <c r="R114" s="60"/>
      <c r="S114" s="63"/>
      <c r="T114" s="63"/>
      <c r="U114" s="63"/>
      <c r="V114" s="63"/>
      <c r="W114" s="63"/>
      <c r="X114" s="63"/>
      <c r="Y114" s="64"/>
      <c r="Z114" s="66"/>
      <c r="AA114" s="66"/>
      <c r="AB114" s="66"/>
      <c r="AC114" s="66"/>
      <c r="AD114" s="66"/>
      <c r="AE114" s="66"/>
    </row>
    <row r="115" spans="6:31" x14ac:dyDescent="0.9">
      <c r="F115" s="541"/>
      <c r="G115" s="78" t="s">
        <v>70</v>
      </c>
      <c r="H115" s="79">
        <f>SUM(H110:H114)</f>
        <v>989</v>
      </c>
      <c r="I115" s="80">
        <v>933</v>
      </c>
      <c r="K115" s="75"/>
      <c r="L115" s="77"/>
      <c r="M115" s="63"/>
      <c r="N115" s="63"/>
      <c r="O115" s="63"/>
      <c r="P115" s="63"/>
      <c r="Q115" s="87"/>
      <c r="R115" s="73"/>
      <c r="S115" s="63"/>
      <c r="T115" s="63"/>
      <c r="U115" s="63"/>
      <c r="V115" s="63"/>
      <c r="W115" s="63"/>
      <c r="X115" s="63"/>
      <c r="Y115" s="64"/>
      <c r="Z115" s="66"/>
      <c r="AA115" s="66"/>
      <c r="AB115" s="66"/>
      <c r="AC115" s="66"/>
      <c r="AD115" s="66"/>
      <c r="AE115" s="66"/>
    </row>
    <row r="116" spans="6:31" x14ac:dyDescent="0.9">
      <c r="F116" s="541" t="s">
        <v>450</v>
      </c>
      <c r="G116" s="28" t="s">
        <v>106</v>
      </c>
      <c r="H116" s="83">
        <v>54</v>
      </c>
      <c r="I116" s="83">
        <v>12</v>
      </c>
      <c r="K116" s="75"/>
      <c r="L116" s="77"/>
      <c r="M116" s="63"/>
      <c r="N116" s="63"/>
      <c r="O116" s="63"/>
      <c r="P116" s="63"/>
      <c r="Q116" s="77"/>
      <c r="R116" s="60"/>
      <c r="S116" s="63"/>
      <c r="T116" s="63"/>
      <c r="U116" s="63"/>
      <c r="V116" s="63"/>
      <c r="W116" s="63"/>
      <c r="X116" s="63"/>
      <c r="Y116" s="64"/>
      <c r="Z116" s="66"/>
      <c r="AA116" s="66"/>
      <c r="AB116" s="66"/>
      <c r="AC116" s="66"/>
      <c r="AD116" s="66"/>
      <c r="AE116" s="66"/>
    </row>
    <row r="117" spans="6:31" x14ac:dyDescent="0.9">
      <c r="F117" s="541"/>
      <c r="G117" s="28" t="s">
        <v>298</v>
      </c>
      <c r="H117" s="83">
        <v>1109</v>
      </c>
      <c r="I117" s="83">
        <v>796</v>
      </c>
      <c r="K117" s="75"/>
      <c r="L117" s="60"/>
      <c r="M117" s="63"/>
      <c r="N117" s="63"/>
      <c r="O117" s="63"/>
      <c r="P117" s="63"/>
      <c r="Q117" s="77"/>
      <c r="R117" s="60"/>
      <c r="S117" s="63"/>
      <c r="T117" s="63"/>
      <c r="U117" s="63"/>
      <c r="V117" s="63"/>
      <c r="W117" s="63"/>
      <c r="X117" s="63"/>
      <c r="Y117" s="64"/>
      <c r="Z117" s="66"/>
      <c r="AA117" s="66"/>
      <c r="AB117" s="66"/>
      <c r="AC117" s="66"/>
      <c r="AD117" s="66"/>
      <c r="AE117" s="66"/>
    </row>
    <row r="118" spans="6:31" x14ac:dyDescent="0.9">
      <c r="F118" s="541"/>
      <c r="G118" s="28" t="s">
        <v>4</v>
      </c>
      <c r="H118" s="83">
        <v>252</v>
      </c>
      <c r="I118" s="83">
        <v>331</v>
      </c>
      <c r="K118" s="75"/>
      <c r="L118" s="77"/>
      <c r="M118" s="63"/>
      <c r="N118" s="63"/>
      <c r="O118" s="63"/>
      <c r="P118" s="63"/>
      <c r="Q118" s="77"/>
      <c r="R118" s="60"/>
      <c r="S118" s="63"/>
      <c r="T118" s="63"/>
      <c r="U118" s="63"/>
      <c r="V118" s="63"/>
      <c r="W118" s="63"/>
      <c r="X118" s="63"/>
      <c r="Y118" s="64"/>
      <c r="Z118" s="66"/>
      <c r="AA118" s="66"/>
      <c r="AB118" s="66"/>
      <c r="AC118" s="66"/>
      <c r="AD118" s="66"/>
      <c r="AE118" s="66"/>
    </row>
    <row r="119" spans="6:31" x14ac:dyDescent="0.9">
      <c r="F119" s="541"/>
      <c r="G119" s="28" t="s">
        <v>5</v>
      </c>
      <c r="H119" s="83">
        <v>221</v>
      </c>
      <c r="I119" s="83">
        <v>265</v>
      </c>
      <c r="K119" s="75"/>
      <c r="L119" s="77"/>
      <c r="M119" s="63"/>
      <c r="N119" s="63"/>
      <c r="O119" s="63"/>
      <c r="P119" s="63"/>
      <c r="Q119" s="77"/>
      <c r="R119" s="91"/>
      <c r="S119" s="63"/>
      <c r="T119" s="63"/>
      <c r="U119" s="63"/>
      <c r="V119" s="63"/>
      <c r="W119" s="63"/>
      <c r="X119" s="63"/>
      <c r="Y119" s="64"/>
      <c r="Z119" s="66"/>
      <c r="AA119" s="66"/>
      <c r="AB119" s="66"/>
      <c r="AC119" s="66"/>
      <c r="AD119" s="66"/>
      <c r="AE119" s="66"/>
    </row>
    <row r="120" spans="6:31" x14ac:dyDescent="0.9">
      <c r="F120" s="541"/>
      <c r="G120" s="28" t="s">
        <v>6</v>
      </c>
      <c r="H120" s="83">
        <v>374</v>
      </c>
      <c r="I120" s="83">
        <v>205</v>
      </c>
      <c r="K120" s="75"/>
      <c r="L120" s="77"/>
      <c r="M120" s="63"/>
      <c r="N120" s="63"/>
      <c r="O120" s="63"/>
      <c r="P120" s="63"/>
      <c r="Q120" s="87"/>
      <c r="R120" s="87"/>
      <c r="S120" s="63"/>
      <c r="T120" s="63"/>
      <c r="U120" s="63"/>
      <c r="V120" s="63"/>
      <c r="W120" s="63"/>
      <c r="X120" s="63"/>
      <c r="Y120" s="64"/>
      <c r="Z120" s="66"/>
      <c r="AA120" s="66"/>
      <c r="AB120" s="66"/>
      <c r="AC120" s="66"/>
      <c r="AD120" s="66"/>
      <c r="AE120" s="66"/>
    </row>
    <row r="121" spans="6:31" x14ac:dyDescent="0.9">
      <c r="F121" s="541"/>
      <c r="G121" s="28" t="s">
        <v>10</v>
      </c>
      <c r="H121" s="83">
        <v>119</v>
      </c>
      <c r="I121" s="83">
        <v>113</v>
      </c>
      <c r="K121" s="75"/>
      <c r="L121" s="77"/>
      <c r="M121" s="63"/>
      <c r="N121" s="63"/>
      <c r="O121" s="63"/>
      <c r="P121" s="63"/>
      <c r="Q121" s="77"/>
      <c r="R121" s="60"/>
      <c r="S121" s="63"/>
      <c r="T121" s="63"/>
      <c r="U121" s="63"/>
      <c r="V121" s="63"/>
      <c r="W121" s="63"/>
      <c r="X121" s="63"/>
      <c r="Y121" s="64"/>
      <c r="Z121" s="66"/>
      <c r="AA121" s="66"/>
      <c r="AB121" s="66"/>
      <c r="AC121" s="66"/>
      <c r="AD121" s="66"/>
      <c r="AE121" s="66"/>
    </row>
    <row r="122" spans="6:31" x14ac:dyDescent="0.9">
      <c r="F122" s="541"/>
      <c r="G122" s="78" t="s">
        <v>70</v>
      </c>
      <c r="H122" s="79">
        <f>SUM(H116:H121)</f>
        <v>2129</v>
      </c>
      <c r="I122" s="80">
        <v>1722</v>
      </c>
      <c r="K122" s="75"/>
      <c r="L122" s="77"/>
      <c r="M122" s="63"/>
      <c r="N122" s="63"/>
      <c r="O122" s="63"/>
      <c r="P122" s="63"/>
      <c r="Q122" s="77"/>
      <c r="R122" s="60"/>
      <c r="S122" s="63"/>
      <c r="T122" s="63"/>
      <c r="U122" s="63"/>
      <c r="V122" s="63"/>
      <c r="W122" s="63"/>
      <c r="X122" s="63"/>
      <c r="Y122" s="64"/>
      <c r="Z122" s="66"/>
      <c r="AA122" s="66"/>
      <c r="AB122" s="66"/>
      <c r="AC122" s="66"/>
      <c r="AD122" s="66"/>
      <c r="AE122" s="66"/>
    </row>
    <row r="123" spans="6:31" x14ac:dyDescent="0.9">
      <c r="F123" s="541" t="s">
        <v>451</v>
      </c>
      <c r="G123" s="28" t="s">
        <v>298</v>
      </c>
      <c r="H123" s="83">
        <v>211</v>
      </c>
      <c r="I123" s="83">
        <v>151</v>
      </c>
      <c r="K123" s="75"/>
      <c r="L123" s="77"/>
      <c r="M123" s="63"/>
      <c r="N123" s="63"/>
      <c r="O123" s="63"/>
      <c r="P123" s="63"/>
      <c r="Q123" s="77"/>
      <c r="R123" s="60"/>
      <c r="S123" s="63"/>
      <c r="T123" s="63"/>
      <c r="U123" s="63"/>
      <c r="V123" s="63"/>
      <c r="W123" s="63"/>
      <c r="X123" s="63"/>
      <c r="Y123" s="64"/>
      <c r="Z123" s="66"/>
      <c r="AA123" s="66"/>
      <c r="AB123" s="66"/>
      <c r="AC123" s="66"/>
      <c r="AD123" s="66"/>
      <c r="AE123" s="66"/>
    </row>
    <row r="124" spans="6:31" x14ac:dyDescent="0.9">
      <c r="F124" s="541"/>
      <c r="G124" s="28" t="s">
        <v>5</v>
      </c>
      <c r="H124" s="83">
        <v>47</v>
      </c>
      <c r="I124" s="83">
        <v>35</v>
      </c>
      <c r="K124" s="75"/>
      <c r="L124" s="60"/>
      <c r="M124" s="63"/>
      <c r="N124" s="63"/>
      <c r="O124" s="63"/>
      <c r="P124" s="63"/>
      <c r="Q124" s="77"/>
      <c r="R124" s="60"/>
      <c r="S124" s="63"/>
      <c r="T124" s="63"/>
      <c r="U124" s="63"/>
      <c r="V124" s="63"/>
      <c r="W124" s="63"/>
      <c r="X124" s="63"/>
      <c r="Y124" s="64"/>
      <c r="Z124" s="66"/>
      <c r="AA124" s="66"/>
      <c r="AB124" s="66"/>
      <c r="AC124" s="66"/>
      <c r="AD124" s="66"/>
      <c r="AE124" s="66"/>
    </row>
    <row r="125" spans="6:31" x14ac:dyDescent="0.9">
      <c r="F125" s="541"/>
      <c r="G125" s="28" t="s">
        <v>6</v>
      </c>
      <c r="H125" s="83">
        <v>138</v>
      </c>
      <c r="I125" s="83">
        <v>148</v>
      </c>
      <c r="K125" s="75"/>
      <c r="L125" s="77"/>
      <c r="M125" s="63"/>
      <c r="N125" s="63"/>
      <c r="O125" s="63"/>
      <c r="P125" s="63"/>
      <c r="Q125" s="77"/>
      <c r="R125" s="60"/>
      <c r="S125" s="63"/>
      <c r="T125" s="63"/>
      <c r="U125" s="63"/>
      <c r="V125" s="63"/>
      <c r="W125" s="63"/>
      <c r="X125" s="63"/>
      <c r="Y125" s="64"/>
      <c r="Z125" s="66"/>
      <c r="AA125" s="66"/>
      <c r="AB125" s="66"/>
      <c r="AC125" s="66"/>
      <c r="AD125" s="66"/>
      <c r="AE125" s="66"/>
    </row>
    <row r="126" spans="6:31" x14ac:dyDescent="0.9">
      <c r="F126" s="541"/>
      <c r="G126" s="28" t="s">
        <v>11</v>
      </c>
      <c r="H126" s="83">
        <v>3</v>
      </c>
      <c r="I126" s="83">
        <v>9</v>
      </c>
      <c r="K126" s="75"/>
      <c r="L126" s="77"/>
      <c r="M126" s="63"/>
      <c r="N126" s="63"/>
      <c r="O126" s="63"/>
      <c r="P126" s="63"/>
      <c r="Q126" s="77"/>
      <c r="R126" s="60"/>
      <c r="S126" s="63"/>
      <c r="T126" s="63"/>
      <c r="U126" s="63"/>
      <c r="V126" s="63"/>
      <c r="W126" s="63"/>
      <c r="X126" s="63"/>
      <c r="Y126" s="64"/>
      <c r="Z126" s="66"/>
      <c r="AA126" s="66"/>
      <c r="AB126" s="66"/>
      <c r="AC126" s="66"/>
      <c r="AD126" s="66"/>
      <c r="AE126" s="66"/>
    </row>
    <row r="127" spans="6:31" x14ac:dyDescent="0.9">
      <c r="F127" s="541"/>
      <c r="G127" s="78" t="s">
        <v>70</v>
      </c>
      <c r="H127" s="79">
        <f>SUM(H123:H126)</f>
        <v>399</v>
      </c>
      <c r="I127" s="80">
        <v>343</v>
      </c>
      <c r="K127" s="75"/>
      <c r="L127" s="77"/>
      <c r="M127" s="63"/>
      <c r="N127" s="63"/>
      <c r="O127" s="63"/>
      <c r="P127" s="63"/>
      <c r="Q127" s="77"/>
      <c r="R127" s="60"/>
      <c r="S127" s="63"/>
      <c r="T127" s="63"/>
      <c r="U127" s="63"/>
      <c r="V127" s="63"/>
      <c r="W127" s="63"/>
      <c r="X127" s="63"/>
      <c r="Y127" s="64"/>
      <c r="Z127" s="66"/>
      <c r="AA127" s="66"/>
      <c r="AB127" s="66"/>
      <c r="AC127" s="66"/>
      <c r="AD127" s="66"/>
      <c r="AE127" s="66"/>
    </row>
    <row r="128" spans="6:31" x14ac:dyDescent="0.9">
      <c r="F128" s="541" t="s">
        <v>452</v>
      </c>
      <c r="G128" s="28" t="s">
        <v>106</v>
      </c>
      <c r="H128" s="83">
        <v>377</v>
      </c>
      <c r="I128" s="83">
        <v>108</v>
      </c>
      <c r="K128" s="75"/>
      <c r="L128" s="77"/>
      <c r="M128" s="63"/>
      <c r="N128" s="63"/>
      <c r="O128" s="63"/>
      <c r="P128" s="63"/>
      <c r="Q128" s="87"/>
      <c r="R128" s="73"/>
      <c r="S128" s="63"/>
      <c r="T128" s="63"/>
      <c r="U128" s="63"/>
      <c r="V128" s="63"/>
      <c r="W128" s="63"/>
      <c r="X128" s="63"/>
      <c r="Y128" s="64"/>
      <c r="Z128" s="66"/>
      <c r="AA128" s="66"/>
      <c r="AB128" s="66"/>
      <c r="AC128" s="66"/>
      <c r="AD128" s="66"/>
      <c r="AE128" s="66"/>
    </row>
    <row r="129" spans="6:31" x14ac:dyDescent="0.9">
      <c r="F129" s="541"/>
      <c r="G129" s="28" t="s">
        <v>298</v>
      </c>
      <c r="H129" s="83">
        <v>329</v>
      </c>
      <c r="I129" s="83">
        <v>171</v>
      </c>
      <c r="K129" s="75"/>
      <c r="L129" s="60"/>
      <c r="M129" s="63"/>
      <c r="N129" s="63"/>
      <c r="O129" s="63"/>
      <c r="P129" s="63"/>
      <c r="Q129" s="77"/>
      <c r="R129" s="60"/>
      <c r="S129" s="63"/>
      <c r="T129" s="63"/>
      <c r="U129" s="63"/>
      <c r="V129" s="63"/>
      <c r="W129" s="63"/>
      <c r="X129" s="63"/>
      <c r="Y129" s="64"/>
      <c r="Z129" s="66"/>
      <c r="AA129" s="66"/>
      <c r="AB129" s="66"/>
      <c r="AC129" s="66"/>
      <c r="AD129" s="66"/>
      <c r="AE129" s="66"/>
    </row>
    <row r="130" spans="6:31" x14ac:dyDescent="0.9">
      <c r="F130" s="541"/>
      <c r="G130" s="28" t="s">
        <v>4</v>
      </c>
      <c r="H130" s="83">
        <v>246</v>
      </c>
      <c r="I130" s="83">
        <v>312</v>
      </c>
      <c r="K130" s="75"/>
      <c r="L130" s="77"/>
      <c r="M130" s="63"/>
      <c r="N130" s="63"/>
      <c r="O130" s="63"/>
      <c r="P130" s="63"/>
      <c r="Q130" s="77"/>
      <c r="R130" s="60"/>
      <c r="S130" s="63"/>
      <c r="T130" s="63"/>
      <c r="U130" s="63"/>
      <c r="V130" s="63"/>
      <c r="W130" s="63"/>
      <c r="X130" s="63"/>
      <c r="Y130" s="64"/>
      <c r="Z130" s="66"/>
      <c r="AA130" s="66"/>
      <c r="AB130" s="66"/>
      <c r="AC130" s="66"/>
      <c r="AD130" s="66"/>
      <c r="AE130" s="66"/>
    </row>
    <row r="131" spans="6:31" x14ac:dyDescent="0.9">
      <c r="F131" s="541"/>
      <c r="G131" s="28" t="s">
        <v>5</v>
      </c>
      <c r="H131" s="83">
        <v>64</v>
      </c>
      <c r="I131" s="83">
        <v>87</v>
      </c>
      <c r="K131" s="75"/>
      <c r="L131" s="77"/>
      <c r="M131" s="63"/>
      <c r="N131" s="63"/>
      <c r="O131" s="63"/>
      <c r="P131" s="63"/>
      <c r="Q131" s="77"/>
      <c r="R131" s="60"/>
      <c r="S131" s="63"/>
      <c r="T131" s="63"/>
      <c r="U131" s="63"/>
      <c r="V131" s="63"/>
      <c r="W131" s="63"/>
      <c r="X131" s="63"/>
      <c r="Y131" s="64"/>
      <c r="Z131" s="66"/>
      <c r="AA131" s="66"/>
      <c r="AB131" s="66"/>
      <c r="AC131" s="66"/>
      <c r="AD131" s="66"/>
      <c r="AE131" s="66"/>
    </row>
    <row r="132" spans="6:31" x14ac:dyDescent="0.9">
      <c r="F132" s="541"/>
      <c r="G132" s="28" t="s">
        <v>6</v>
      </c>
      <c r="H132" s="83">
        <v>466</v>
      </c>
      <c r="I132" s="83">
        <v>485</v>
      </c>
      <c r="K132" s="75"/>
      <c r="L132" s="77"/>
      <c r="M132" s="63"/>
      <c r="N132" s="63"/>
      <c r="O132" s="63"/>
      <c r="P132" s="63"/>
      <c r="Q132" s="87"/>
      <c r="R132" s="73"/>
      <c r="S132" s="63"/>
      <c r="T132" s="63"/>
      <c r="U132" s="63"/>
      <c r="V132" s="63"/>
      <c r="W132" s="63"/>
      <c r="X132" s="63"/>
      <c r="Y132" s="64"/>
      <c r="Z132" s="66"/>
      <c r="AA132" s="66"/>
      <c r="AB132" s="66"/>
      <c r="AC132" s="66"/>
      <c r="AD132" s="66"/>
      <c r="AE132" s="66"/>
    </row>
    <row r="133" spans="6:31" x14ac:dyDescent="0.9">
      <c r="F133" s="541"/>
      <c r="G133" s="28" t="s">
        <v>10</v>
      </c>
      <c r="H133" s="83">
        <v>105</v>
      </c>
      <c r="I133" s="83">
        <v>114</v>
      </c>
      <c r="K133" s="75"/>
      <c r="L133" s="77"/>
      <c r="M133" s="63"/>
      <c r="N133" s="63"/>
      <c r="O133" s="63"/>
      <c r="P133" s="63"/>
      <c r="Q133" s="77"/>
      <c r="R133" s="60"/>
      <c r="S133" s="63"/>
      <c r="T133" s="63"/>
      <c r="U133" s="63"/>
      <c r="V133" s="63"/>
      <c r="W133" s="63"/>
      <c r="X133" s="63"/>
      <c r="Y133" s="64"/>
      <c r="Z133" s="66"/>
      <c r="AA133" s="66"/>
      <c r="AB133" s="66"/>
      <c r="AC133" s="66"/>
      <c r="AD133" s="66"/>
      <c r="AE133" s="66"/>
    </row>
    <row r="134" spans="6:31" x14ac:dyDescent="0.9">
      <c r="F134" s="541"/>
      <c r="G134" s="28" t="s">
        <v>11</v>
      </c>
      <c r="H134" s="83">
        <v>49</v>
      </c>
      <c r="I134" s="83">
        <v>40</v>
      </c>
      <c r="K134" s="75"/>
      <c r="L134" s="77"/>
      <c r="M134" s="63"/>
      <c r="N134" s="63"/>
      <c r="O134" s="63"/>
      <c r="P134" s="63"/>
      <c r="Q134" s="77"/>
      <c r="R134" s="60"/>
      <c r="S134" s="63"/>
      <c r="T134" s="63"/>
      <c r="U134" s="63"/>
      <c r="V134" s="63"/>
      <c r="W134" s="63"/>
      <c r="X134" s="63"/>
      <c r="Y134" s="64"/>
      <c r="Z134" s="66"/>
      <c r="AA134" s="66"/>
      <c r="AB134" s="66"/>
      <c r="AC134" s="66"/>
      <c r="AD134" s="66"/>
      <c r="AE134" s="66"/>
    </row>
    <row r="135" spans="6:31" x14ac:dyDescent="0.9">
      <c r="F135" s="541"/>
      <c r="G135" s="78" t="s">
        <v>70</v>
      </c>
      <c r="H135" s="79">
        <f>SUM(H128:H134)</f>
        <v>1636</v>
      </c>
      <c r="I135" s="80">
        <v>1317</v>
      </c>
      <c r="K135" s="75"/>
      <c r="L135" s="77"/>
      <c r="M135" s="63"/>
      <c r="N135" s="63"/>
      <c r="O135" s="63"/>
      <c r="P135" s="63"/>
      <c r="Q135" s="77"/>
      <c r="R135" s="60"/>
      <c r="S135" s="63"/>
      <c r="T135" s="63"/>
      <c r="U135" s="63"/>
      <c r="V135" s="63"/>
      <c r="W135" s="63"/>
      <c r="X135" s="63"/>
      <c r="Y135" s="64"/>
      <c r="Z135" s="66"/>
      <c r="AA135" s="66"/>
      <c r="AB135" s="66"/>
      <c r="AC135" s="66"/>
      <c r="AD135" s="66"/>
      <c r="AE135" s="66"/>
    </row>
    <row r="136" spans="6:31" x14ac:dyDescent="0.9">
      <c r="F136" s="541" t="s">
        <v>453</v>
      </c>
      <c r="G136" s="28" t="s">
        <v>106</v>
      </c>
      <c r="H136" s="83">
        <v>470</v>
      </c>
      <c r="I136" s="83">
        <v>179</v>
      </c>
      <c r="K136" s="75"/>
      <c r="L136" s="77"/>
      <c r="M136" s="63"/>
      <c r="N136" s="63"/>
      <c r="O136" s="63"/>
      <c r="P136" s="63"/>
      <c r="Q136" s="87"/>
      <c r="R136" s="87"/>
      <c r="S136" s="63"/>
      <c r="T136" s="63"/>
      <c r="U136" s="63"/>
      <c r="V136" s="63"/>
      <c r="W136" s="63"/>
      <c r="X136" s="63"/>
      <c r="Y136" s="64"/>
      <c r="Z136" s="66"/>
      <c r="AA136" s="66"/>
      <c r="AB136" s="66"/>
      <c r="AC136" s="66"/>
      <c r="AD136" s="66"/>
      <c r="AE136" s="66"/>
    </row>
    <row r="137" spans="6:31" x14ac:dyDescent="0.9">
      <c r="F137" s="541"/>
      <c r="G137" s="28" t="s">
        <v>2</v>
      </c>
      <c r="H137" s="83">
        <v>581</v>
      </c>
      <c r="I137" s="83">
        <v>387</v>
      </c>
      <c r="K137" s="75"/>
      <c r="L137" s="60"/>
      <c r="M137" s="63"/>
      <c r="N137" s="63"/>
      <c r="O137" s="63"/>
      <c r="P137" s="63"/>
      <c r="Q137" s="77"/>
      <c r="R137" s="60"/>
      <c r="S137" s="63"/>
      <c r="T137" s="63"/>
      <c r="U137" s="63"/>
      <c r="V137" s="63"/>
      <c r="W137" s="63"/>
      <c r="X137" s="63"/>
      <c r="Y137" s="64"/>
      <c r="Z137" s="66"/>
      <c r="AA137" s="66"/>
      <c r="AB137" s="66"/>
      <c r="AC137" s="66"/>
      <c r="AD137" s="66"/>
      <c r="AE137" s="66"/>
    </row>
    <row r="138" spans="6:31" x14ac:dyDescent="0.9">
      <c r="F138" s="541"/>
      <c r="G138" s="28" t="s">
        <v>5</v>
      </c>
      <c r="H138" s="83">
        <v>518</v>
      </c>
      <c r="I138" s="83">
        <v>673</v>
      </c>
      <c r="K138" s="75"/>
      <c r="L138" s="77"/>
      <c r="M138" s="63"/>
      <c r="N138" s="63"/>
      <c r="O138" s="63"/>
      <c r="P138" s="63"/>
      <c r="Q138" s="77"/>
      <c r="R138" s="60"/>
      <c r="S138" s="63"/>
      <c r="T138" s="63"/>
      <c r="U138" s="63"/>
      <c r="V138" s="63"/>
      <c r="W138" s="63"/>
      <c r="X138" s="63"/>
      <c r="Y138" s="64"/>
      <c r="Z138" s="66"/>
      <c r="AA138" s="66"/>
      <c r="AB138" s="66"/>
      <c r="AC138" s="66"/>
      <c r="AD138" s="66"/>
      <c r="AE138" s="66"/>
    </row>
    <row r="139" spans="6:31" x14ac:dyDescent="0.9">
      <c r="F139" s="541"/>
      <c r="G139" s="78" t="s">
        <v>70</v>
      </c>
      <c r="H139" s="79">
        <f>SUM(H136:H138)</f>
        <v>1569</v>
      </c>
      <c r="I139" s="80">
        <v>1239</v>
      </c>
      <c r="K139" s="75"/>
      <c r="L139" s="77"/>
      <c r="M139" s="63"/>
      <c r="N139" s="63"/>
      <c r="O139" s="63"/>
      <c r="P139" s="63"/>
      <c r="Q139" s="77"/>
      <c r="R139" s="60"/>
      <c r="S139" s="63"/>
      <c r="T139" s="63"/>
      <c r="U139" s="63"/>
      <c r="V139" s="63"/>
      <c r="W139" s="63"/>
      <c r="X139" s="63"/>
      <c r="Y139" s="64"/>
      <c r="Z139" s="66"/>
      <c r="AA139" s="66"/>
      <c r="AB139" s="66"/>
      <c r="AC139" s="66"/>
      <c r="AD139" s="66"/>
      <c r="AE139" s="66"/>
    </row>
    <row r="140" spans="6:31" x14ac:dyDescent="0.9">
      <c r="F140" s="541" t="s">
        <v>454</v>
      </c>
      <c r="G140" s="28" t="s">
        <v>298</v>
      </c>
      <c r="H140" s="83">
        <v>407</v>
      </c>
      <c r="I140" s="83">
        <v>240</v>
      </c>
      <c r="K140" s="75"/>
      <c r="L140" s="77"/>
      <c r="M140" s="63"/>
      <c r="N140" s="63"/>
      <c r="O140" s="63"/>
      <c r="P140" s="63"/>
      <c r="Q140" s="87"/>
      <c r="R140" s="87"/>
      <c r="S140" s="63"/>
      <c r="T140" s="63"/>
      <c r="U140" s="63"/>
      <c r="V140" s="63"/>
      <c r="W140" s="63"/>
      <c r="X140" s="63"/>
      <c r="Y140" s="64"/>
      <c r="Z140" s="66"/>
      <c r="AA140" s="66"/>
      <c r="AB140" s="66"/>
      <c r="AC140" s="66"/>
      <c r="AD140" s="66"/>
      <c r="AE140" s="66"/>
    </row>
    <row r="141" spans="6:31" x14ac:dyDescent="0.9">
      <c r="F141" s="541"/>
      <c r="G141" s="28" t="s">
        <v>8</v>
      </c>
      <c r="H141" s="83">
        <v>97</v>
      </c>
      <c r="I141" s="83">
        <v>146</v>
      </c>
      <c r="K141" s="75"/>
      <c r="L141" s="60"/>
      <c r="M141" s="63"/>
      <c r="N141" s="63"/>
      <c r="O141" s="63"/>
      <c r="P141" s="63"/>
      <c r="Q141" s="77"/>
      <c r="R141" s="60"/>
      <c r="S141" s="63"/>
      <c r="T141" s="63"/>
      <c r="U141" s="63"/>
      <c r="V141" s="63"/>
      <c r="W141" s="63"/>
      <c r="X141" s="63"/>
      <c r="Y141" s="64"/>
      <c r="Z141" s="66"/>
      <c r="AA141" s="66"/>
      <c r="AB141" s="66"/>
      <c r="AC141" s="66"/>
      <c r="AD141" s="66"/>
      <c r="AE141" s="66"/>
    </row>
    <row r="142" spans="6:31" x14ac:dyDescent="0.9">
      <c r="F142" s="541"/>
      <c r="G142" s="28" t="s">
        <v>10</v>
      </c>
      <c r="H142" s="83">
        <v>204</v>
      </c>
      <c r="I142" s="83">
        <v>266</v>
      </c>
      <c r="K142" s="75"/>
      <c r="L142" s="77"/>
      <c r="M142" s="63"/>
      <c r="N142" s="63"/>
      <c r="O142" s="63"/>
      <c r="P142" s="63"/>
      <c r="Q142" s="77"/>
      <c r="R142" s="90"/>
      <c r="S142" s="63"/>
      <c r="T142" s="63"/>
      <c r="U142" s="63"/>
      <c r="V142" s="63"/>
      <c r="W142" s="63"/>
      <c r="X142" s="63"/>
      <c r="Y142" s="64"/>
      <c r="Z142" s="66"/>
      <c r="AA142" s="66"/>
      <c r="AB142" s="66"/>
      <c r="AC142" s="66"/>
      <c r="AD142" s="66"/>
      <c r="AE142" s="66"/>
    </row>
    <row r="143" spans="6:31" x14ac:dyDescent="0.9">
      <c r="F143" s="541"/>
      <c r="G143" s="78" t="s">
        <v>70</v>
      </c>
      <c r="H143" s="79">
        <f>SUM(H140:H142)</f>
        <v>708</v>
      </c>
      <c r="I143" s="80">
        <v>652</v>
      </c>
      <c r="K143" s="75"/>
      <c r="L143" s="77"/>
      <c r="M143" s="63"/>
      <c r="N143" s="63"/>
      <c r="O143" s="63"/>
      <c r="P143" s="63"/>
      <c r="Q143" s="77"/>
      <c r="R143" s="90"/>
      <c r="S143" s="63"/>
      <c r="T143" s="63"/>
      <c r="U143" s="63"/>
      <c r="V143" s="63"/>
      <c r="W143" s="63"/>
      <c r="X143" s="63"/>
      <c r="Y143" s="64"/>
      <c r="Z143" s="66"/>
      <c r="AA143" s="66"/>
      <c r="AB143" s="66"/>
      <c r="AC143" s="66"/>
      <c r="AD143" s="66"/>
      <c r="AE143" s="66"/>
    </row>
    <row r="144" spans="6:31" x14ac:dyDescent="0.9">
      <c r="F144" s="541" t="s">
        <v>455</v>
      </c>
      <c r="G144" s="28" t="s">
        <v>298</v>
      </c>
      <c r="H144" s="83">
        <v>138</v>
      </c>
      <c r="I144" s="83">
        <v>81</v>
      </c>
      <c r="K144" s="75"/>
      <c r="L144" s="77"/>
      <c r="M144" s="63"/>
      <c r="N144" s="63"/>
      <c r="O144" s="63"/>
      <c r="P144" s="63"/>
      <c r="Q144" s="77"/>
      <c r="R144" s="90"/>
      <c r="S144" s="63"/>
      <c r="T144" s="63"/>
      <c r="U144" s="63"/>
      <c r="V144" s="63"/>
      <c r="W144" s="63"/>
      <c r="X144" s="63"/>
      <c r="Y144" s="64"/>
      <c r="Z144" s="66"/>
      <c r="AA144" s="66"/>
      <c r="AB144" s="66"/>
      <c r="AC144" s="66"/>
      <c r="AD144" s="66"/>
      <c r="AE144" s="66"/>
    </row>
    <row r="145" spans="6:31" x14ac:dyDescent="0.9">
      <c r="F145" s="541"/>
      <c r="G145" s="28" t="s">
        <v>5</v>
      </c>
      <c r="H145" s="83">
        <v>47</v>
      </c>
      <c r="I145" s="83">
        <v>32</v>
      </c>
      <c r="K145" s="75"/>
      <c r="L145" s="60"/>
      <c r="M145" s="63"/>
      <c r="N145" s="63"/>
      <c r="O145" s="63"/>
      <c r="P145" s="63"/>
      <c r="Q145" s="77"/>
      <c r="R145" s="90"/>
      <c r="S145" s="63"/>
      <c r="T145" s="63"/>
      <c r="U145" s="63"/>
      <c r="V145" s="63"/>
      <c r="W145" s="63"/>
      <c r="X145" s="63"/>
      <c r="Y145" s="64"/>
      <c r="Z145" s="66"/>
      <c r="AA145" s="66"/>
      <c r="AB145" s="66"/>
      <c r="AC145" s="66"/>
      <c r="AD145" s="66"/>
      <c r="AE145" s="66"/>
    </row>
    <row r="146" spans="6:31" x14ac:dyDescent="0.9">
      <c r="F146" s="541"/>
      <c r="G146" s="28" t="s">
        <v>6</v>
      </c>
      <c r="H146" s="83">
        <v>220</v>
      </c>
      <c r="I146" s="83">
        <v>247</v>
      </c>
      <c r="K146" s="75"/>
      <c r="L146" s="77"/>
      <c r="M146" s="63"/>
      <c r="N146" s="63"/>
      <c r="O146" s="63"/>
      <c r="P146" s="63"/>
      <c r="Q146" s="77"/>
      <c r="R146" s="90"/>
      <c r="S146" s="63"/>
      <c r="T146" s="63"/>
      <c r="U146" s="63"/>
      <c r="V146" s="63"/>
      <c r="W146" s="63"/>
      <c r="X146" s="63"/>
      <c r="Y146" s="64"/>
      <c r="Z146" s="66"/>
      <c r="AA146" s="66"/>
      <c r="AB146" s="66"/>
      <c r="AC146" s="66"/>
      <c r="AD146" s="66"/>
      <c r="AE146" s="66"/>
    </row>
    <row r="147" spans="6:31" x14ac:dyDescent="0.9">
      <c r="F147" s="541"/>
      <c r="G147" s="78" t="s">
        <v>70</v>
      </c>
      <c r="H147" s="79">
        <f>SUM(H144:H146)</f>
        <v>405</v>
      </c>
      <c r="I147" s="80">
        <v>360</v>
      </c>
      <c r="K147" s="75"/>
      <c r="L147" s="77"/>
      <c r="M147" s="63"/>
      <c r="N147" s="63"/>
      <c r="O147" s="63"/>
      <c r="P147" s="63"/>
      <c r="Q147" s="77"/>
      <c r="R147" s="60"/>
      <c r="S147" s="63"/>
      <c r="T147" s="63"/>
      <c r="U147" s="63"/>
      <c r="V147" s="63"/>
      <c r="W147" s="63"/>
      <c r="X147" s="63"/>
      <c r="Y147" s="64"/>
      <c r="Z147" s="66"/>
      <c r="AA147" s="66"/>
      <c r="AB147" s="66"/>
      <c r="AC147" s="66"/>
      <c r="AD147" s="66"/>
      <c r="AE147" s="66"/>
    </row>
    <row r="148" spans="6:31" x14ac:dyDescent="0.9">
      <c r="F148" s="541" t="s">
        <v>456</v>
      </c>
      <c r="G148" s="28" t="s">
        <v>1</v>
      </c>
      <c r="H148" s="83">
        <v>109</v>
      </c>
      <c r="I148" s="83">
        <v>211</v>
      </c>
      <c r="K148" s="75"/>
      <c r="L148" s="77"/>
      <c r="M148" s="63"/>
      <c r="N148" s="63"/>
      <c r="O148" s="63"/>
      <c r="P148" s="63"/>
      <c r="Q148" s="77"/>
      <c r="R148" s="90"/>
      <c r="S148" s="63"/>
      <c r="T148" s="63"/>
      <c r="U148" s="63"/>
      <c r="V148" s="63"/>
      <c r="W148" s="63"/>
      <c r="X148" s="63"/>
      <c r="Y148" s="64"/>
      <c r="Z148" s="66"/>
      <c r="AA148" s="66"/>
      <c r="AB148" s="66"/>
      <c r="AC148" s="66"/>
      <c r="AD148" s="66"/>
      <c r="AE148" s="66"/>
    </row>
    <row r="149" spans="6:31" x14ac:dyDescent="0.9">
      <c r="F149" s="541"/>
      <c r="G149" s="28" t="s">
        <v>106</v>
      </c>
      <c r="H149" s="83">
        <v>4791</v>
      </c>
      <c r="I149" s="83">
        <v>1204</v>
      </c>
      <c r="K149" s="75"/>
      <c r="L149" s="60"/>
      <c r="M149" s="63"/>
      <c r="N149" s="63"/>
      <c r="O149" s="63"/>
      <c r="P149" s="63"/>
      <c r="Q149" s="77"/>
      <c r="R149" s="60"/>
      <c r="S149" s="63"/>
      <c r="T149" s="63"/>
      <c r="U149" s="63"/>
      <c r="V149" s="63"/>
      <c r="W149" s="63"/>
      <c r="X149" s="63"/>
      <c r="Y149" s="64"/>
      <c r="Z149" s="66"/>
      <c r="AA149" s="66"/>
      <c r="AB149" s="66"/>
      <c r="AC149" s="66"/>
      <c r="AD149" s="66"/>
      <c r="AE149" s="66"/>
    </row>
    <row r="150" spans="6:31" x14ac:dyDescent="0.9">
      <c r="F150" s="541"/>
      <c r="G150" s="28" t="s">
        <v>298</v>
      </c>
      <c r="H150" s="83">
        <v>6767</v>
      </c>
      <c r="I150" s="83">
        <v>4750</v>
      </c>
      <c r="K150" s="75"/>
      <c r="L150" s="77"/>
      <c r="M150" s="63"/>
      <c r="N150" s="63"/>
      <c r="O150" s="63"/>
      <c r="P150" s="63"/>
      <c r="Q150" s="87"/>
      <c r="R150" s="73"/>
      <c r="S150" s="63"/>
      <c r="T150" s="63"/>
      <c r="U150" s="63"/>
      <c r="V150" s="63"/>
      <c r="W150" s="63"/>
      <c r="X150" s="63"/>
      <c r="Y150" s="64"/>
      <c r="Z150" s="66"/>
      <c r="AA150" s="66"/>
      <c r="AB150" s="66"/>
      <c r="AC150" s="66"/>
      <c r="AD150" s="66"/>
      <c r="AE150" s="66"/>
    </row>
    <row r="151" spans="6:31" x14ac:dyDescent="0.9">
      <c r="F151" s="541"/>
      <c r="G151" s="28" t="s">
        <v>4</v>
      </c>
      <c r="H151" s="83">
        <v>2077</v>
      </c>
      <c r="I151" s="83">
        <v>2652</v>
      </c>
      <c r="K151" s="75"/>
      <c r="L151" s="77"/>
      <c r="M151" s="63"/>
      <c r="N151" s="63"/>
      <c r="O151" s="63"/>
      <c r="P151" s="63"/>
      <c r="Q151" s="77"/>
      <c r="R151" s="90"/>
      <c r="S151" s="63"/>
      <c r="T151" s="63"/>
      <c r="U151" s="63"/>
      <c r="V151" s="63"/>
      <c r="W151" s="63"/>
      <c r="X151" s="63"/>
      <c r="Y151" s="64"/>
      <c r="Z151" s="66"/>
      <c r="AA151" s="66"/>
      <c r="AB151" s="66"/>
      <c r="AC151" s="66"/>
      <c r="AD151" s="66"/>
      <c r="AE151" s="66"/>
    </row>
    <row r="152" spans="6:31" x14ac:dyDescent="0.9">
      <c r="F152" s="541"/>
      <c r="G152" s="28" t="s">
        <v>5</v>
      </c>
      <c r="H152" s="83">
        <v>1250</v>
      </c>
      <c r="I152" s="83">
        <v>1101</v>
      </c>
      <c r="K152" s="75"/>
      <c r="L152" s="77"/>
      <c r="M152" s="63"/>
      <c r="N152" s="63"/>
      <c r="O152" s="63"/>
      <c r="P152" s="63"/>
      <c r="Q152" s="77"/>
      <c r="R152" s="60"/>
      <c r="S152" s="63"/>
      <c r="T152" s="63"/>
      <c r="U152" s="63"/>
      <c r="V152" s="63"/>
      <c r="W152" s="63"/>
      <c r="X152" s="63"/>
      <c r="Y152" s="64"/>
      <c r="Z152" s="66"/>
      <c r="AA152" s="66"/>
      <c r="AB152" s="66"/>
      <c r="AC152" s="66"/>
      <c r="AD152" s="66"/>
      <c r="AE152" s="66"/>
    </row>
    <row r="153" spans="6:31" x14ac:dyDescent="0.9">
      <c r="F153" s="541"/>
      <c r="G153" s="28" t="s">
        <v>6</v>
      </c>
      <c r="H153" s="83">
        <v>5458</v>
      </c>
      <c r="I153" s="83">
        <v>5734</v>
      </c>
      <c r="K153" s="75"/>
      <c r="L153" s="77"/>
      <c r="M153" s="63"/>
      <c r="N153" s="63"/>
      <c r="O153" s="63"/>
      <c r="P153" s="63"/>
      <c r="Q153" s="87"/>
      <c r="R153" s="73"/>
      <c r="S153" s="63"/>
      <c r="T153" s="63"/>
      <c r="U153" s="63"/>
      <c r="V153" s="63"/>
      <c r="W153" s="63"/>
      <c r="X153" s="63"/>
      <c r="Y153" s="64"/>
      <c r="Z153" s="66"/>
      <c r="AA153" s="66"/>
      <c r="AB153" s="66"/>
      <c r="AC153" s="66"/>
      <c r="AD153" s="66"/>
      <c r="AE153" s="66"/>
    </row>
    <row r="154" spans="6:31" x14ac:dyDescent="0.9">
      <c r="F154" s="541"/>
      <c r="G154" s="28" t="s">
        <v>8</v>
      </c>
      <c r="H154" s="83">
        <v>633</v>
      </c>
      <c r="I154" s="83">
        <v>684</v>
      </c>
      <c r="K154" s="75"/>
      <c r="L154" s="77"/>
      <c r="M154" s="63"/>
      <c r="N154" s="63"/>
      <c r="O154" s="63"/>
      <c r="P154" s="63"/>
      <c r="Q154" s="77"/>
      <c r="R154" s="60"/>
      <c r="S154" s="63"/>
      <c r="T154" s="63"/>
      <c r="U154" s="63"/>
      <c r="V154" s="63"/>
      <c r="W154" s="63"/>
      <c r="X154" s="63"/>
      <c r="Y154" s="64"/>
      <c r="Z154" s="66"/>
      <c r="AA154" s="66"/>
      <c r="AB154" s="66"/>
      <c r="AC154" s="66"/>
      <c r="AD154" s="66"/>
      <c r="AE154" s="66"/>
    </row>
    <row r="155" spans="6:31" x14ac:dyDescent="0.9">
      <c r="F155" s="541"/>
      <c r="G155" s="28" t="s">
        <v>7</v>
      </c>
      <c r="H155" s="83">
        <v>69</v>
      </c>
      <c r="I155" s="83"/>
      <c r="K155" s="75"/>
      <c r="L155" s="77"/>
      <c r="M155" s="63"/>
      <c r="N155" s="63"/>
      <c r="O155" s="63"/>
      <c r="P155" s="63"/>
      <c r="Q155" s="77"/>
      <c r="R155" s="90"/>
      <c r="S155" s="63"/>
      <c r="T155" s="63"/>
      <c r="U155" s="63"/>
      <c r="V155" s="63"/>
      <c r="W155" s="63"/>
      <c r="X155" s="63"/>
      <c r="Y155" s="64"/>
      <c r="Z155" s="66"/>
      <c r="AA155" s="66"/>
      <c r="AB155" s="66"/>
      <c r="AC155" s="66"/>
      <c r="AD155" s="66"/>
      <c r="AE155" s="66"/>
    </row>
    <row r="156" spans="6:31" x14ac:dyDescent="0.9">
      <c r="F156" s="541"/>
      <c r="G156" s="28" t="s">
        <v>10</v>
      </c>
      <c r="H156" s="83">
        <v>1739</v>
      </c>
      <c r="I156" s="83">
        <v>1646</v>
      </c>
      <c r="K156" s="75"/>
      <c r="L156" s="77"/>
      <c r="M156" s="63"/>
      <c r="N156" s="63"/>
      <c r="O156" s="63"/>
      <c r="P156" s="63"/>
      <c r="Q156" s="77"/>
      <c r="R156" s="90"/>
      <c r="S156" s="63"/>
      <c r="T156" s="63"/>
      <c r="U156" s="63"/>
      <c r="V156" s="63"/>
      <c r="W156" s="63"/>
      <c r="X156" s="63"/>
      <c r="Y156" s="64"/>
      <c r="Z156" s="66"/>
      <c r="AA156" s="66"/>
      <c r="AB156" s="66"/>
      <c r="AC156" s="66"/>
      <c r="AD156" s="66"/>
      <c r="AE156" s="66"/>
    </row>
    <row r="157" spans="6:31" x14ac:dyDescent="0.9">
      <c r="F157" s="541"/>
      <c r="G157" s="28" t="s">
        <v>11</v>
      </c>
      <c r="H157" s="83">
        <v>909</v>
      </c>
      <c r="I157" s="83">
        <v>852</v>
      </c>
      <c r="K157" s="75"/>
      <c r="L157" s="77"/>
      <c r="M157" s="63"/>
      <c r="N157" s="63"/>
      <c r="O157" s="63"/>
      <c r="P157" s="63"/>
      <c r="Q157" s="77"/>
      <c r="R157" s="60"/>
      <c r="S157" s="63"/>
      <c r="T157" s="63"/>
      <c r="U157" s="63"/>
      <c r="V157" s="63"/>
      <c r="W157" s="63"/>
      <c r="X157" s="63"/>
      <c r="Y157" s="64"/>
      <c r="Z157" s="66"/>
      <c r="AA157" s="66"/>
      <c r="AB157" s="66"/>
      <c r="AC157" s="66"/>
      <c r="AD157" s="66"/>
      <c r="AE157" s="66"/>
    </row>
    <row r="158" spans="6:31" x14ac:dyDescent="0.9">
      <c r="F158" s="541"/>
      <c r="G158" s="78" t="s">
        <v>70</v>
      </c>
      <c r="H158" s="79">
        <f>SUM(H148:H157)</f>
        <v>23802</v>
      </c>
      <c r="I158" s="80">
        <v>18834</v>
      </c>
      <c r="K158" s="75"/>
      <c r="L158" s="77"/>
      <c r="M158" s="63"/>
      <c r="N158" s="63"/>
      <c r="O158" s="63"/>
      <c r="P158" s="63"/>
      <c r="Q158" s="87"/>
      <c r="R158" s="73"/>
      <c r="S158" s="63"/>
      <c r="T158" s="63"/>
      <c r="U158" s="63"/>
      <c r="V158" s="63"/>
      <c r="W158" s="63"/>
      <c r="X158" s="63"/>
      <c r="Y158" s="64"/>
      <c r="Z158" s="66"/>
      <c r="AA158" s="66"/>
      <c r="AB158" s="66"/>
      <c r="AC158" s="66"/>
      <c r="AD158" s="66"/>
      <c r="AE158" s="66"/>
    </row>
    <row r="159" spans="6:31" x14ac:dyDescent="0.9">
      <c r="F159" s="541" t="s">
        <v>457</v>
      </c>
      <c r="G159" s="28" t="s">
        <v>5</v>
      </c>
      <c r="H159" s="83">
        <v>1335</v>
      </c>
      <c r="I159" s="83">
        <v>1246</v>
      </c>
      <c r="K159" s="75"/>
      <c r="L159" s="77"/>
      <c r="M159" s="63"/>
      <c r="N159" s="63"/>
      <c r="O159" s="63"/>
      <c r="P159" s="63"/>
      <c r="Q159" s="77"/>
      <c r="R159" s="60"/>
      <c r="S159" s="63"/>
      <c r="T159" s="63"/>
      <c r="U159" s="63"/>
      <c r="V159" s="63"/>
      <c r="W159" s="63"/>
      <c r="X159" s="63"/>
      <c r="Y159" s="64"/>
      <c r="Z159" s="66"/>
      <c r="AA159" s="66"/>
      <c r="AB159" s="66"/>
      <c r="AC159" s="66"/>
      <c r="AD159" s="66"/>
      <c r="AE159" s="66"/>
    </row>
    <row r="160" spans="6:31" x14ac:dyDescent="0.9">
      <c r="F160" s="541"/>
      <c r="G160" s="28" t="s">
        <v>10</v>
      </c>
      <c r="H160" s="83">
        <v>414</v>
      </c>
      <c r="I160" s="83">
        <v>385</v>
      </c>
      <c r="K160" s="75"/>
      <c r="L160" s="60"/>
      <c r="M160" s="63"/>
      <c r="N160" s="63"/>
      <c r="O160" s="63"/>
      <c r="P160" s="63"/>
      <c r="Q160" s="77"/>
      <c r="R160" s="60"/>
      <c r="S160" s="63"/>
      <c r="T160" s="63"/>
      <c r="U160" s="63"/>
      <c r="V160" s="63"/>
      <c r="W160" s="63"/>
      <c r="X160" s="63"/>
      <c r="Y160" s="64"/>
      <c r="Z160" s="66"/>
      <c r="AA160" s="66"/>
      <c r="AB160" s="66"/>
      <c r="AC160" s="66"/>
      <c r="AD160" s="66"/>
      <c r="AE160" s="66"/>
    </row>
    <row r="161" spans="6:31" x14ac:dyDescent="0.9">
      <c r="F161" s="541"/>
      <c r="G161" s="78" t="s">
        <v>70</v>
      </c>
      <c r="H161" s="79">
        <f>SUM(H159:H160)</f>
        <v>1749</v>
      </c>
      <c r="I161" s="80">
        <v>1631</v>
      </c>
      <c r="K161" s="75"/>
      <c r="L161" s="77"/>
      <c r="M161" s="63"/>
      <c r="N161" s="63"/>
      <c r="O161" s="63"/>
      <c r="P161" s="63"/>
      <c r="Q161" s="77"/>
      <c r="R161" s="60"/>
      <c r="S161" s="63"/>
      <c r="T161" s="63"/>
      <c r="U161" s="63"/>
      <c r="V161" s="63"/>
      <c r="W161" s="63"/>
      <c r="X161" s="63"/>
      <c r="Y161" s="64"/>
      <c r="Z161" s="66"/>
      <c r="AA161" s="66"/>
      <c r="AB161" s="66"/>
      <c r="AC161" s="66"/>
      <c r="AD161" s="66"/>
      <c r="AE161" s="66"/>
    </row>
    <row r="162" spans="6:31" x14ac:dyDescent="0.9">
      <c r="F162" s="541" t="s">
        <v>458</v>
      </c>
      <c r="G162" s="28" t="s">
        <v>1</v>
      </c>
      <c r="H162" s="83">
        <v>14</v>
      </c>
      <c r="I162" s="83">
        <v>28</v>
      </c>
      <c r="K162" s="75"/>
      <c r="L162" s="77"/>
      <c r="M162" s="63"/>
      <c r="N162" s="63"/>
      <c r="O162" s="63"/>
      <c r="P162" s="63"/>
      <c r="Q162" s="77"/>
      <c r="R162" s="60"/>
      <c r="S162" s="63"/>
      <c r="T162" s="63"/>
      <c r="U162" s="63"/>
      <c r="V162" s="63"/>
      <c r="W162" s="63"/>
      <c r="X162" s="63"/>
      <c r="Y162" s="64"/>
      <c r="Z162" s="66"/>
      <c r="AA162" s="66"/>
      <c r="AB162" s="66"/>
      <c r="AC162" s="66"/>
      <c r="AD162" s="66"/>
      <c r="AE162" s="66"/>
    </row>
    <row r="163" spans="6:31" x14ac:dyDescent="0.9">
      <c r="F163" s="541"/>
      <c r="G163" s="28" t="s">
        <v>4</v>
      </c>
      <c r="H163" s="83">
        <v>1616</v>
      </c>
      <c r="I163" s="83">
        <v>1822</v>
      </c>
      <c r="K163" s="75"/>
      <c r="L163" s="60"/>
      <c r="M163" s="63"/>
      <c r="N163" s="63"/>
      <c r="O163" s="63"/>
      <c r="P163" s="63"/>
      <c r="Q163" s="87"/>
      <c r="R163" s="87"/>
      <c r="S163" s="63"/>
      <c r="T163" s="63"/>
      <c r="U163" s="63"/>
      <c r="V163" s="63"/>
      <c r="W163" s="63"/>
      <c r="X163" s="63"/>
      <c r="Y163" s="64"/>
      <c r="Z163" s="66"/>
      <c r="AA163" s="66"/>
      <c r="AB163" s="66"/>
      <c r="AC163" s="66"/>
      <c r="AD163" s="66"/>
      <c r="AE163" s="66"/>
    </row>
    <row r="164" spans="6:31" x14ac:dyDescent="0.9">
      <c r="F164" s="541"/>
      <c r="G164" s="28" t="s">
        <v>5</v>
      </c>
      <c r="H164" s="83">
        <v>1975</v>
      </c>
      <c r="I164" s="83">
        <v>1120</v>
      </c>
      <c r="K164" s="75"/>
      <c r="L164" s="77"/>
      <c r="M164" s="63"/>
      <c r="N164" s="63"/>
      <c r="O164" s="63"/>
      <c r="P164" s="63"/>
      <c r="Q164" s="77"/>
      <c r="R164" s="60"/>
      <c r="S164" s="63"/>
      <c r="T164" s="63"/>
      <c r="U164" s="63"/>
      <c r="V164" s="63"/>
      <c r="W164" s="63"/>
      <c r="X164" s="63"/>
      <c r="Y164" s="64"/>
      <c r="Z164" s="66"/>
      <c r="AA164" s="66"/>
      <c r="AB164" s="66"/>
      <c r="AC164" s="66"/>
      <c r="AD164" s="66"/>
      <c r="AE164" s="66"/>
    </row>
    <row r="165" spans="6:31" x14ac:dyDescent="0.9">
      <c r="F165" s="541"/>
      <c r="G165" s="28" t="s">
        <v>10</v>
      </c>
      <c r="H165" s="83">
        <v>1044</v>
      </c>
      <c r="I165" s="83">
        <v>695</v>
      </c>
      <c r="K165" s="75"/>
      <c r="L165" s="77"/>
      <c r="M165" s="63"/>
      <c r="N165" s="63"/>
      <c r="O165" s="63"/>
      <c r="P165" s="63"/>
      <c r="Q165" s="77"/>
      <c r="R165" s="60"/>
      <c r="S165" s="63"/>
      <c r="T165" s="63"/>
      <c r="U165" s="63"/>
      <c r="V165" s="63"/>
      <c r="W165" s="63"/>
      <c r="X165" s="63"/>
      <c r="Y165" s="64"/>
      <c r="Z165" s="66"/>
      <c r="AA165" s="66"/>
      <c r="AB165" s="66"/>
      <c r="AC165" s="66"/>
      <c r="AD165" s="66"/>
      <c r="AE165" s="66"/>
    </row>
    <row r="166" spans="6:31" x14ac:dyDescent="0.9">
      <c r="F166" s="541"/>
      <c r="G166" s="78" t="s">
        <v>70</v>
      </c>
      <c r="H166" s="79">
        <f>SUM(H162:H165)</f>
        <v>4649</v>
      </c>
      <c r="I166" s="80">
        <v>3665</v>
      </c>
      <c r="K166" s="75"/>
      <c r="L166" s="77"/>
      <c r="M166" s="63"/>
      <c r="N166" s="63"/>
      <c r="O166" s="63"/>
      <c r="P166" s="63"/>
      <c r="Q166" s="77"/>
      <c r="R166" s="90"/>
      <c r="S166" s="63"/>
      <c r="T166" s="63"/>
      <c r="U166" s="63"/>
      <c r="V166" s="63"/>
      <c r="W166" s="63"/>
      <c r="X166" s="63"/>
      <c r="Y166" s="64"/>
      <c r="Z166" s="66"/>
      <c r="AA166" s="66"/>
      <c r="AB166" s="66"/>
      <c r="AC166" s="66"/>
      <c r="AD166" s="66"/>
      <c r="AE166" s="66"/>
    </row>
    <row r="167" spans="6:31" x14ac:dyDescent="0.9">
      <c r="F167" s="541" t="s">
        <v>459</v>
      </c>
      <c r="G167" s="28" t="s">
        <v>2</v>
      </c>
      <c r="H167" s="83">
        <v>123</v>
      </c>
      <c r="I167" s="83">
        <v>53</v>
      </c>
      <c r="K167" s="75"/>
      <c r="L167" s="77"/>
      <c r="M167" s="63"/>
      <c r="N167" s="63"/>
      <c r="O167" s="63"/>
      <c r="P167" s="63"/>
      <c r="Q167" s="77"/>
      <c r="R167" s="90"/>
      <c r="S167" s="63"/>
      <c r="T167" s="63"/>
      <c r="U167" s="63"/>
      <c r="V167" s="63"/>
      <c r="W167" s="63"/>
      <c r="X167" s="63"/>
      <c r="Y167" s="64"/>
      <c r="Z167" s="66"/>
      <c r="AA167" s="66"/>
      <c r="AB167" s="66"/>
      <c r="AC167" s="66"/>
      <c r="AD167" s="66"/>
      <c r="AE167" s="66"/>
    </row>
    <row r="168" spans="6:31" x14ac:dyDescent="0.9">
      <c r="F168" s="541"/>
      <c r="G168" s="28" t="s">
        <v>5</v>
      </c>
      <c r="H168" s="83">
        <v>37</v>
      </c>
      <c r="I168" s="83">
        <v>42</v>
      </c>
      <c r="K168" s="75"/>
      <c r="L168" s="60"/>
      <c r="M168" s="63"/>
      <c r="N168" s="63"/>
      <c r="O168" s="63"/>
      <c r="P168" s="63"/>
      <c r="Q168" s="77"/>
      <c r="R168" s="90"/>
      <c r="S168" s="63"/>
      <c r="T168" s="63"/>
      <c r="U168" s="63"/>
      <c r="V168" s="63"/>
      <c r="W168" s="63"/>
      <c r="X168" s="63"/>
      <c r="Y168" s="64"/>
      <c r="Z168" s="66"/>
      <c r="AA168" s="66"/>
      <c r="AB168" s="66"/>
      <c r="AC168" s="66"/>
      <c r="AD168" s="66"/>
      <c r="AE168" s="66"/>
    </row>
    <row r="169" spans="6:31" x14ac:dyDescent="0.9">
      <c r="F169" s="541"/>
      <c r="G169" s="28" t="s">
        <v>6</v>
      </c>
      <c r="H169" s="83">
        <v>175</v>
      </c>
      <c r="I169" s="83">
        <v>222</v>
      </c>
      <c r="K169" s="75"/>
      <c r="L169" s="77"/>
      <c r="M169" s="63"/>
      <c r="N169" s="63"/>
      <c r="O169" s="63"/>
      <c r="P169" s="63"/>
      <c r="Q169" s="77"/>
      <c r="R169" s="90"/>
      <c r="S169" s="63"/>
      <c r="T169" s="63"/>
      <c r="U169" s="63"/>
      <c r="V169" s="63"/>
      <c r="W169" s="63"/>
      <c r="X169" s="63"/>
      <c r="Y169" s="64"/>
      <c r="Z169" s="66"/>
      <c r="AA169" s="66"/>
      <c r="AB169" s="66"/>
      <c r="AC169" s="66"/>
      <c r="AD169" s="66"/>
      <c r="AE169" s="66"/>
    </row>
    <row r="170" spans="6:31" x14ac:dyDescent="0.9">
      <c r="F170" s="541"/>
      <c r="G170" s="28" t="s">
        <v>10</v>
      </c>
      <c r="H170" s="83">
        <v>50</v>
      </c>
      <c r="I170" s="83">
        <v>56</v>
      </c>
      <c r="K170" s="75"/>
      <c r="L170" s="77"/>
      <c r="M170" s="63"/>
      <c r="N170" s="63"/>
      <c r="O170" s="63"/>
      <c r="P170" s="63"/>
      <c r="Q170" s="77"/>
      <c r="R170" s="90"/>
      <c r="S170" s="63"/>
      <c r="T170" s="63"/>
      <c r="U170" s="63"/>
      <c r="V170" s="63"/>
      <c r="W170" s="63"/>
      <c r="X170" s="63"/>
      <c r="Y170" s="64"/>
      <c r="Z170" s="66"/>
      <c r="AA170" s="66"/>
      <c r="AB170" s="66"/>
      <c r="AC170" s="66"/>
      <c r="AD170" s="66"/>
      <c r="AE170" s="66"/>
    </row>
    <row r="171" spans="6:31" x14ac:dyDescent="0.9">
      <c r="F171" s="541"/>
      <c r="G171" s="78" t="s">
        <v>70</v>
      </c>
      <c r="H171" s="79">
        <f>SUM(H167:H170)</f>
        <v>385</v>
      </c>
      <c r="I171" s="80">
        <v>373</v>
      </c>
      <c r="K171" s="75"/>
      <c r="L171" s="77"/>
      <c r="M171" s="63"/>
      <c r="N171" s="63"/>
      <c r="O171" s="63"/>
      <c r="P171" s="63"/>
      <c r="Q171" s="87"/>
      <c r="R171" s="73"/>
      <c r="S171" s="63"/>
      <c r="T171" s="63"/>
      <c r="U171" s="63"/>
      <c r="V171" s="63"/>
      <c r="W171" s="63"/>
      <c r="X171" s="63"/>
      <c r="Y171" s="64"/>
      <c r="Z171" s="66"/>
      <c r="AA171" s="66"/>
      <c r="AB171" s="66"/>
      <c r="AC171" s="66"/>
      <c r="AD171" s="66"/>
      <c r="AE171" s="66"/>
    </row>
    <row r="172" spans="6:31" x14ac:dyDescent="0.9">
      <c r="F172" s="541" t="s">
        <v>460</v>
      </c>
      <c r="G172" s="28" t="s">
        <v>1</v>
      </c>
      <c r="H172" s="83">
        <v>32</v>
      </c>
      <c r="I172" s="83">
        <v>74</v>
      </c>
      <c r="K172" s="75"/>
      <c r="L172" s="77"/>
      <c r="M172" s="63"/>
      <c r="N172" s="63"/>
      <c r="O172" s="63"/>
      <c r="P172" s="63"/>
      <c r="Q172" s="77"/>
      <c r="R172" s="60"/>
      <c r="S172" s="63"/>
      <c r="T172" s="63"/>
      <c r="U172" s="63"/>
      <c r="V172" s="63"/>
      <c r="W172" s="63"/>
      <c r="X172" s="63"/>
      <c r="Y172" s="64"/>
      <c r="Z172" s="66"/>
      <c r="AA172" s="66"/>
      <c r="AB172" s="66"/>
      <c r="AC172" s="66"/>
      <c r="AD172" s="66"/>
      <c r="AE172" s="66"/>
    </row>
    <row r="173" spans="6:31" x14ac:dyDescent="0.9">
      <c r="F173" s="541"/>
      <c r="G173" s="28" t="s">
        <v>106</v>
      </c>
      <c r="H173" s="83">
        <v>2106</v>
      </c>
      <c r="I173" s="83">
        <v>466</v>
      </c>
      <c r="K173" s="75"/>
      <c r="L173" s="60"/>
      <c r="M173" s="63"/>
      <c r="N173" s="63"/>
      <c r="O173" s="63"/>
      <c r="P173" s="63"/>
      <c r="Q173" s="77"/>
      <c r="R173" s="60"/>
      <c r="S173" s="63"/>
      <c r="T173" s="63"/>
      <c r="U173" s="63"/>
      <c r="V173" s="63"/>
      <c r="W173" s="63"/>
      <c r="X173" s="63"/>
      <c r="Y173" s="64"/>
      <c r="Z173" s="66"/>
      <c r="AA173" s="66"/>
      <c r="AB173" s="66"/>
      <c r="AC173" s="66"/>
      <c r="AD173" s="66"/>
      <c r="AE173" s="66"/>
    </row>
    <row r="174" spans="6:31" x14ac:dyDescent="0.9">
      <c r="F174" s="541"/>
      <c r="G174" s="28" t="s">
        <v>2</v>
      </c>
      <c r="H174" s="83">
        <v>11015</v>
      </c>
      <c r="I174" s="83">
        <v>7826</v>
      </c>
      <c r="K174" s="75"/>
      <c r="L174" s="77"/>
      <c r="M174" s="63"/>
      <c r="N174" s="63"/>
      <c r="O174" s="63"/>
      <c r="P174" s="63"/>
      <c r="Q174" s="77"/>
      <c r="R174" s="90"/>
      <c r="S174" s="63"/>
      <c r="T174" s="63"/>
      <c r="U174" s="63"/>
      <c r="V174" s="63"/>
      <c r="W174" s="63"/>
      <c r="X174" s="63"/>
      <c r="Y174" s="64"/>
      <c r="Z174" s="66"/>
      <c r="AA174" s="66"/>
      <c r="AB174" s="66"/>
      <c r="AC174" s="66"/>
      <c r="AD174" s="66"/>
      <c r="AE174" s="66"/>
    </row>
    <row r="175" spans="6:31" x14ac:dyDescent="0.9">
      <c r="F175" s="541"/>
      <c r="G175" s="28" t="s">
        <v>4</v>
      </c>
      <c r="H175" s="83">
        <v>2154</v>
      </c>
      <c r="I175" s="83">
        <v>2647</v>
      </c>
      <c r="K175" s="75"/>
      <c r="L175" s="77"/>
      <c r="M175" s="63"/>
      <c r="N175" s="63"/>
      <c r="O175" s="63"/>
      <c r="P175" s="63"/>
      <c r="Q175" s="77"/>
      <c r="R175" s="90"/>
      <c r="S175" s="63"/>
      <c r="T175" s="63"/>
      <c r="U175" s="63"/>
      <c r="V175" s="63"/>
      <c r="W175" s="63"/>
      <c r="X175" s="63"/>
      <c r="Y175" s="64"/>
      <c r="Z175" s="66"/>
      <c r="AA175" s="66"/>
      <c r="AB175" s="66"/>
      <c r="AC175" s="66"/>
      <c r="AD175" s="66"/>
      <c r="AE175" s="66"/>
    </row>
    <row r="176" spans="6:31" x14ac:dyDescent="0.9">
      <c r="F176" s="541"/>
      <c r="G176" s="28" t="s">
        <v>5</v>
      </c>
      <c r="H176" s="83">
        <v>2001</v>
      </c>
      <c r="I176" s="83">
        <v>2489</v>
      </c>
      <c r="K176" s="75"/>
      <c r="L176" s="77"/>
      <c r="M176" s="63"/>
      <c r="N176" s="63"/>
      <c r="O176" s="63"/>
      <c r="P176" s="63"/>
      <c r="Q176" s="77"/>
      <c r="R176" s="90"/>
      <c r="S176" s="63"/>
      <c r="T176" s="63"/>
      <c r="U176" s="63"/>
      <c r="V176" s="63"/>
      <c r="W176" s="63"/>
      <c r="X176" s="63"/>
      <c r="Y176" s="64"/>
      <c r="Z176" s="66"/>
      <c r="AA176" s="66"/>
      <c r="AB176" s="66"/>
      <c r="AC176" s="66"/>
      <c r="AD176" s="66"/>
      <c r="AE176" s="66"/>
    </row>
    <row r="177" spans="6:31" x14ac:dyDescent="0.9">
      <c r="F177" s="541"/>
      <c r="G177" s="28" t="s">
        <v>6</v>
      </c>
      <c r="H177" s="83">
        <v>5472</v>
      </c>
      <c r="I177" s="83">
        <v>5620</v>
      </c>
      <c r="K177" s="92"/>
      <c r="L177" s="93"/>
      <c r="Q177" s="93"/>
      <c r="R177" s="94"/>
      <c r="S177" s="95"/>
      <c r="T177" s="95"/>
      <c r="U177" s="95"/>
      <c r="V177" s="95"/>
      <c r="W177" s="95"/>
      <c r="X177" s="96"/>
      <c r="Y177" s="66"/>
      <c r="Z177" s="66"/>
      <c r="AA177" s="66"/>
      <c r="AB177" s="66"/>
      <c r="AC177" s="66"/>
      <c r="AD177" s="66"/>
      <c r="AE177" s="66"/>
    </row>
    <row r="178" spans="6:31" x14ac:dyDescent="0.9">
      <c r="F178" s="541"/>
      <c r="G178" s="28" t="s">
        <v>10</v>
      </c>
      <c r="H178" s="83">
        <v>2196</v>
      </c>
      <c r="I178" s="83">
        <v>1877</v>
      </c>
      <c r="K178" s="75"/>
      <c r="L178" s="77"/>
      <c r="M178" s="63"/>
      <c r="N178" s="63"/>
      <c r="O178" s="63"/>
      <c r="Q178" s="77"/>
      <c r="R178" s="60"/>
      <c r="S178" s="63"/>
      <c r="T178" s="63"/>
      <c r="U178" s="63"/>
      <c r="V178" s="63"/>
      <c r="W178" s="63"/>
      <c r="X178" s="64"/>
      <c r="Y178" s="66"/>
      <c r="Z178" s="66"/>
      <c r="AA178" s="66"/>
      <c r="AB178" s="66"/>
      <c r="AC178" s="66"/>
      <c r="AD178" s="66"/>
      <c r="AE178" s="66"/>
    </row>
    <row r="179" spans="6:31" x14ac:dyDescent="0.9">
      <c r="F179" s="541"/>
      <c r="G179" s="78" t="s">
        <v>70</v>
      </c>
      <c r="H179" s="79">
        <f>SUM(H172:H178)</f>
        <v>24976</v>
      </c>
      <c r="I179" s="80">
        <v>20999</v>
      </c>
      <c r="K179" s="75"/>
      <c r="L179" s="77"/>
      <c r="M179" s="63"/>
      <c r="N179" s="63"/>
      <c r="O179" s="63"/>
      <c r="Q179" s="87"/>
      <c r="R179" s="73"/>
      <c r="S179" s="63"/>
      <c r="T179" s="63"/>
      <c r="U179" s="63"/>
      <c r="V179" s="63"/>
      <c r="W179" s="63"/>
      <c r="X179" s="64"/>
      <c r="Y179" s="66"/>
      <c r="Z179" s="66"/>
      <c r="AA179" s="66"/>
      <c r="AB179" s="66"/>
      <c r="AC179" s="66"/>
      <c r="AD179" s="66"/>
      <c r="AE179" s="66"/>
    </row>
    <row r="180" spans="6:31" x14ac:dyDescent="0.9">
      <c r="F180" s="541" t="s">
        <v>461</v>
      </c>
      <c r="G180" s="28" t="s">
        <v>1</v>
      </c>
      <c r="H180" s="83">
        <v>13</v>
      </c>
      <c r="I180" s="83">
        <v>23</v>
      </c>
      <c r="K180" s="75"/>
      <c r="L180" s="77"/>
      <c r="M180" s="63"/>
      <c r="N180" s="63"/>
      <c r="O180" s="63"/>
      <c r="Q180" s="77"/>
      <c r="R180" s="60"/>
      <c r="S180" s="63"/>
      <c r="T180" s="63"/>
      <c r="U180" s="63"/>
      <c r="V180" s="63"/>
      <c r="W180" s="63"/>
      <c r="X180" s="64"/>
      <c r="Y180" s="66"/>
      <c r="Z180" s="66"/>
      <c r="AA180" s="66"/>
      <c r="AB180" s="66"/>
      <c r="AC180" s="66"/>
      <c r="AD180" s="66"/>
      <c r="AE180" s="66"/>
    </row>
    <row r="181" spans="6:31" x14ac:dyDescent="0.9">
      <c r="F181" s="541"/>
      <c r="G181" s="28" t="s">
        <v>106</v>
      </c>
      <c r="H181" s="83">
        <v>1667</v>
      </c>
      <c r="I181" s="83">
        <v>382</v>
      </c>
      <c r="K181" s="75"/>
      <c r="L181" s="60"/>
      <c r="M181" s="63"/>
      <c r="N181" s="63"/>
      <c r="O181" s="63"/>
      <c r="Q181" s="77"/>
      <c r="R181" s="60"/>
      <c r="S181" s="63"/>
      <c r="T181" s="63"/>
      <c r="U181" s="63"/>
      <c r="V181" s="63"/>
      <c r="W181" s="63"/>
      <c r="X181" s="64"/>
      <c r="Y181" s="66"/>
      <c r="Z181" s="66"/>
      <c r="AA181" s="66"/>
      <c r="AB181" s="66"/>
      <c r="AC181" s="66"/>
      <c r="AD181" s="66"/>
      <c r="AE181" s="66"/>
    </row>
    <row r="182" spans="6:31" x14ac:dyDescent="0.9">
      <c r="F182" s="541"/>
      <c r="G182" s="28" t="s">
        <v>298</v>
      </c>
      <c r="H182" s="83">
        <v>8025</v>
      </c>
      <c r="I182" s="83">
        <v>5393</v>
      </c>
      <c r="K182" s="75"/>
      <c r="L182" s="77"/>
      <c r="M182" s="63"/>
      <c r="N182" s="63"/>
      <c r="O182" s="63"/>
      <c r="Q182" s="77"/>
      <c r="R182" s="60"/>
      <c r="S182" s="63"/>
      <c r="T182" s="63"/>
      <c r="U182" s="63"/>
      <c r="V182" s="63"/>
      <c r="W182" s="63"/>
      <c r="X182" s="64"/>
      <c r="Y182" s="66"/>
      <c r="Z182" s="66"/>
      <c r="AA182" s="66"/>
      <c r="AB182" s="66"/>
      <c r="AC182" s="66"/>
      <c r="AD182" s="66"/>
      <c r="AE182" s="66"/>
    </row>
    <row r="183" spans="6:31" x14ac:dyDescent="0.9">
      <c r="F183" s="541"/>
      <c r="G183" s="28" t="s">
        <v>4</v>
      </c>
      <c r="H183" s="83">
        <v>1584</v>
      </c>
      <c r="I183" s="83">
        <v>1873</v>
      </c>
      <c r="K183" s="75"/>
      <c r="L183" s="77"/>
      <c r="M183" s="63"/>
      <c r="N183" s="63"/>
      <c r="O183" s="63"/>
      <c r="Q183" s="87"/>
      <c r="R183" s="73"/>
      <c r="S183" s="63"/>
      <c r="T183" s="63"/>
      <c r="U183" s="63"/>
      <c r="V183" s="63"/>
      <c r="W183" s="63"/>
      <c r="X183" s="64"/>
      <c r="Y183" s="66"/>
      <c r="Z183" s="66"/>
      <c r="AA183" s="66"/>
      <c r="AB183" s="66"/>
      <c r="AC183" s="66"/>
      <c r="AD183" s="66"/>
      <c r="AE183" s="66"/>
    </row>
    <row r="184" spans="6:31" x14ac:dyDescent="0.9">
      <c r="F184" s="541"/>
      <c r="G184" s="28" t="s">
        <v>5</v>
      </c>
      <c r="H184" s="83">
        <v>1846</v>
      </c>
      <c r="I184" s="83">
        <v>1784</v>
      </c>
      <c r="K184" s="75"/>
      <c r="L184" s="77"/>
      <c r="M184" s="63"/>
      <c r="N184" s="63"/>
      <c r="O184" s="63"/>
      <c r="Q184" s="77"/>
      <c r="R184" s="60"/>
      <c r="S184" s="63"/>
      <c r="T184" s="63"/>
      <c r="U184" s="63"/>
      <c r="V184" s="63"/>
      <c r="W184" s="63"/>
      <c r="X184" s="64"/>
      <c r="Y184" s="66"/>
      <c r="Z184" s="66"/>
      <c r="AA184" s="66"/>
      <c r="AB184" s="66"/>
      <c r="AC184" s="66"/>
      <c r="AD184" s="66"/>
      <c r="AE184" s="66"/>
    </row>
    <row r="185" spans="6:31" x14ac:dyDescent="0.9">
      <c r="F185" s="541"/>
      <c r="G185" s="28" t="s">
        <v>6</v>
      </c>
      <c r="H185" s="83">
        <v>3085</v>
      </c>
      <c r="I185" s="83">
        <v>3260</v>
      </c>
      <c r="K185" s="75"/>
      <c r="L185" s="77"/>
      <c r="M185" s="63"/>
      <c r="N185" s="63"/>
      <c r="O185" s="63"/>
      <c r="Q185" s="77"/>
      <c r="R185" s="60"/>
      <c r="S185" s="63"/>
      <c r="T185" s="63"/>
      <c r="U185" s="63"/>
      <c r="V185" s="63"/>
      <c r="W185" s="63"/>
      <c r="X185" s="64"/>
      <c r="Y185" s="66"/>
      <c r="Z185" s="66"/>
      <c r="AA185" s="66"/>
      <c r="AB185" s="66"/>
      <c r="AC185" s="66"/>
      <c r="AD185" s="66"/>
      <c r="AE185" s="66"/>
    </row>
    <row r="186" spans="6:31" x14ac:dyDescent="0.9">
      <c r="F186" s="541"/>
      <c r="G186" s="28" t="s">
        <v>7</v>
      </c>
      <c r="H186" s="83">
        <v>303</v>
      </c>
      <c r="I186" s="83">
        <v>278</v>
      </c>
      <c r="K186" s="75"/>
      <c r="L186" s="77"/>
      <c r="M186" s="63"/>
      <c r="N186" s="63"/>
      <c r="O186" s="63"/>
      <c r="Q186" s="77"/>
      <c r="R186" s="90"/>
      <c r="S186" s="63"/>
      <c r="T186" s="63"/>
      <c r="U186" s="63"/>
      <c r="V186" s="63"/>
      <c r="W186" s="63"/>
      <c r="X186" s="64"/>
      <c r="Y186" s="66"/>
      <c r="Z186" s="66"/>
      <c r="AA186" s="66"/>
      <c r="AB186" s="66"/>
      <c r="AC186" s="66"/>
      <c r="AD186" s="66"/>
      <c r="AE186" s="66"/>
    </row>
    <row r="187" spans="6:31" x14ac:dyDescent="0.9">
      <c r="F187" s="541"/>
      <c r="G187" s="28" t="s">
        <v>8</v>
      </c>
      <c r="H187" s="83">
        <v>81</v>
      </c>
      <c r="I187" s="83"/>
      <c r="K187" s="75"/>
      <c r="L187" s="77"/>
      <c r="M187" s="63"/>
      <c r="N187" s="63"/>
      <c r="O187" s="63"/>
      <c r="Q187" s="77"/>
      <c r="R187" s="90"/>
      <c r="S187" s="63"/>
      <c r="T187" s="63"/>
      <c r="U187" s="63"/>
      <c r="V187" s="63"/>
      <c r="W187" s="63"/>
      <c r="X187" s="64"/>
      <c r="Y187" s="66"/>
      <c r="Z187" s="66"/>
      <c r="AA187" s="66"/>
      <c r="AB187" s="66"/>
      <c r="AC187" s="66"/>
      <c r="AD187" s="66"/>
      <c r="AE187" s="66"/>
    </row>
    <row r="188" spans="6:31" x14ac:dyDescent="0.9">
      <c r="F188" s="541"/>
      <c r="G188" s="78" t="s">
        <v>70</v>
      </c>
      <c r="H188" s="79">
        <f>SUM(H180:H187)</f>
        <v>16604</v>
      </c>
      <c r="I188" s="80">
        <v>12993</v>
      </c>
      <c r="K188" s="75"/>
      <c r="L188" s="77"/>
      <c r="M188" s="63"/>
      <c r="N188" s="63"/>
      <c r="O188" s="63"/>
      <c r="Q188" s="77"/>
      <c r="R188" s="60"/>
      <c r="S188" s="63"/>
      <c r="T188" s="63"/>
      <c r="U188" s="63"/>
      <c r="V188" s="63"/>
      <c r="W188" s="63"/>
      <c r="X188" s="64"/>
      <c r="Y188" s="66"/>
      <c r="Z188" s="66"/>
      <c r="AA188" s="66"/>
      <c r="AB188" s="66"/>
      <c r="AC188" s="66"/>
      <c r="AD188" s="66"/>
      <c r="AE188" s="66"/>
    </row>
    <row r="189" spans="6:31" x14ac:dyDescent="0.9">
      <c r="F189" s="541" t="s">
        <v>462</v>
      </c>
      <c r="G189" s="86" t="s">
        <v>106</v>
      </c>
      <c r="H189" s="83">
        <v>94</v>
      </c>
      <c r="I189" s="83"/>
      <c r="K189" s="75"/>
      <c r="L189" s="77"/>
      <c r="M189" s="63"/>
      <c r="N189" s="63"/>
      <c r="O189" s="63"/>
      <c r="Q189" s="77"/>
      <c r="R189" s="90"/>
      <c r="S189" s="63"/>
      <c r="T189" s="63"/>
      <c r="U189" s="63"/>
      <c r="V189" s="63"/>
      <c r="W189" s="63"/>
      <c r="X189" s="64"/>
      <c r="Y189" s="66"/>
      <c r="Z189" s="66"/>
      <c r="AA189" s="66"/>
      <c r="AB189" s="66"/>
      <c r="AC189" s="66"/>
      <c r="AD189" s="66"/>
      <c r="AE189" s="66"/>
    </row>
    <row r="190" spans="6:31" x14ac:dyDescent="0.9">
      <c r="F190" s="541"/>
      <c r="G190" s="28" t="s">
        <v>298</v>
      </c>
      <c r="H190" s="83">
        <v>856</v>
      </c>
      <c r="I190" s="83">
        <v>675</v>
      </c>
      <c r="K190" s="75"/>
      <c r="L190" s="60"/>
      <c r="M190" s="63"/>
      <c r="N190" s="63"/>
      <c r="O190" s="63"/>
      <c r="Q190" s="77"/>
      <c r="R190" s="60"/>
      <c r="S190" s="63"/>
      <c r="T190" s="63"/>
      <c r="U190" s="63"/>
      <c r="V190" s="63"/>
      <c r="W190" s="63"/>
      <c r="X190" s="64"/>
      <c r="Y190" s="66"/>
      <c r="Z190" s="66"/>
      <c r="AA190" s="66"/>
      <c r="AB190" s="66"/>
      <c r="AC190" s="66"/>
      <c r="AD190" s="66"/>
      <c r="AE190" s="66"/>
    </row>
    <row r="191" spans="6:31" x14ac:dyDescent="0.9">
      <c r="F191" s="541"/>
      <c r="G191" s="28" t="s">
        <v>5</v>
      </c>
      <c r="H191" s="83">
        <v>107</v>
      </c>
      <c r="I191" s="83">
        <v>116</v>
      </c>
      <c r="K191" s="75"/>
      <c r="L191" s="60"/>
      <c r="M191" s="63"/>
      <c r="N191" s="63"/>
      <c r="O191" s="63"/>
      <c r="Q191" s="77"/>
      <c r="R191" s="60"/>
      <c r="S191" s="63"/>
      <c r="T191" s="63"/>
      <c r="U191" s="63"/>
      <c r="V191" s="63"/>
      <c r="W191" s="63"/>
      <c r="X191" s="64"/>
      <c r="Y191" s="66"/>
      <c r="Z191" s="66"/>
      <c r="AA191" s="66"/>
      <c r="AB191" s="66"/>
      <c r="AC191" s="66"/>
      <c r="AD191" s="66"/>
      <c r="AE191" s="66"/>
    </row>
    <row r="192" spans="6:31" x14ac:dyDescent="0.9">
      <c r="F192" s="541"/>
      <c r="G192" s="28" t="s">
        <v>6</v>
      </c>
      <c r="H192" s="83">
        <v>335</v>
      </c>
      <c r="I192" s="83">
        <v>420</v>
      </c>
      <c r="K192" s="75"/>
      <c r="L192" s="77"/>
      <c r="M192" s="63"/>
      <c r="N192" s="63"/>
      <c r="O192" s="63"/>
      <c r="Q192" s="87"/>
      <c r="R192" s="73"/>
      <c r="S192" s="63"/>
      <c r="T192" s="63"/>
      <c r="U192" s="63"/>
      <c r="V192" s="63"/>
      <c r="W192" s="63"/>
      <c r="X192" s="64"/>
      <c r="Y192" s="66"/>
      <c r="Z192" s="66"/>
      <c r="AA192" s="66"/>
      <c r="AB192" s="66"/>
      <c r="AC192" s="66"/>
      <c r="AD192" s="66"/>
      <c r="AE192" s="66"/>
    </row>
    <row r="193" spans="6:31" x14ac:dyDescent="0.9">
      <c r="F193" s="541"/>
      <c r="G193" s="78" t="s">
        <v>70</v>
      </c>
      <c r="H193" s="79">
        <f>SUM(H189:H192)</f>
        <v>1392</v>
      </c>
      <c r="I193" s="80">
        <v>1211</v>
      </c>
      <c r="K193" s="75"/>
      <c r="L193" s="77"/>
      <c r="M193" s="63"/>
      <c r="N193" s="63"/>
      <c r="O193" s="63"/>
      <c r="Q193" s="77"/>
      <c r="R193" s="60"/>
      <c r="S193" s="63"/>
      <c r="T193" s="63"/>
      <c r="U193" s="63"/>
      <c r="V193" s="63"/>
      <c r="W193" s="63"/>
      <c r="X193" s="64"/>
      <c r="Y193" s="66"/>
      <c r="Z193" s="66"/>
      <c r="AA193" s="66"/>
      <c r="AB193" s="66"/>
      <c r="AC193" s="66"/>
      <c r="AD193" s="66"/>
      <c r="AE193" s="66"/>
    </row>
    <row r="194" spans="6:31" x14ac:dyDescent="0.9">
      <c r="F194" s="541" t="s">
        <v>463</v>
      </c>
      <c r="G194" s="28" t="s">
        <v>1</v>
      </c>
      <c r="H194" s="83">
        <v>4</v>
      </c>
      <c r="I194" s="83">
        <v>16</v>
      </c>
      <c r="K194" s="75"/>
      <c r="L194" s="77"/>
      <c r="M194" s="63"/>
      <c r="N194" s="63"/>
      <c r="O194" s="63"/>
      <c r="Q194" s="77"/>
      <c r="R194" s="60"/>
      <c r="S194" s="63"/>
      <c r="T194" s="63"/>
      <c r="U194" s="63"/>
      <c r="V194" s="63"/>
      <c r="W194" s="63"/>
      <c r="X194" s="64"/>
      <c r="Y194" s="66"/>
      <c r="Z194" s="66"/>
      <c r="AA194" s="66"/>
      <c r="AB194" s="66"/>
      <c r="AC194" s="66"/>
      <c r="AD194" s="66"/>
      <c r="AE194" s="66"/>
    </row>
    <row r="195" spans="6:31" x14ac:dyDescent="0.9">
      <c r="F195" s="541"/>
      <c r="G195" s="28" t="s">
        <v>106</v>
      </c>
      <c r="H195" s="83">
        <v>738</v>
      </c>
      <c r="I195" s="83">
        <v>246</v>
      </c>
      <c r="K195" s="75"/>
      <c r="L195" s="87"/>
      <c r="M195" s="63"/>
      <c r="N195" s="63"/>
      <c r="O195" s="63"/>
      <c r="Q195" s="77"/>
      <c r="R195" s="60"/>
      <c r="S195" s="63"/>
      <c r="T195" s="63"/>
      <c r="U195" s="63"/>
      <c r="V195" s="63"/>
      <c r="W195" s="63"/>
      <c r="X195" s="64"/>
      <c r="Y195" s="66"/>
      <c r="Z195" s="66"/>
      <c r="AA195" s="66"/>
      <c r="AB195" s="66"/>
      <c r="AC195" s="66"/>
      <c r="AD195" s="66"/>
      <c r="AE195" s="66"/>
    </row>
    <row r="196" spans="6:31" x14ac:dyDescent="0.9">
      <c r="F196" s="541"/>
      <c r="G196" s="28" t="s">
        <v>298</v>
      </c>
      <c r="H196" s="83">
        <v>2815</v>
      </c>
      <c r="I196" s="83">
        <v>1904</v>
      </c>
      <c r="K196" s="75"/>
      <c r="L196" s="77"/>
      <c r="M196" s="63"/>
      <c r="N196" s="63"/>
      <c r="O196" s="63"/>
      <c r="Q196" s="87"/>
      <c r="R196" s="87"/>
      <c r="S196" s="63"/>
      <c r="T196" s="63"/>
      <c r="U196" s="63"/>
      <c r="V196" s="63"/>
      <c r="W196" s="63"/>
      <c r="X196" s="64"/>
      <c r="Y196" s="66"/>
      <c r="Z196" s="66"/>
      <c r="AA196" s="66"/>
      <c r="AB196" s="66"/>
      <c r="AC196" s="66"/>
      <c r="AD196" s="66"/>
      <c r="AE196" s="66"/>
    </row>
    <row r="197" spans="6:31" x14ac:dyDescent="0.9">
      <c r="F197" s="541"/>
      <c r="G197" s="28" t="s">
        <v>4</v>
      </c>
      <c r="H197" s="83">
        <v>1286</v>
      </c>
      <c r="I197" s="83">
        <v>1434</v>
      </c>
      <c r="K197" s="75"/>
      <c r="L197" s="77"/>
      <c r="M197" s="63"/>
      <c r="N197" s="63"/>
      <c r="O197" s="63"/>
      <c r="Q197" s="77"/>
      <c r="R197" s="60"/>
      <c r="S197" s="63"/>
      <c r="T197" s="63"/>
      <c r="U197" s="63"/>
      <c r="V197" s="63"/>
      <c r="W197" s="63"/>
      <c r="X197" s="64"/>
      <c r="Y197" s="66"/>
      <c r="Z197" s="66"/>
      <c r="AA197" s="66"/>
      <c r="AB197" s="66"/>
      <c r="AC197" s="66"/>
      <c r="AD197" s="66"/>
      <c r="AE197" s="66"/>
    </row>
    <row r="198" spans="6:31" x14ac:dyDescent="0.9">
      <c r="F198" s="541"/>
      <c r="G198" s="28" t="s">
        <v>5</v>
      </c>
      <c r="H198" s="83">
        <v>959</v>
      </c>
      <c r="I198" s="83">
        <v>965</v>
      </c>
      <c r="K198" s="75"/>
      <c r="L198" s="77"/>
      <c r="M198" s="63"/>
      <c r="N198" s="63"/>
      <c r="O198" s="63"/>
      <c r="Q198" s="77"/>
      <c r="R198" s="60"/>
      <c r="S198" s="63"/>
      <c r="T198" s="63"/>
      <c r="U198" s="63"/>
      <c r="V198" s="63"/>
      <c r="W198" s="63"/>
      <c r="X198" s="64"/>
      <c r="Y198" s="66"/>
      <c r="Z198" s="66"/>
      <c r="AA198" s="66"/>
      <c r="AB198" s="66"/>
      <c r="AC198" s="66"/>
      <c r="AD198" s="66"/>
      <c r="AE198" s="66"/>
    </row>
    <row r="199" spans="6:31" x14ac:dyDescent="0.9">
      <c r="F199" s="541"/>
      <c r="G199" s="28" t="s">
        <v>6</v>
      </c>
      <c r="H199" s="83">
        <v>1378</v>
      </c>
      <c r="I199" s="83">
        <v>1387</v>
      </c>
      <c r="K199" s="75"/>
      <c r="L199" s="77"/>
      <c r="M199" s="63"/>
      <c r="N199" s="63"/>
      <c r="O199" s="63"/>
      <c r="Q199" s="77"/>
      <c r="R199" s="60"/>
      <c r="S199" s="63"/>
      <c r="T199" s="63"/>
      <c r="U199" s="63"/>
      <c r="V199" s="63"/>
      <c r="W199" s="63"/>
      <c r="X199" s="64"/>
      <c r="Y199" s="66"/>
      <c r="Z199" s="66"/>
      <c r="AA199" s="66"/>
      <c r="AB199" s="66"/>
      <c r="AC199" s="66"/>
      <c r="AD199" s="66"/>
      <c r="AE199" s="66"/>
    </row>
    <row r="200" spans="6:31" x14ac:dyDescent="0.9">
      <c r="F200" s="541"/>
      <c r="G200" s="28" t="s">
        <v>7</v>
      </c>
      <c r="H200" s="83">
        <v>138</v>
      </c>
      <c r="I200" s="83">
        <v>143</v>
      </c>
      <c r="K200" s="75"/>
      <c r="L200" s="77"/>
      <c r="M200" s="63"/>
      <c r="N200" s="63"/>
      <c r="O200" s="63"/>
      <c r="Q200" s="77"/>
      <c r="R200" s="60"/>
      <c r="S200" s="63"/>
      <c r="T200" s="63"/>
      <c r="U200" s="63"/>
      <c r="V200" s="63"/>
      <c r="W200" s="63"/>
      <c r="X200" s="64"/>
      <c r="Y200" s="66"/>
      <c r="Z200" s="66"/>
      <c r="AA200" s="66"/>
      <c r="AB200" s="66"/>
      <c r="AC200" s="66"/>
      <c r="AD200" s="66"/>
      <c r="AE200" s="66"/>
    </row>
    <row r="201" spans="6:31" x14ac:dyDescent="0.9">
      <c r="F201" s="541"/>
      <c r="G201" s="28" t="s">
        <v>10</v>
      </c>
      <c r="H201" s="83">
        <v>592</v>
      </c>
      <c r="I201" s="83">
        <v>474</v>
      </c>
      <c r="K201" s="75"/>
      <c r="L201" s="77"/>
      <c r="M201" s="63"/>
      <c r="N201" s="63"/>
      <c r="O201" s="63"/>
      <c r="Q201" s="77"/>
      <c r="R201" s="60"/>
      <c r="S201" s="63"/>
      <c r="T201" s="63"/>
      <c r="U201" s="63"/>
      <c r="V201" s="63"/>
      <c r="W201" s="63"/>
      <c r="X201" s="64"/>
      <c r="Y201" s="66"/>
      <c r="Z201" s="66"/>
      <c r="AA201" s="66"/>
      <c r="AB201" s="66"/>
      <c r="AC201" s="66"/>
      <c r="AD201" s="66"/>
      <c r="AE201" s="66"/>
    </row>
    <row r="202" spans="6:31" x14ac:dyDescent="0.9">
      <c r="F202" s="541"/>
      <c r="G202" s="78" t="s">
        <v>70</v>
      </c>
      <c r="H202" s="79">
        <f>SUM(H194:H201)</f>
        <v>7910</v>
      </c>
      <c r="I202" s="80">
        <v>6569</v>
      </c>
      <c r="K202" s="75"/>
      <c r="L202" s="77"/>
      <c r="M202" s="63"/>
      <c r="N202" s="63"/>
      <c r="O202" s="63"/>
      <c r="Q202" s="77"/>
      <c r="R202" s="60"/>
      <c r="S202" s="63"/>
      <c r="T202" s="63"/>
      <c r="U202" s="63"/>
      <c r="V202" s="63"/>
      <c r="W202" s="63"/>
      <c r="X202" s="64"/>
      <c r="Y202" s="66"/>
      <c r="Z202" s="66"/>
      <c r="AA202" s="66"/>
      <c r="AB202" s="66"/>
      <c r="AC202" s="66"/>
      <c r="AD202" s="66"/>
      <c r="AE202" s="66"/>
    </row>
    <row r="203" spans="6:31" x14ac:dyDescent="0.9">
      <c r="F203" s="541" t="s">
        <v>464</v>
      </c>
      <c r="G203" s="29" t="s">
        <v>298</v>
      </c>
      <c r="H203" s="83">
        <v>57</v>
      </c>
      <c r="I203" s="83">
        <v>34</v>
      </c>
      <c r="K203" s="75"/>
      <c r="L203" s="77"/>
      <c r="M203" s="63"/>
      <c r="N203" s="63"/>
      <c r="O203" s="63"/>
      <c r="Q203" s="87"/>
      <c r="R203" s="73"/>
      <c r="S203" s="63"/>
      <c r="T203" s="63"/>
      <c r="U203" s="63"/>
      <c r="V203" s="63"/>
      <c r="W203" s="63"/>
      <c r="X203" s="64"/>
      <c r="Y203" s="66"/>
      <c r="Z203" s="66"/>
      <c r="AA203" s="66"/>
      <c r="AB203" s="66"/>
      <c r="AC203" s="66"/>
      <c r="AD203" s="66"/>
      <c r="AE203" s="66"/>
    </row>
    <row r="204" spans="6:31" x14ac:dyDescent="0.9">
      <c r="F204" s="541"/>
      <c r="G204" s="28" t="s">
        <v>5</v>
      </c>
      <c r="H204" s="83">
        <v>51</v>
      </c>
      <c r="I204" s="83">
        <v>54</v>
      </c>
      <c r="K204" s="75"/>
      <c r="L204" s="87"/>
      <c r="M204" s="63"/>
      <c r="N204" s="63"/>
      <c r="O204" s="63"/>
      <c r="Q204" s="77"/>
      <c r="R204" s="90"/>
      <c r="S204" s="63"/>
      <c r="T204" s="63"/>
      <c r="U204" s="63"/>
      <c r="V204" s="63"/>
      <c r="W204" s="63"/>
      <c r="X204" s="64"/>
      <c r="Y204" s="66"/>
      <c r="Z204" s="66"/>
      <c r="AA204" s="66"/>
      <c r="AB204" s="66"/>
      <c r="AC204" s="66"/>
      <c r="AD204" s="66"/>
      <c r="AE204" s="66"/>
    </row>
    <row r="205" spans="6:31" x14ac:dyDescent="0.9">
      <c r="F205" s="541"/>
      <c r="G205" s="28" t="s">
        <v>10</v>
      </c>
      <c r="H205" s="83">
        <v>22</v>
      </c>
      <c r="I205" s="83">
        <v>30</v>
      </c>
      <c r="K205" s="75"/>
      <c r="L205" s="60"/>
      <c r="M205" s="63"/>
      <c r="N205" s="63"/>
      <c r="O205" s="63"/>
      <c r="Q205" s="77"/>
      <c r="R205" s="90"/>
      <c r="S205" s="63"/>
      <c r="T205" s="63"/>
      <c r="U205" s="63"/>
      <c r="V205" s="63"/>
      <c r="W205" s="63"/>
      <c r="X205" s="64"/>
      <c r="Y205" s="66"/>
      <c r="Z205" s="66"/>
      <c r="AA205" s="66"/>
      <c r="AB205" s="66"/>
      <c r="AC205" s="66"/>
      <c r="AD205" s="66"/>
      <c r="AE205" s="66"/>
    </row>
    <row r="206" spans="6:31" x14ac:dyDescent="0.9">
      <c r="F206" s="541"/>
      <c r="G206" s="78" t="s">
        <v>70</v>
      </c>
      <c r="H206" s="79">
        <f>SUM(H203:H205)</f>
        <v>130</v>
      </c>
      <c r="I206" s="80">
        <f>SUM(I203:I205)</f>
        <v>118</v>
      </c>
      <c r="K206" s="75"/>
      <c r="L206" s="77"/>
      <c r="M206" s="63"/>
      <c r="N206" s="63"/>
      <c r="O206" s="63"/>
      <c r="Q206" s="77"/>
      <c r="R206" s="90"/>
      <c r="S206" s="63"/>
      <c r="T206" s="63"/>
      <c r="U206" s="63"/>
      <c r="V206" s="63"/>
      <c r="W206" s="63"/>
      <c r="X206" s="64"/>
      <c r="Y206" s="66"/>
      <c r="Z206" s="66"/>
      <c r="AA206" s="66"/>
      <c r="AB206" s="66"/>
      <c r="AC206" s="66"/>
      <c r="AD206" s="66"/>
      <c r="AE206" s="66"/>
    </row>
    <row r="207" spans="6:31" x14ac:dyDescent="0.9">
      <c r="F207" s="541" t="s">
        <v>465</v>
      </c>
      <c r="G207" s="28" t="s">
        <v>1</v>
      </c>
      <c r="H207" s="83">
        <v>9</v>
      </c>
      <c r="I207" s="83">
        <v>20</v>
      </c>
      <c r="K207" s="75"/>
      <c r="L207" s="77"/>
      <c r="Q207" s="87"/>
      <c r="R207" s="73"/>
      <c r="S207" s="63"/>
      <c r="T207" s="63"/>
      <c r="U207" s="63"/>
      <c r="V207" s="63"/>
      <c r="W207" s="63"/>
      <c r="X207" s="64"/>
      <c r="Y207" s="66"/>
      <c r="Z207" s="66"/>
      <c r="AA207" s="66"/>
      <c r="AB207" s="66"/>
      <c r="AC207" s="66"/>
      <c r="AD207" s="66"/>
      <c r="AE207" s="66"/>
    </row>
    <row r="208" spans="6:31" x14ac:dyDescent="0.9">
      <c r="F208" s="541"/>
      <c r="G208" s="28" t="s">
        <v>106</v>
      </c>
      <c r="H208" s="83">
        <v>177</v>
      </c>
      <c r="I208" s="83">
        <v>86</v>
      </c>
      <c r="K208" s="75"/>
      <c r="L208" s="87"/>
      <c r="Q208" s="77"/>
      <c r="R208" s="60"/>
      <c r="S208" s="63"/>
      <c r="T208" s="63"/>
      <c r="U208" s="63"/>
      <c r="V208" s="63"/>
      <c r="W208" s="63"/>
      <c r="X208" s="64"/>
      <c r="Y208" s="66"/>
      <c r="Z208" s="66"/>
      <c r="AA208" s="66"/>
      <c r="AB208" s="66"/>
      <c r="AC208" s="66"/>
      <c r="AD208" s="66"/>
      <c r="AE208" s="66"/>
    </row>
    <row r="209" spans="6:31" x14ac:dyDescent="0.9">
      <c r="F209" s="541"/>
      <c r="G209" s="28" t="s">
        <v>298</v>
      </c>
      <c r="H209" s="83">
        <v>778</v>
      </c>
      <c r="I209" s="83">
        <v>504</v>
      </c>
      <c r="K209" s="75"/>
      <c r="L209" s="77"/>
      <c r="Q209" s="77"/>
      <c r="R209" s="60"/>
      <c r="S209" s="63"/>
      <c r="T209" s="63"/>
      <c r="U209" s="63"/>
      <c r="V209" s="63"/>
      <c r="W209" s="63"/>
      <c r="X209" s="64"/>
      <c r="Y209" s="66"/>
      <c r="Z209" s="66"/>
      <c r="AA209" s="66"/>
      <c r="AB209" s="66"/>
      <c r="AC209" s="66"/>
      <c r="AD209" s="66"/>
      <c r="AE209" s="66"/>
    </row>
    <row r="210" spans="6:31" x14ac:dyDescent="0.9">
      <c r="F210" s="541"/>
      <c r="G210" s="28" t="s">
        <v>4</v>
      </c>
      <c r="H210" s="83">
        <v>208</v>
      </c>
      <c r="I210" s="83">
        <v>267</v>
      </c>
      <c r="K210" s="75"/>
      <c r="L210" s="77"/>
      <c r="Q210" s="77"/>
      <c r="R210" s="60"/>
      <c r="S210" s="63"/>
      <c r="T210" s="63"/>
      <c r="U210" s="63"/>
      <c r="V210" s="63"/>
      <c r="W210" s="63"/>
      <c r="X210" s="64"/>
      <c r="Y210" s="66"/>
      <c r="Z210" s="66"/>
      <c r="AA210" s="66"/>
      <c r="AB210" s="66"/>
      <c r="AC210" s="66"/>
      <c r="AD210" s="66"/>
      <c r="AE210" s="66"/>
    </row>
    <row r="211" spans="6:31" x14ac:dyDescent="0.9">
      <c r="F211" s="541"/>
      <c r="G211" s="28" t="s">
        <v>5</v>
      </c>
      <c r="H211" s="83">
        <v>259</v>
      </c>
      <c r="I211" s="83">
        <v>318</v>
      </c>
      <c r="K211" s="75"/>
      <c r="L211" s="77"/>
      <c r="Q211" s="77"/>
      <c r="R211" s="60"/>
      <c r="S211" s="63"/>
      <c r="T211" s="63"/>
      <c r="U211" s="63"/>
      <c r="V211" s="63"/>
      <c r="W211" s="63"/>
      <c r="X211" s="64"/>
      <c r="Y211" s="66"/>
      <c r="Z211" s="66"/>
      <c r="AA211" s="66"/>
      <c r="AB211" s="66"/>
      <c r="AC211" s="66"/>
      <c r="AD211" s="66"/>
      <c r="AE211" s="66"/>
    </row>
    <row r="212" spans="6:31" x14ac:dyDescent="0.9">
      <c r="F212" s="541"/>
      <c r="G212" s="28" t="s">
        <v>10</v>
      </c>
      <c r="H212" s="83">
        <v>42</v>
      </c>
      <c r="I212" s="83">
        <v>14</v>
      </c>
      <c r="K212" s="75"/>
      <c r="L212" s="77"/>
      <c r="Q212" s="77"/>
      <c r="R212" s="60"/>
      <c r="S212" s="63"/>
      <c r="T212" s="63"/>
      <c r="U212" s="63"/>
      <c r="V212" s="63"/>
      <c r="W212" s="63"/>
      <c r="X212" s="64"/>
      <c r="Y212" s="66"/>
      <c r="Z212" s="66"/>
      <c r="AA212" s="66"/>
      <c r="AB212" s="66"/>
      <c r="AC212" s="66"/>
      <c r="AD212" s="66"/>
      <c r="AE212" s="66"/>
    </row>
    <row r="213" spans="6:31" x14ac:dyDescent="0.9">
      <c r="F213" s="541"/>
      <c r="G213" s="78" t="s">
        <v>70</v>
      </c>
      <c r="H213" s="79">
        <f>SUM(H207:H212)</f>
        <v>1473</v>
      </c>
      <c r="I213" s="80">
        <v>1209</v>
      </c>
      <c r="K213" s="75"/>
      <c r="L213" s="77"/>
      <c r="Q213" s="87"/>
      <c r="R213" s="87"/>
      <c r="S213" s="63"/>
      <c r="T213" s="63"/>
      <c r="U213" s="63"/>
      <c r="V213" s="63"/>
      <c r="W213" s="63"/>
      <c r="X213" s="64"/>
      <c r="Y213" s="66"/>
      <c r="Z213" s="66"/>
      <c r="AA213" s="66"/>
      <c r="AB213" s="66"/>
      <c r="AC213" s="66"/>
      <c r="AD213" s="66"/>
      <c r="AE213" s="66"/>
    </row>
    <row r="214" spans="6:31" x14ac:dyDescent="0.9">
      <c r="F214" s="541" t="s">
        <v>466</v>
      </c>
      <c r="G214" s="28" t="s">
        <v>4</v>
      </c>
      <c r="H214" s="83">
        <v>3445</v>
      </c>
      <c r="I214" s="83">
        <v>3906</v>
      </c>
      <c r="K214" s="75"/>
      <c r="L214" s="77"/>
      <c r="Q214" s="77"/>
      <c r="R214" s="60"/>
      <c r="S214" s="63"/>
      <c r="T214" s="63"/>
      <c r="U214" s="63"/>
      <c r="V214" s="63"/>
      <c r="W214" s="63"/>
      <c r="X214" s="64"/>
      <c r="Y214" s="66"/>
      <c r="Z214" s="66"/>
      <c r="AA214" s="66"/>
      <c r="AB214" s="66"/>
      <c r="AC214" s="66"/>
      <c r="AD214" s="66"/>
      <c r="AE214" s="66"/>
    </row>
    <row r="215" spans="6:31" x14ac:dyDescent="0.9">
      <c r="F215" s="541"/>
      <c r="G215" s="28" t="s">
        <v>5</v>
      </c>
      <c r="H215" s="83">
        <v>5094</v>
      </c>
      <c r="I215" s="83">
        <v>3622</v>
      </c>
      <c r="K215" s="75"/>
      <c r="L215" s="87"/>
      <c r="Q215" s="77"/>
      <c r="R215" s="60"/>
      <c r="S215" s="63"/>
      <c r="T215" s="63"/>
      <c r="U215" s="63"/>
      <c r="V215" s="63"/>
      <c r="W215" s="63"/>
      <c r="X215" s="64"/>
      <c r="Y215" s="66"/>
      <c r="Z215" s="66"/>
      <c r="AA215" s="66"/>
      <c r="AB215" s="66"/>
      <c r="AC215" s="66"/>
      <c r="AD215" s="66"/>
      <c r="AE215" s="66"/>
    </row>
    <row r="216" spans="6:31" x14ac:dyDescent="0.9">
      <c r="F216" s="541"/>
      <c r="G216" s="28" t="s">
        <v>10</v>
      </c>
      <c r="H216" s="83">
        <v>2820</v>
      </c>
      <c r="I216" s="83">
        <v>1859</v>
      </c>
      <c r="K216" s="75"/>
      <c r="L216" s="77"/>
      <c r="Q216" s="77"/>
      <c r="R216" s="90"/>
      <c r="S216" s="63"/>
      <c r="T216" s="63"/>
      <c r="U216" s="63"/>
      <c r="V216" s="63"/>
      <c r="W216" s="63"/>
      <c r="X216" s="64"/>
      <c r="Y216" s="66"/>
      <c r="Z216" s="66"/>
      <c r="AA216" s="66"/>
      <c r="AB216" s="66"/>
      <c r="AC216" s="66"/>
      <c r="AD216" s="66"/>
      <c r="AE216" s="66"/>
    </row>
    <row r="217" spans="6:31" x14ac:dyDescent="0.9">
      <c r="F217" s="541"/>
      <c r="G217" s="78" t="s">
        <v>70</v>
      </c>
      <c r="H217" s="79">
        <f>SUM(H214:H216)</f>
        <v>11359</v>
      </c>
      <c r="I217" s="80">
        <v>9387</v>
      </c>
      <c r="K217" s="75"/>
      <c r="L217" s="77"/>
      <c r="Q217" s="77"/>
      <c r="R217" s="60"/>
      <c r="S217" s="63"/>
      <c r="T217" s="63"/>
      <c r="U217" s="63"/>
      <c r="V217" s="63"/>
      <c r="W217" s="63"/>
      <c r="X217" s="64"/>
      <c r="Y217" s="66"/>
      <c r="Z217" s="66"/>
      <c r="AA217" s="66"/>
      <c r="AB217" s="66"/>
      <c r="AC217" s="66"/>
      <c r="AD217" s="66"/>
      <c r="AE217" s="66"/>
    </row>
    <row r="218" spans="6:31" x14ac:dyDescent="0.9">
      <c r="F218" s="541" t="s">
        <v>467</v>
      </c>
      <c r="G218" s="28" t="s">
        <v>106</v>
      </c>
      <c r="H218" s="83">
        <v>286</v>
      </c>
      <c r="I218" s="83">
        <v>60</v>
      </c>
      <c r="K218" s="75"/>
      <c r="L218" s="77"/>
      <c r="Q218" s="77"/>
      <c r="R218" s="60"/>
      <c r="S218" s="63"/>
      <c r="T218" s="63"/>
      <c r="U218" s="63"/>
      <c r="V218" s="63"/>
      <c r="W218" s="63"/>
      <c r="X218" s="64"/>
      <c r="Y218" s="66"/>
      <c r="Z218" s="66"/>
      <c r="AA218" s="66"/>
      <c r="AB218" s="66"/>
      <c r="AC218" s="66"/>
      <c r="AD218" s="66"/>
      <c r="AE218" s="66"/>
    </row>
    <row r="219" spans="6:31" x14ac:dyDescent="0.9">
      <c r="F219" s="541"/>
      <c r="G219" s="28" t="s">
        <v>2</v>
      </c>
      <c r="H219" s="83">
        <v>285</v>
      </c>
      <c r="I219" s="83">
        <v>209</v>
      </c>
      <c r="K219" s="75"/>
      <c r="L219" s="87"/>
      <c r="Q219" s="77"/>
      <c r="R219" s="60"/>
      <c r="S219" s="63"/>
      <c r="T219" s="63"/>
      <c r="U219" s="63"/>
      <c r="V219" s="63"/>
      <c r="W219" s="63"/>
      <c r="X219" s="64"/>
      <c r="Y219" s="66"/>
      <c r="Z219" s="66"/>
      <c r="AA219" s="66"/>
      <c r="AB219" s="66"/>
      <c r="AC219" s="66"/>
      <c r="AD219" s="66"/>
      <c r="AE219" s="66"/>
    </row>
    <row r="220" spans="6:31" x14ac:dyDescent="0.9">
      <c r="F220" s="541"/>
      <c r="G220" s="28" t="s">
        <v>4</v>
      </c>
      <c r="H220" s="83">
        <v>181</v>
      </c>
      <c r="I220" s="83">
        <v>251</v>
      </c>
      <c r="K220" s="75"/>
      <c r="L220" s="77"/>
      <c r="Q220" s="77"/>
      <c r="R220" s="60"/>
      <c r="S220" s="63"/>
      <c r="T220" s="63"/>
      <c r="U220" s="63"/>
      <c r="V220" s="63"/>
      <c r="W220" s="63"/>
      <c r="X220" s="64"/>
      <c r="Y220" s="66"/>
      <c r="Z220" s="66"/>
      <c r="AA220" s="66"/>
      <c r="AB220" s="66"/>
      <c r="AC220" s="66"/>
      <c r="AD220" s="66"/>
      <c r="AE220" s="66"/>
    </row>
    <row r="221" spans="6:31" x14ac:dyDescent="0.9">
      <c r="F221" s="541"/>
      <c r="G221" s="28" t="s">
        <v>5</v>
      </c>
      <c r="H221" s="83">
        <v>201</v>
      </c>
      <c r="I221" s="83">
        <v>237</v>
      </c>
      <c r="K221" s="75"/>
      <c r="L221" s="77"/>
      <c r="Q221" s="87"/>
      <c r="R221" s="73"/>
      <c r="S221" s="63"/>
      <c r="T221" s="63"/>
      <c r="U221" s="63"/>
      <c r="V221" s="63"/>
      <c r="W221" s="63"/>
      <c r="X221" s="64"/>
      <c r="Y221" s="66"/>
      <c r="Z221" s="66"/>
      <c r="AA221" s="66"/>
      <c r="AB221" s="66"/>
      <c r="AC221" s="66"/>
      <c r="AD221" s="66"/>
      <c r="AE221" s="66"/>
    </row>
    <row r="222" spans="6:31" x14ac:dyDescent="0.9">
      <c r="F222" s="541"/>
      <c r="G222" s="28" t="s">
        <v>11</v>
      </c>
      <c r="H222" s="83">
        <v>117</v>
      </c>
      <c r="I222" s="83">
        <v>108</v>
      </c>
      <c r="K222" s="75"/>
      <c r="L222" s="77"/>
      <c r="Q222" s="87"/>
      <c r="R222" s="73"/>
      <c r="S222" s="63"/>
      <c r="T222" s="63"/>
      <c r="U222" s="63"/>
      <c r="V222" s="63"/>
      <c r="W222" s="63"/>
      <c r="X222" s="64"/>
      <c r="Y222" s="66"/>
      <c r="Z222" s="66"/>
      <c r="AA222" s="66"/>
      <c r="AB222" s="66"/>
      <c r="AC222" s="66"/>
      <c r="AD222" s="66"/>
      <c r="AE222" s="66"/>
    </row>
    <row r="223" spans="6:31" x14ac:dyDescent="0.9">
      <c r="F223" s="541"/>
      <c r="G223" s="78" t="s">
        <v>70</v>
      </c>
      <c r="H223" s="79">
        <f>SUM(H218:H222)</f>
        <v>1070</v>
      </c>
      <c r="I223" s="80">
        <v>865</v>
      </c>
      <c r="K223" s="81"/>
      <c r="L223" s="77"/>
      <c r="Q223" s="73"/>
      <c r="R223" s="60"/>
      <c r="S223" s="63"/>
      <c r="T223" s="63"/>
      <c r="U223" s="63"/>
      <c r="V223" s="63"/>
      <c r="W223" s="63"/>
      <c r="X223" s="64"/>
      <c r="Y223" s="66"/>
      <c r="Z223" s="66"/>
      <c r="AA223" s="66"/>
      <c r="AB223" s="66"/>
      <c r="AC223" s="66"/>
      <c r="AD223" s="66"/>
      <c r="AE223" s="66"/>
    </row>
    <row r="224" spans="6:31" x14ac:dyDescent="0.9">
      <c r="F224" s="541" t="s">
        <v>468</v>
      </c>
      <c r="G224" s="28" t="s">
        <v>1</v>
      </c>
      <c r="H224" s="83">
        <v>12</v>
      </c>
      <c r="I224" s="83">
        <v>23</v>
      </c>
      <c r="K224" s="75"/>
      <c r="L224" s="77"/>
      <c r="Q224" s="97"/>
      <c r="R224" s="90"/>
      <c r="S224" s="63"/>
      <c r="T224" s="63"/>
      <c r="U224" s="63"/>
      <c r="V224" s="63"/>
      <c r="W224" s="63"/>
      <c r="X224" s="64"/>
      <c r="Y224" s="66"/>
      <c r="Z224" s="66"/>
      <c r="AA224" s="66"/>
      <c r="AB224" s="66"/>
      <c r="AC224" s="66"/>
      <c r="AD224" s="66"/>
      <c r="AE224" s="66"/>
    </row>
    <row r="225" spans="6:31" x14ac:dyDescent="0.9">
      <c r="F225" s="541"/>
      <c r="G225" s="28" t="s">
        <v>106</v>
      </c>
      <c r="H225" s="83">
        <v>1921</v>
      </c>
      <c r="I225" s="83">
        <v>481</v>
      </c>
      <c r="K225" s="75"/>
      <c r="L225" s="87"/>
      <c r="Q225" s="97"/>
      <c r="R225" s="60"/>
      <c r="S225" s="63"/>
      <c r="T225" s="63"/>
      <c r="U225" s="63"/>
      <c r="V225" s="63"/>
      <c r="W225" s="63"/>
      <c r="X225" s="64"/>
      <c r="Y225" s="66"/>
      <c r="Z225" s="66"/>
      <c r="AA225" s="66"/>
      <c r="AB225" s="66"/>
      <c r="AC225" s="66"/>
      <c r="AD225" s="66"/>
      <c r="AE225" s="66"/>
    </row>
    <row r="226" spans="6:31" x14ac:dyDescent="0.9">
      <c r="F226" s="541"/>
      <c r="G226" s="28" t="s">
        <v>298</v>
      </c>
      <c r="H226" s="83">
        <v>1897</v>
      </c>
      <c r="I226" s="83">
        <v>1567</v>
      </c>
      <c r="K226" s="75"/>
      <c r="L226" s="77"/>
      <c r="Q226" s="97"/>
      <c r="R226" s="90"/>
      <c r="S226" s="63"/>
      <c r="T226" s="63"/>
      <c r="U226" s="63"/>
      <c r="V226" s="63"/>
      <c r="W226" s="63"/>
      <c r="X226" s="64"/>
      <c r="Y226" s="66"/>
      <c r="Z226" s="66"/>
      <c r="AA226" s="66"/>
      <c r="AB226" s="66"/>
      <c r="AC226" s="66"/>
      <c r="AD226" s="66"/>
      <c r="AE226" s="66"/>
    </row>
    <row r="227" spans="6:31" x14ac:dyDescent="0.9">
      <c r="F227" s="541"/>
      <c r="G227" s="28" t="s">
        <v>4</v>
      </c>
      <c r="H227" s="83">
        <v>317</v>
      </c>
      <c r="I227" s="83">
        <v>496</v>
      </c>
      <c r="K227" s="75"/>
      <c r="L227" s="77"/>
      <c r="Q227" s="97"/>
      <c r="R227" s="90"/>
      <c r="S227" s="63"/>
      <c r="T227" s="63"/>
      <c r="U227" s="63"/>
      <c r="V227" s="63"/>
      <c r="W227" s="63"/>
      <c r="X227" s="64"/>
      <c r="Y227" s="66"/>
      <c r="Z227" s="66"/>
      <c r="AA227" s="66"/>
      <c r="AB227" s="66"/>
      <c r="AC227" s="66"/>
      <c r="AD227" s="66"/>
      <c r="AE227" s="66"/>
    </row>
    <row r="228" spans="6:31" x14ac:dyDescent="0.9">
      <c r="F228" s="541"/>
      <c r="G228" s="28" t="s">
        <v>5</v>
      </c>
      <c r="H228" s="83">
        <v>457</v>
      </c>
      <c r="I228" s="83">
        <v>434</v>
      </c>
      <c r="K228" s="75"/>
      <c r="L228" s="77"/>
      <c r="Q228" s="97"/>
      <c r="R228" s="60"/>
      <c r="S228" s="63"/>
      <c r="T228" s="63"/>
      <c r="U228" s="63"/>
      <c r="V228" s="63"/>
      <c r="W228" s="63"/>
      <c r="X228" s="64"/>
      <c r="Y228" s="66"/>
      <c r="Z228" s="66"/>
      <c r="AA228" s="66"/>
      <c r="AB228" s="66"/>
      <c r="AC228" s="66"/>
      <c r="AD228" s="66"/>
      <c r="AE228" s="66"/>
    </row>
    <row r="229" spans="6:31" x14ac:dyDescent="0.9">
      <c r="F229" s="541"/>
      <c r="G229" s="28" t="s">
        <v>8</v>
      </c>
      <c r="H229" s="83">
        <v>33</v>
      </c>
      <c r="I229" s="83"/>
      <c r="K229" s="75"/>
      <c r="L229" s="77"/>
      <c r="Q229" s="97"/>
      <c r="R229" s="60"/>
      <c r="S229" s="63"/>
      <c r="T229" s="63"/>
      <c r="U229" s="63"/>
      <c r="V229" s="63"/>
      <c r="W229" s="63"/>
      <c r="X229" s="64"/>
      <c r="Y229" s="66"/>
      <c r="Z229" s="66"/>
      <c r="AA229" s="66"/>
      <c r="AB229" s="66"/>
      <c r="AC229" s="66"/>
      <c r="AD229" s="66"/>
      <c r="AE229" s="66"/>
    </row>
    <row r="230" spans="6:31" x14ac:dyDescent="0.9">
      <c r="F230" s="541"/>
      <c r="G230" s="28" t="s">
        <v>10</v>
      </c>
      <c r="H230" s="83">
        <v>191</v>
      </c>
      <c r="I230" s="83">
        <v>189</v>
      </c>
      <c r="K230" s="75"/>
      <c r="L230" s="77"/>
      <c r="Q230" s="97"/>
      <c r="R230" s="60"/>
      <c r="S230" s="63"/>
      <c r="T230" s="63"/>
      <c r="U230" s="63"/>
      <c r="V230" s="63"/>
      <c r="W230" s="63"/>
      <c r="X230" s="64"/>
      <c r="Y230" s="66"/>
      <c r="Z230" s="66"/>
      <c r="AA230" s="66"/>
      <c r="AB230" s="66"/>
      <c r="AC230" s="66"/>
      <c r="AD230" s="66"/>
      <c r="AE230" s="66"/>
    </row>
    <row r="231" spans="6:31" x14ac:dyDescent="0.9">
      <c r="F231" s="541"/>
      <c r="G231" s="28" t="s">
        <v>11</v>
      </c>
      <c r="H231" s="83">
        <v>144</v>
      </c>
      <c r="I231" s="83">
        <v>103</v>
      </c>
      <c r="K231" s="75"/>
      <c r="L231" s="77"/>
      <c r="Q231" s="97"/>
      <c r="R231" s="60"/>
      <c r="S231" s="63"/>
      <c r="T231" s="63"/>
      <c r="U231" s="63"/>
      <c r="V231" s="63"/>
      <c r="W231" s="63"/>
      <c r="X231" s="64"/>
      <c r="Y231" s="66"/>
      <c r="Z231" s="66"/>
      <c r="AA231" s="66"/>
      <c r="AB231" s="66"/>
      <c r="AC231" s="66"/>
      <c r="AD231" s="66"/>
      <c r="AE231" s="66"/>
    </row>
    <row r="232" spans="6:31" x14ac:dyDescent="0.9">
      <c r="F232" s="541"/>
      <c r="G232" s="78" t="s">
        <v>70</v>
      </c>
      <c r="H232" s="79">
        <f>SUM(H224:H231)</f>
        <v>4972</v>
      </c>
      <c r="I232" s="80">
        <v>3293</v>
      </c>
      <c r="K232" s="81"/>
      <c r="L232" s="77"/>
      <c r="Q232" s="97"/>
      <c r="R232" s="60"/>
      <c r="S232" s="63"/>
      <c r="T232" s="63"/>
      <c r="U232" s="63"/>
      <c r="V232" s="63"/>
      <c r="W232" s="63"/>
      <c r="X232" s="64"/>
      <c r="Y232" s="66"/>
      <c r="Z232" s="66"/>
      <c r="AA232" s="66"/>
      <c r="AB232" s="66"/>
      <c r="AC232" s="66"/>
      <c r="AD232" s="66"/>
      <c r="AE232" s="66"/>
    </row>
    <row r="233" spans="6:31" x14ac:dyDescent="0.9">
      <c r="F233" s="98" t="s">
        <v>198</v>
      </c>
      <c r="G233" s="98"/>
      <c r="H233" s="79">
        <v>253051</v>
      </c>
      <c r="I233" s="79">
        <f>SUM(I232,I223,I217,I213,I206,I202,I193,I188,I179,I171,I166,I161,I158,I147,I143,I139,I135,I127,I122,I115,I109,I104,I96,I86,I80,I76,I72,I68,I65,I58,I53,I49,I44,I37,I30,I24,I20,I13,I9)</f>
        <v>210380</v>
      </c>
      <c r="K233" s="75"/>
      <c r="L233" s="77"/>
      <c r="Q233" s="97"/>
      <c r="R233" s="90"/>
      <c r="S233" s="63"/>
      <c r="T233" s="63"/>
      <c r="U233" s="63"/>
      <c r="V233" s="63"/>
      <c r="W233" s="63"/>
      <c r="X233" s="64"/>
      <c r="Y233" s="66"/>
      <c r="Z233" s="66"/>
      <c r="AA233" s="66"/>
      <c r="AB233" s="66"/>
      <c r="AC233" s="66"/>
      <c r="AD233" s="66"/>
      <c r="AE233" s="66"/>
    </row>
    <row r="234" spans="6:31" x14ac:dyDescent="0.9">
      <c r="I234" s="99"/>
      <c r="K234" s="75"/>
      <c r="L234" s="87"/>
      <c r="Q234" s="97"/>
      <c r="R234" s="90"/>
      <c r="S234" s="63"/>
      <c r="T234" s="63"/>
      <c r="U234" s="63"/>
      <c r="V234" s="63"/>
      <c r="W234" s="63"/>
      <c r="X234" s="64"/>
      <c r="Y234" s="66"/>
      <c r="Z234" s="66"/>
      <c r="AA234" s="66"/>
      <c r="AB234" s="66"/>
      <c r="AC234" s="66"/>
      <c r="AD234" s="66"/>
      <c r="AE234" s="66"/>
    </row>
    <row r="235" spans="6:31" x14ac:dyDescent="0.9">
      <c r="I235" s="100"/>
      <c r="K235" s="87"/>
      <c r="L235" s="87"/>
      <c r="Q235" s="60"/>
      <c r="R235" s="60"/>
      <c r="S235" s="63"/>
      <c r="T235" s="63"/>
      <c r="U235" s="63"/>
      <c r="V235" s="63"/>
      <c r="W235" s="63"/>
      <c r="X235" s="64"/>
      <c r="Y235" s="66"/>
      <c r="Z235" s="66"/>
      <c r="AA235" s="66"/>
      <c r="AB235" s="66"/>
      <c r="AC235" s="66"/>
      <c r="AD235" s="66"/>
      <c r="AE235" s="66"/>
    </row>
    <row r="236" spans="6:31" x14ac:dyDescent="0.9">
      <c r="I236" s="100"/>
      <c r="K236" s="75"/>
      <c r="L236" s="60"/>
      <c r="Q236" s="60"/>
      <c r="R236" s="60"/>
      <c r="S236" s="63"/>
      <c r="T236" s="63"/>
      <c r="U236" s="63"/>
      <c r="V236" s="63"/>
      <c r="W236" s="63"/>
      <c r="X236" s="64"/>
      <c r="Y236" s="66"/>
      <c r="Z236" s="66"/>
      <c r="AA236" s="66"/>
      <c r="AB236" s="66"/>
      <c r="AC236" s="66"/>
      <c r="AD236" s="66"/>
      <c r="AE236" s="66"/>
    </row>
    <row r="237" spans="6:31" x14ac:dyDescent="0.9">
      <c r="I237" s="100"/>
      <c r="K237" s="63"/>
      <c r="L237" s="60"/>
      <c r="Q237" s="60"/>
      <c r="R237" s="60"/>
      <c r="S237" s="63"/>
      <c r="T237" s="63"/>
      <c r="U237" s="63"/>
      <c r="V237" s="63"/>
      <c r="W237" s="63"/>
      <c r="X237" s="64"/>
      <c r="Y237" s="66"/>
      <c r="Z237" s="66"/>
      <c r="AA237" s="66"/>
      <c r="AB237" s="66"/>
      <c r="AC237" s="66"/>
      <c r="AD237" s="66"/>
      <c r="AE237" s="66"/>
    </row>
    <row r="238" spans="6:31" x14ac:dyDescent="0.9">
      <c r="I238" s="100"/>
      <c r="K238" s="63"/>
      <c r="L238" s="60"/>
      <c r="M238" s="60"/>
      <c r="N238" s="60"/>
      <c r="O238" s="63"/>
      <c r="P238" s="60"/>
      <c r="Q238" s="60"/>
      <c r="R238" s="60"/>
      <c r="S238" s="63"/>
      <c r="T238" s="63"/>
      <c r="U238" s="63"/>
      <c r="V238" s="63"/>
      <c r="W238" s="63"/>
      <c r="X238" s="64"/>
      <c r="Y238" s="66"/>
      <c r="Z238" s="66"/>
      <c r="AA238" s="66"/>
      <c r="AB238" s="66"/>
      <c r="AC238" s="66"/>
      <c r="AD238" s="66"/>
      <c r="AE238" s="66"/>
    </row>
    <row r="239" spans="6:31" x14ac:dyDescent="0.9">
      <c r="I239" s="100"/>
      <c r="K239" s="63"/>
      <c r="L239" s="60"/>
      <c r="M239" s="60"/>
      <c r="N239" s="60"/>
      <c r="O239" s="63"/>
      <c r="P239" s="60"/>
      <c r="Q239" s="60"/>
      <c r="R239" s="60"/>
      <c r="S239" s="63"/>
      <c r="T239" s="63"/>
      <c r="U239" s="63"/>
      <c r="V239" s="63"/>
      <c r="W239" s="63"/>
      <c r="X239" s="64"/>
      <c r="Y239" s="66"/>
      <c r="Z239" s="66"/>
      <c r="AA239" s="66"/>
      <c r="AB239" s="66"/>
      <c r="AC239" s="66"/>
      <c r="AD239" s="66"/>
      <c r="AE239" s="66"/>
    </row>
    <row r="240" spans="6:31" x14ac:dyDescent="0.9">
      <c r="I240" s="100"/>
      <c r="K240" s="63"/>
      <c r="L240" s="60"/>
      <c r="M240" s="60"/>
      <c r="N240" s="60"/>
      <c r="O240" s="63"/>
      <c r="P240" s="60"/>
      <c r="Q240" s="60"/>
      <c r="R240" s="60"/>
      <c r="S240" s="63"/>
      <c r="T240" s="63"/>
      <c r="U240" s="63"/>
      <c r="V240" s="63"/>
      <c r="W240" s="63"/>
      <c r="X240" s="64"/>
      <c r="Y240" s="66"/>
      <c r="Z240" s="66"/>
      <c r="AA240" s="66"/>
      <c r="AB240" s="66"/>
      <c r="AC240" s="66"/>
      <c r="AD240" s="66"/>
      <c r="AE240" s="66"/>
    </row>
    <row r="241" spans="7:31" x14ac:dyDescent="0.9">
      <c r="I241" s="100"/>
      <c r="K241" s="63"/>
      <c r="L241" s="60"/>
      <c r="M241" s="60"/>
      <c r="N241" s="60"/>
      <c r="O241" s="63"/>
      <c r="P241" s="60"/>
      <c r="Q241" s="60"/>
      <c r="R241" s="60"/>
      <c r="S241" s="63"/>
      <c r="T241" s="63"/>
      <c r="U241" s="63"/>
      <c r="V241" s="63"/>
      <c r="W241" s="63"/>
      <c r="X241" s="64"/>
      <c r="Y241" s="66"/>
      <c r="Z241" s="66"/>
      <c r="AA241" s="66"/>
      <c r="AB241" s="66"/>
      <c r="AC241" s="66"/>
      <c r="AD241" s="66"/>
      <c r="AE241" s="66"/>
    </row>
    <row r="242" spans="7:31" x14ac:dyDescent="0.9">
      <c r="I242" s="100"/>
      <c r="K242" s="63"/>
      <c r="L242" s="60"/>
      <c r="M242" s="60"/>
      <c r="N242" s="60"/>
      <c r="O242" s="63"/>
      <c r="P242" s="60"/>
      <c r="Q242" s="60"/>
      <c r="R242" s="60"/>
      <c r="S242" s="63"/>
      <c r="T242" s="63"/>
      <c r="U242" s="63"/>
      <c r="V242" s="63"/>
      <c r="W242" s="63"/>
      <c r="X242" s="64"/>
      <c r="Y242" s="66"/>
      <c r="Z242" s="66"/>
      <c r="AA242" s="66"/>
      <c r="AB242" s="66"/>
      <c r="AC242" s="66"/>
      <c r="AD242" s="66"/>
      <c r="AE242" s="66"/>
    </row>
    <row r="243" spans="7:31" x14ac:dyDescent="0.9">
      <c r="I243" s="100"/>
      <c r="K243" s="63"/>
      <c r="L243" s="60"/>
      <c r="M243" s="60"/>
      <c r="N243" s="60"/>
      <c r="O243" s="63"/>
      <c r="P243" s="60"/>
      <c r="Q243" s="60"/>
      <c r="R243" s="60"/>
      <c r="S243" s="63"/>
      <c r="T243" s="63"/>
      <c r="U243" s="63"/>
      <c r="V243" s="63"/>
      <c r="W243" s="63"/>
      <c r="X243" s="64"/>
      <c r="Y243" s="66"/>
      <c r="Z243" s="66"/>
      <c r="AA243" s="66"/>
      <c r="AB243" s="66"/>
      <c r="AC243" s="66"/>
      <c r="AD243" s="66"/>
      <c r="AE243" s="66"/>
    </row>
    <row r="244" spans="7:31" x14ac:dyDescent="0.9">
      <c r="G244" s="63"/>
      <c r="H244" s="101"/>
      <c r="I244" s="100"/>
      <c r="K244" s="63"/>
      <c r="L244" s="60"/>
      <c r="M244" s="60"/>
      <c r="N244" s="60"/>
      <c r="O244" s="63"/>
      <c r="P244" s="60"/>
      <c r="Q244" s="60"/>
      <c r="R244" s="60"/>
      <c r="S244" s="63"/>
      <c r="T244" s="63"/>
      <c r="U244" s="63"/>
      <c r="V244" s="63"/>
      <c r="W244" s="63"/>
      <c r="X244" s="64"/>
      <c r="Y244" s="66"/>
      <c r="Z244" s="66"/>
      <c r="AA244" s="66"/>
      <c r="AB244" s="66"/>
      <c r="AC244" s="66"/>
      <c r="AD244" s="66"/>
      <c r="AE244" s="66"/>
    </row>
    <row r="245" spans="7:31" x14ac:dyDescent="0.9">
      <c r="G245" s="63"/>
      <c r="H245" s="101"/>
      <c r="I245" s="100"/>
      <c r="K245" s="63"/>
      <c r="L245" s="60"/>
      <c r="M245" s="60"/>
      <c r="N245" s="60"/>
      <c r="O245" s="63"/>
      <c r="P245" s="60"/>
      <c r="Q245" s="60"/>
      <c r="R245" s="60"/>
      <c r="S245" s="63"/>
      <c r="T245" s="63"/>
      <c r="U245" s="63"/>
      <c r="V245" s="63"/>
      <c r="W245" s="63"/>
      <c r="X245" s="64"/>
      <c r="Y245" s="66"/>
      <c r="Z245" s="66"/>
      <c r="AA245" s="66"/>
      <c r="AB245" s="66"/>
      <c r="AC245" s="66"/>
      <c r="AD245" s="66"/>
      <c r="AE245" s="66"/>
    </row>
    <row r="246" spans="7:31" x14ac:dyDescent="0.9">
      <c r="G246" s="63"/>
      <c r="H246" s="101"/>
      <c r="I246" s="100"/>
      <c r="K246" s="63"/>
      <c r="L246" s="60"/>
      <c r="M246" s="60"/>
      <c r="N246" s="60"/>
      <c r="O246" s="63"/>
      <c r="P246" s="60"/>
      <c r="Q246" s="60"/>
      <c r="R246" s="60"/>
      <c r="S246" s="63"/>
      <c r="T246" s="63"/>
      <c r="U246" s="63"/>
      <c r="V246" s="63"/>
      <c r="W246" s="63"/>
      <c r="X246" s="64"/>
      <c r="Y246" s="66"/>
      <c r="Z246" s="66"/>
      <c r="AA246" s="66"/>
      <c r="AB246" s="66"/>
      <c r="AC246" s="66"/>
      <c r="AD246" s="66"/>
      <c r="AE246" s="66"/>
    </row>
    <row r="247" spans="7:31" x14ac:dyDescent="0.9">
      <c r="G247" s="63"/>
      <c r="H247" s="101"/>
      <c r="I247" s="100"/>
      <c r="K247" s="63"/>
      <c r="L247" s="60"/>
      <c r="M247" s="60"/>
      <c r="N247" s="60"/>
      <c r="O247" s="63"/>
      <c r="P247" s="60"/>
      <c r="Q247" s="60"/>
      <c r="R247" s="60"/>
      <c r="S247" s="63"/>
      <c r="T247" s="63"/>
      <c r="U247" s="63"/>
      <c r="V247" s="63"/>
      <c r="W247" s="63"/>
      <c r="X247" s="64"/>
      <c r="Y247" s="66"/>
      <c r="Z247" s="66"/>
      <c r="AA247" s="66"/>
      <c r="AB247" s="66"/>
      <c r="AC247" s="66"/>
      <c r="AD247" s="66"/>
      <c r="AE247" s="66"/>
    </row>
    <row r="248" spans="7:31" x14ac:dyDescent="0.9">
      <c r="G248" s="63"/>
      <c r="H248" s="101"/>
      <c r="I248" s="100"/>
      <c r="K248" s="63"/>
      <c r="L248" s="60"/>
      <c r="M248" s="60"/>
      <c r="N248" s="60"/>
      <c r="O248" s="63"/>
      <c r="P248" s="60"/>
      <c r="Q248" s="60"/>
      <c r="R248" s="60"/>
      <c r="S248" s="63"/>
      <c r="T248" s="63"/>
      <c r="U248" s="63"/>
      <c r="V248" s="100"/>
      <c r="W248" s="63"/>
      <c r="X248" s="64"/>
      <c r="Y248" s="66"/>
      <c r="Z248" s="66"/>
      <c r="AA248" s="66"/>
      <c r="AB248" s="66"/>
      <c r="AC248" s="66"/>
      <c r="AD248" s="66"/>
      <c r="AE248" s="66"/>
    </row>
    <row r="249" spans="7:31" x14ac:dyDescent="0.9">
      <c r="G249" s="63"/>
      <c r="H249" s="100"/>
      <c r="I249" s="100"/>
      <c r="K249" s="63"/>
      <c r="L249" s="60"/>
      <c r="M249" s="60"/>
      <c r="N249" s="60"/>
      <c r="O249" s="63"/>
      <c r="P249" s="60"/>
      <c r="Q249" s="60"/>
      <c r="R249" s="60"/>
      <c r="S249" s="63"/>
      <c r="T249" s="63"/>
      <c r="U249" s="63"/>
      <c r="V249" s="63"/>
      <c r="W249" s="63"/>
      <c r="X249" s="64"/>
      <c r="Y249" s="66"/>
      <c r="Z249" s="66"/>
      <c r="AA249" s="66"/>
      <c r="AB249" s="66"/>
      <c r="AC249" s="66"/>
      <c r="AD249" s="66"/>
      <c r="AE249" s="66"/>
    </row>
    <row r="250" spans="7:31" x14ac:dyDescent="0.9">
      <c r="G250" s="63"/>
      <c r="H250" s="100"/>
      <c r="I250" s="100"/>
      <c r="K250" s="63"/>
      <c r="L250" s="60"/>
      <c r="M250" s="60"/>
      <c r="N250" s="60"/>
      <c r="O250" s="63"/>
      <c r="P250" s="60"/>
      <c r="Q250" s="60"/>
      <c r="R250" s="60"/>
      <c r="S250" s="63"/>
      <c r="T250" s="63"/>
      <c r="U250" s="63"/>
      <c r="V250" s="63"/>
      <c r="W250" s="63"/>
      <c r="X250" s="64"/>
      <c r="Y250" s="66"/>
      <c r="Z250" s="66"/>
      <c r="AA250" s="66"/>
      <c r="AB250" s="66"/>
      <c r="AC250" s="66"/>
      <c r="AD250" s="66"/>
      <c r="AE250" s="66"/>
    </row>
    <row r="251" spans="7:31" x14ac:dyDescent="0.9">
      <c r="G251" s="63"/>
      <c r="H251" s="100"/>
      <c r="I251" s="100"/>
      <c r="K251" s="63"/>
      <c r="L251" s="60"/>
      <c r="M251" s="60"/>
      <c r="N251" s="60"/>
      <c r="O251" s="63"/>
      <c r="P251" s="60"/>
      <c r="Q251" s="60"/>
      <c r="R251" s="60"/>
      <c r="S251" s="63"/>
      <c r="T251" s="63"/>
      <c r="U251" s="63"/>
      <c r="V251" s="63"/>
      <c r="W251" s="63"/>
      <c r="X251" s="64"/>
      <c r="Y251" s="66"/>
      <c r="Z251" s="66"/>
      <c r="AA251" s="66"/>
      <c r="AB251" s="66"/>
      <c r="AC251" s="66"/>
      <c r="AD251" s="66"/>
      <c r="AE251" s="66"/>
    </row>
    <row r="252" spans="7:31" x14ac:dyDescent="0.9">
      <c r="G252" s="63"/>
      <c r="H252" s="100"/>
      <c r="I252" s="100"/>
      <c r="K252" s="63"/>
      <c r="L252" s="60"/>
      <c r="M252" s="60"/>
      <c r="N252" s="60"/>
      <c r="O252" s="63"/>
      <c r="P252" s="60"/>
      <c r="Q252" s="60"/>
      <c r="R252" s="60"/>
      <c r="S252" s="63"/>
      <c r="T252" s="63"/>
      <c r="U252" s="63"/>
      <c r="V252" s="63"/>
      <c r="W252" s="63"/>
      <c r="X252" s="64"/>
      <c r="Y252" s="66"/>
      <c r="Z252" s="66"/>
      <c r="AA252" s="66"/>
      <c r="AB252" s="66"/>
      <c r="AC252" s="66"/>
      <c r="AD252" s="66"/>
      <c r="AE252" s="66"/>
    </row>
    <row r="253" spans="7:31" x14ac:dyDescent="0.9">
      <c r="G253" s="63"/>
      <c r="H253" s="100"/>
      <c r="I253" s="100"/>
      <c r="K253" s="63"/>
      <c r="L253" s="60"/>
      <c r="M253" s="60"/>
      <c r="N253" s="60"/>
      <c r="O253" s="63"/>
      <c r="P253" s="60"/>
      <c r="Q253" s="60"/>
      <c r="R253" s="60"/>
      <c r="S253" s="63"/>
      <c r="T253" s="63"/>
      <c r="U253" s="63"/>
      <c r="V253" s="63"/>
      <c r="W253" s="63"/>
      <c r="X253" s="64"/>
      <c r="Y253" s="66"/>
      <c r="Z253" s="66"/>
      <c r="AA253" s="66"/>
      <c r="AB253" s="66"/>
      <c r="AC253" s="66"/>
      <c r="AD253" s="66"/>
      <c r="AE253" s="66"/>
    </row>
    <row r="254" spans="7:31" x14ac:dyDescent="0.9">
      <c r="G254" s="63"/>
      <c r="H254" s="100"/>
      <c r="I254" s="100"/>
      <c r="K254" s="63"/>
      <c r="L254" s="60"/>
      <c r="M254" s="60"/>
      <c r="N254" s="60"/>
      <c r="O254" s="63"/>
      <c r="P254" s="60"/>
      <c r="Q254" s="60"/>
      <c r="R254" s="60"/>
      <c r="S254" s="63"/>
      <c r="T254" s="63"/>
      <c r="U254" s="63"/>
      <c r="V254" s="63"/>
      <c r="W254" s="63"/>
      <c r="X254" s="64"/>
      <c r="Y254" s="66"/>
      <c r="Z254" s="66"/>
      <c r="AA254" s="66"/>
      <c r="AB254" s="66"/>
      <c r="AC254" s="66"/>
      <c r="AD254" s="66"/>
      <c r="AE254" s="66"/>
    </row>
    <row r="255" spans="7:31" x14ac:dyDescent="0.9">
      <c r="G255" s="63"/>
      <c r="H255" s="100"/>
      <c r="I255" s="100"/>
      <c r="K255" s="63"/>
      <c r="L255" s="60"/>
      <c r="M255" s="60"/>
      <c r="N255" s="60"/>
      <c r="O255" s="63"/>
      <c r="P255" s="60"/>
      <c r="Q255" s="60"/>
      <c r="R255" s="60"/>
      <c r="S255" s="63"/>
      <c r="T255" s="63"/>
      <c r="U255" s="63"/>
      <c r="V255" s="100"/>
      <c r="W255" s="63"/>
      <c r="X255" s="64"/>
      <c r="Y255" s="66"/>
      <c r="Z255" s="66"/>
      <c r="AA255" s="66"/>
      <c r="AB255" s="66"/>
      <c r="AC255" s="66"/>
      <c r="AD255" s="66"/>
      <c r="AE255" s="66"/>
    </row>
    <row r="256" spans="7:31" x14ac:dyDescent="0.9">
      <c r="G256" s="63"/>
      <c r="H256" s="100"/>
      <c r="I256" s="100"/>
      <c r="K256" s="63"/>
      <c r="L256" s="60"/>
      <c r="M256" s="60"/>
      <c r="N256" s="60"/>
      <c r="O256" s="63"/>
      <c r="P256" s="60"/>
      <c r="Q256" s="60"/>
      <c r="R256" s="60"/>
      <c r="S256" s="63"/>
      <c r="T256" s="63"/>
      <c r="U256" s="63"/>
      <c r="V256" s="63"/>
      <c r="W256" s="63"/>
      <c r="X256" s="64"/>
      <c r="Y256" s="66"/>
      <c r="Z256" s="66"/>
      <c r="AA256" s="66"/>
      <c r="AB256" s="66"/>
      <c r="AC256" s="66"/>
      <c r="AD256" s="66"/>
      <c r="AE256" s="66"/>
    </row>
    <row r="257" spans="7:31" x14ac:dyDescent="0.9">
      <c r="G257" s="63"/>
      <c r="H257" s="100"/>
      <c r="I257" s="100"/>
      <c r="K257" s="63"/>
      <c r="L257" s="60"/>
      <c r="M257" s="60"/>
      <c r="N257" s="60"/>
      <c r="O257" s="63"/>
      <c r="P257" s="60"/>
      <c r="Q257" s="60"/>
      <c r="R257" s="60"/>
      <c r="S257" s="63"/>
      <c r="T257" s="63"/>
      <c r="U257" s="63"/>
      <c r="V257" s="63"/>
      <c r="W257" s="63"/>
      <c r="X257" s="64"/>
      <c r="Y257" s="66"/>
      <c r="Z257" s="66"/>
      <c r="AA257" s="66"/>
      <c r="AB257" s="66"/>
      <c r="AC257" s="66"/>
      <c r="AD257" s="66"/>
      <c r="AE257" s="66"/>
    </row>
    <row r="258" spans="7:31" x14ac:dyDescent="0.9">
      <c r="G258" s="63"/>
      <c r="H258" s="100"/>
      <c r="I258" s="100"/>
      <c r="K258" s="63"/>
      <c r="L258" s="60"/>
      <c r="M258" s="60"/>
      <c r="N258" s="60"/>
      <c r="O258" s="63"/>
      <c r="P258" s="60"/>
      <c r="Q258" s="60"/>
      <c r="R258" s="60"/>
      <c r="S258" s="63"/>
      <c r="T258" s="63"/>
      <c r="U258" s="63"/>
      <c r="V258" s="63"/>
      <c r="W258" s="63"/>
      <c r="X258" s="64"/>
      <c r="Y258" s="66"/>
      <c r="Z258" s="66"/>
      <c r="AA258" s="66"/>
      <c r="AB258" s="66"/>
      <c r="AC258" s="66"/>
      <c r="AD258" s="66"/>
      <c r="AE258" s="66"/>
    </row>
    <row r="259" spans="7:31" x14ac:dyDescent="0.9">
      <c r="G259" s="63"/>
      <c r="H259" s="100"/>
      <c r="I259" s="100"/>
      <c r="K259" s="63"/>
      <c r="L259" s="60"/>
      <c r="M259" s="60"/>
      <c r="N259" s="60"/>
      <c r="O259" s="63"/>
      <c r="P259" s="60"/>
      <c r="Q259" s="60"/>
      <c r="R259" s="60"/>
      <c r="S259" s="63"/>
      <c r="T259" s="63"/>
      <c r="U259" s="63"/>
      <c r="V259" s="63"/>
      <c r="W259" s="63"/>
      <c r="X259" s="64"/>
      <c r="Y259" s="66"/>
      <c r="Z259" s="66"/>
      <c r="AA259" s="66"/>
      <c r="AB259" s="66"/>
      <c r="AC259" s="66"/>
      <c r="AD259" s="66"/>
      <c r="AE259" s="66"/>
    </row>
    <row r="260" spans="7:31" x14ac:dyDescent="0.9">
      <c r="G260" s="63"/>
      <c r="H260" s="100"/>
      <c r="I260" s="100"/>
      <c r="K260" s="63"/>
      <c r="L260" s="60"/>
      <c r="M260" s="60"/>
      <c r="N260" s="60"/>
      <c r="O260" s="63"/>
      <c r="P260" s="60"/>
      <c r="Q260" s="60"/>
      <c r="R260" s="60"/>
      <c r="S260" s="63"/>
      <c r="T260" s="63"/>
      <c r="U260" s="63"/>
      <c r="V260" s="63"/>
      <c r="W260" s="63"/>
      <c r="X260" s="64"/>
      <c r="Y260" s="66"/>
      <c r="Z260" s="66"/>
      <c r="AA260" s="66"/>
      <c r="AB260" s="66"/>
      <c r="AC260" s="66"/>
      <c r="AD260" s="66"/>
      <c r="AE260" s="66"/>
    </row>
    <row r="261" spans="7:31" x14ac:dyDescent="0.9">
      <c r="G261" s="63"/>
      <c r="H261" s="100"/>
      <c r="I261" s="100"/>
      <c r="K261" s="63"/>
      <c r="L261" s="60"/>
      <c r="M261" s="60"/>
      <c r="N261" s="60"/>
      <c r="O261" s="63"/>
      <c r="P261" s="60"/>
      <c r="Q261" s="60"/>
      <c r="R261" s="60"/>
      <c r="S261" s="63"/>
      <c r="T261" s="63"/>
      <c r="U261" s="63"/>
      <c r="V261" s="63"/>
      <c r="W261" s="63"/>
      <c r="X261" s="64"/>
      <c r="Y261" s="66"/>
      <c r="Z261" s="66"/>
      <c r="AA261" s="66"/>
      <c r="AB261" s="66"/>
      <c r="AC261" s="66"/>
      <c r="AD261" s="66"/>
      <c r="AE261" s="66"/>
    </row>
    <row r="262" spans="7:31" x14ac:dyDescent="0.9">
      <c r="K262" s="63"/>
      <c r="L262" s="60"/>
      <c r="M262" s="60"/>
      <c r="N262" s="60"/>
      <c r="O262" s="63"/>
      <c r="P262" s="60"/>
      <c r="Q262" s="60"/>
      <c r="R262" s="60"/>
      <c r="S262" s="63"/>
      <c r="T262" s="63"/>
      <c r="U262" s="63"/>
      <c r="V262" s="63"/>
      <c r="W262" s="63"/>
      <c r="X262" s="64"/>
      <c r="Y262" s="66"/>
      <c r="Z262" s="66"/>
      <c r="AA262" s="66"/>
      <c r="AB262" s="66"/>
      <c r="AC262" s="66"/>
      <c r="AD262" s="66"/>
      <c r="AE262" s="66"/>
    </row>
    <row r="263" spans="7:31" x14ac:dyDescent="0.9">
      <c r="K263" s="63"/>
      <c r="L263" s="60"/>
      <c r="M263" s="60"/>
      <c r="N263" s="60"/>
      <c r="O263" s="63"/>
      <c r="P263" s="60"/>
      <c r="Q263" s="60"/>
      <c r="R263" s="60"/>
      <c r="S263" s="63"/>
      <c r="T263" s="63"/>
      <c r="U263" s="63"/>
      <c r="V263" s="100"/>
      <c r="W263" s="63"/>
      <c r="X263" s="64"/>
      <c r="Y263" s="66"/>
      <c r="Z263" s="66"/>
      <c r="AA263" s="66"/>
      <c r="AB263" s="66"/>
      <c r="AC263" s="66"/>
      <c r="AD263" s="66"/>
      <c r="AE263" s="66"/>
    </row>
    <row r="264" spans="7:31" x14ac:dyDescent="0.9">
      <c r="K264" s="63"/>
      <c r="L264" s="60"/>
      <c r="M264" s="60"/>
      <c r="N264" s="60"/>
      <c r="O264" s="63"/>
      <c r="P264" s="60"/>
      <c r="Q264" s="60"/>
      <c r="R264" s="60"/>
      <c r="S264" s="63"/>
      <c r="T264" s="63"/>
      <c r="U264" s="63"/>
      <c r="V264" s="100"/>
      <c r="W264" s="63"/>
      <c r="X264" s="64"/>
      <c r="Y264" s="66"/>
      <c r="Z264" s="66"/>
      <c r="AA264" s="66"/>
      <c r="AB264" s="66"/>
      <c r="AC264" s="66"/>
      <c r="AD264" s="66"/>
      <c r="AE264" s="66"/>
    </row>
    <row r="265" spans="7:31" x14ac:dyDescent="0.9">
      <c r="K265" s="63"/>
      <c r="L265" s="60"/>
      <c r="M265" s="60"/>
      <c r="N265" s="60"/>
      <c r="O265" s="63"/>
      <c r="P265" s="60"/>
      <c r="Q265" s="60"/>
      <c r="R265" s="60"/>
      <c r="S265" s="63"/>
      <c r="T265" s="63"/>
      <c r="U265" s="63"/>
      <c r="V265" s="63"/>
      <c r="W265" s="63"/>
      <c r="X265" s="64"/>
      <c r="Y265" s="66"/>
      <c r="Z265" s="66"/>
      <c r="AA265" s="66"/>
      <c r="AB265" s="66"/>
      <c r="AC265" s="66"/>
      <c r="AD265" s="66"/>
      <c r="AE265" s="66"/>
    </row>
    <row r="266" spans="7:31" x14ac:dyDescent="0.9">
      <c r="K266" s="63"/>
      <c r="L266" s="60"/>
      <c r="M266" s="60"/>
      <c r="N266" s="60"/>
      <c r="O266" s="63"/>
      <c r="P266" s="60"/>
      <c r="Q266" s="60"/>
      <c r="R266" s="60"/>
      <c r="S266" s="63"/>
      <c r="T266" s="63"/>
      <c r="U266" s="63"/>
      <c r="V266" s="63"/>
      <c r="W266" s="63"/>
      <c r="X266" s="64"/>
      <c r="Y266" s="66"/>
      <c r="Z266" s="66"/>
      <c r="AA266" s="66"/>
      <c r="AB266" s="66"/>
      <c r="AC266" s="66"/>
      <c r="AD266" s="66"/>
      <c r="AE266" s="66"/>
    </row>
    <row r="267" spans="7:31" x14ac:dyDescent="0.9">
      <c r="K267" s="63"/>
      <c r="L267" s="60"/>
      <c r="M267" s="60"/>
      <c r="N267" s="60"/>
      <c r="O267" s="63"/>
      <c r="P267" s="60"/>
      <c r="Q267" s="60"/>
      <c r="R267" s="60"/>
      <c r="S267" s="63"/>
      <c r="T267" s="63"/>
      <c r="U267" s="63"/>
      <c r="V267" s="63"/>
      <c r="W267" s="63"/>
      <c r="X267" s="64"/>
      <c r="Y267" s="66"/>
      <c r="Z267" s="66"/>
      <c r="AA267" s="66"/>
      <c r="AB267" s="66"/>
      <c r="AC267" s="66"/>
      <c r="AD267" s="66"/>
      <c r="AE267" s="66"/>
    </row>
    <row r="268" spans="7:31" x14ac:dyDescent="0.9">
      <c r="K268" s="63"/>
      <c r="L268" s="60"/>
      <c r="M268" s="60"/>
      <c r="N268" s="60"/>
      <c r="O268" s="63"/>
      <c r="P268" s="60"/>
      <c r="Q268" s="60"/>
      <c r="R268" s="60"/>
      <c r="S268" s="63"/>
      <c r="T268" s="63"/>
      <c r="U268" s="63"/>
      <c r="V268" s="63"/>
      <c r="W268" s="63"/>
      <c r="X268" s="64"/>
      <c r="Y268" s="66"/>
      <c r="Z268" s="66"/>
      <c r="AA268" s="66"/>
      <c r="AB268" s="66"/>
      <c r="AC268" s="66"/>
      <c r="AD268" s="66"/>
      <c r="AE268" s="66"/>
    </row>
    <row r="269" spans="7:31" x14ac:dyDescent="0.9">
      <c r="K269" s="63"/>
      <c r="L269" s="60"/>
      <c r="M269" s="60"/>
      <c r="N269" s="60"/>
      <c r="O269" s="63"/>
      <c r="P269" s="60"/>
      <c r="Q269" s="60"/>
      <c r="R269" s="60"/>
      <c r="S269" s="63"/>
      <c r="T269" s="63"/>
      <c r="U269" s="63"/>
      <c r="V269" s="63"/>
      <c r="W269" s="63"/>
      <c r="X269" s="64"/>
      <c r="Y269" s="66"/>
      <c r="Z269" s="66"/>
      <c r="AA269" s="66"/>
      <c r="AB269" s="66"/>
      <c r="AC269" s="66"/>
      <c r="AD269" s="66"/>
      <c r="AE269" s="66"/>
    </row>
    <row r="270" spans="7:31" x14ac:dyDescent="0.9">
      <c r="K270" s="63"/>
      <c r="L270" s="60"/>
      <c r="M270" s="60"/>
      <c r="N270" s="60"/>
      <c r="O270" s="63"/>
      <c r="P270" s="60"/>
      <c r="Q270" s="60"/>
      <c r="R270" s="60"/>
      <c r="S270" s="63"/>
      <c r="T270" s="63"/>
      <c r="U270" s="63"/>
      <c r="V270" s="63"/>
      <c r="W270" s="63"/>
      <c r="X270" s="64"/>
      <c r="Y270" s="66"/>
      <c r="Z270" s="66"/>
      <c r="AA270" s="66"/>
      <c r="AB270" s="66"/>
      <c r="AC270" s="66"/>
      <c r="AD270" s="66"/>
      <c r="AE270" s="66"/>
    </row>
    <row r="271" spans="7:31" x14ac:dyDescent="0.9">
      <c r="K271" s="63"/>
      <c r="L271" s="60"/>
      <c r="M271" s="60"/>
      <c r="N271" s="60"/>
      <c r="O271" s="63"/>
      <c r="P271" s="60"/>
      <c r="Q271" s="60"/>
      <c r="R271" s="60"/>
      <c r="S271" s="63"/>
      <c r="T271" s="63">
        <f t="shared" ref="T271:U271" si="1">SUM(T7:T270)</f>
        <v>0</v>
      </c>
      <c r="U271" s="63">
        <f t="shared" si="1"/>
        <v>0</v>
      </c>
      <c r="V271" s="63"/>
      <c r="W271" s="63"/>
      <c r="X271" s="64"/>
      <c r="Y271" s="66"/>
      <c r="Z271" s="66"/>
      <c r="AA271" s="66"/>
      <c r="AB271" s="66"/>
      <c r="AC271" s="66"/>
      <c r="AD271" s="66"/>
      <c r="AE271" s="66"/>
    </row>
    <row r="272" spans="7:31" x14ac:dyDescent="0.9">
      <c r="K272" s="63"/>
      <c r="L272" s="60"/>
      <c r="M272" s="60"/>
      <c r="N272" s="60"/>
      <c r="O272" s="63"/>
      <c r="P272" s="60"/>
      <c r="Q272" s="60"/>
      <c r="R272" s="60"/>
      <c r="S272" s="63"/>
      <c r="T272" s="63"/>
      <c r="U272" s="63"/>
      <c r="V272" s="63"/>
      <c r="W272" s="63"/>
      <c r="X272" s="64"/>
      <c r="Y272" s="66"/>
      <c r="Z272" s="66"/>
      <c r="AA272" s="66"/>
      <c r="AB272" s="66"/>
      <c r="AC272" s="66"/>
      <c r="AD272" s="66"/>
      <c r="AE272" s="66"/>
    </row>
    <row r="273" spans="11:31" x14ac:dyDescent="0.9">
      <c r="K273" s="63"/>
      <c r="L273" s="60"/>
      <c r="M273" s="60"/>
      <c r="N273" s="60"/>
      <c r="O273" s="63"/>
      <c r="P273" s="60"/>
      <c r="Q273" s="60"/>
      <c r="R273" s="60"/>
      <c r="S273" s="63"/>
      <c r="T273" s="63"/>
      <c r="U273" s="63"/>
      <c r="V273" s="63"/>
      <c r="W273" s="63"/>
      <c r="X273" s="64"/>
      <c r="Y273" s="66"/>
      <c r="Z273" s="66"/>
      <c r="AA273" s="66"/>
      <c r="AB273" s="66"/>
      <c r="AC273" s="66"/>
      <c r="AD273" s="66"/>
      <c r="AE273" s="66"/>
    </row>
    <row r="274" spans="11:31" x14ac:dyDescent="0.9">
      <c r="K274" s="63"/>
      <c r="L274" s="60"/>
      <c r="M274" s="60"/>
      <c r="N274" s="60"/>
      <c r="O274" s="63"/>
      <c r="P274" s="60"/>
      <c r="Q274" s="60"/>
      <c r="R274" s="60"/>
      <c r="S274" s="63"/>
      <c r="T274" s="63"/>
      <c r="U274" s="63"/>
      <c r="V274" s="63"/>
      <c r="W274" s="63"/>
      <c r="X274" s="64"/>
      <c r="Y274" s="66"/>
      <c r="Z274" s="66"/>
      <c r="AA274" s="66"/>
      <c r="AB274" s="66"/>
      <c r="AC274" s="66"/>
      <c r="AD274" s="66"/>
      <c r="AE274" s="66"/>
    </row>
    <row r="275" spans="11:31" x14ac:dyDescent="0.9">
      <c r="K275" s="63"/>
      <c r="L275" s="60"/>
      <c r="M275" s="60"/>
      <c r="N275" s="60"/>
      <c r="O275" s="63"/>
      <c r="P275" s="60"/>
      <c r="Q275" s="60"/>
      <c r="R275" s="60"/>
      <c r="S275" s="63"/>
      <c r="T275" s="63"/>
      <c r="U275" s="63"/>
      <c r="V275" s="63"/>
      <c r="W275" s="63"/>
      <c r="X275" s="64"/>
      <c r="Y275" s="66"/>
      <c r="Z275" s="66"/>
      <c r="AA275" s="66"/>
      <c r="AB275" s="66"/>
      <c r="AC275" s="66"/>
      <c r="AD275" s="66"/>
      <c r="AE275" s="66"/>
    </row>
    <row r="276" spans="11:31" x14ac:dyDescent="0.9">
      <c r="K276" s="63"/>
      <c r="L276" s="60"/>
      <c r="M276" s="60"/>
      <c r="N276" s="60"/>
      <c r="O276" s="63"/>
      <c r="P276" s="60"/>
      <c r="Q276" s="60"/>
      <c r="R276" s="60"/>
      <c r="S276" s="63"/>
      <c r="T276" s="63"/>
      <c r="U276" s="63"/>
      <c r="V276" s="63"/>
      <c r="W276" s="63"/>
      <c r="X276" s="64"/>
      <c r="Y276" s="66"/>
      <c r="Z276" s="66"/>
      <c r="AA276" s="66"/>
      <c r="AB276" s="66"/>
      <c r="AC276" s="66"/>
      <c r="AD276" s="66"/>
      <c r="AE276" s="66"/>
    </row>
    <row r="277" spans="11:31" x14ac:dyDescent="0.9">
      <c r="K277" s="63"/>
      <c r="L277" s="60"/>
      <c r="M277" s="60"/>
      <c r="N277" s="60"/>
      <c r="O277" s="63"/>
      <c r="P277" s="60"/>
      <c r="Q277" s="60"/>
      <c r="R277" s="60"/>
      <c r="S277" s="63"/>
      <c r="T277" s="63"/>
      <c r="U277" s="63"/>
      <c r="V277" s="63"/>
      <c r="W277" s="63"/>
      <c r="X277" s="64"/>
      <c r="Y277" s="66"/>
      <c r="Z277" s="66"/>
      <c r="AA277" s="66"/>
      <c r="AB277" s="66"/>
      <c r="AC277" s="66"/>
      <c r="AD277" s="66"/>
      <c r="AE277" s="66"/>
    </row>
    <row r="278" spans="11:31" x14ac:dyDescent="0.9">
      <c r="K278" s="63"/>
      <c r="L278" s="60"/>
      <c r="M278" s="60"/>
      <c r="N278" s="60"/>
      <c r="O278" s="63"/>
      <c r="P278" s="60"/>
      <c r="Q278" s="60"/>
      <c r="R278" s="60"/>
      <c r="S278" s="63"/>
      <c r="T278" s="63"/>
      <c r="U278" s="63"/>
      <c r="V278" s="63"/>
      <c r="W278" s="63"/>
      <c r="X278" s="64"/>
      <c r="Y278" s="66"/>
      <c r="Z278" s="66"/>
      <c r="AA278" s="66"/>
      <c r="AB278" s="66"/>
      <c r="AC278" s="66"/>
      <c r="AD278" s="66"/>
      <c r="AE278" s="66"/>
    </row>
    <row r="279" spans="11:31" x14ac:dyDescent="0.9">
      <c r="K279" s="63"/>
      <c r="L279" s="60"/>
      <c r="M279" s="60"/>
      <c r="N279" s="60"/>
      <c r="O279" s="63"/>
      <c r="P279" s="60"/>
      <c r="Q279" s="60"/>
      <c r="R279" s="60"/>
      <c r="S279" s="63"/>
      <c r="T279" s="63"/>
      <c r="U279" s="63"/>
      <c r="V279" s="63"/>
      <c r="W279" s="63"/>
      <c r="X279" s="64"/>
      <c r="Y279" s="66"/>
      <c r="Z279" s="66"/>
      <c r="AA279" s="66"/>
      <c r="AB279" s="66"/>
      <c r="AC279" s="66"/>
      <c r="AD279" s="66"/>
      <c r="AE279" s="66"/>
    </row>
    <row r="280" spans="11:31" x14ac:dyDescent="0.9">
      <c r="K280" s="63"/>
      <c r="L280" s="60"/>
      <c r="M280" s="60"/>
      <c r="N280" s="60"/>
      <c r="O280" s="63"/>
      <c r="P280" s="60"/>
      <c r="Q280" s="60"/>
      <c r="R280" s="60"/>
      <c r="S280" s="63"/>
      <c r="T280" s="63"/>
      <c r="U280" s="63"/>
      <c r="V280" s="63"/>
      <c r="W280" s="63"/>
      <c r="X280" s="64"/>
      <c r="Y280" s="66"/>
      <c r="Z280" s="66"/>
      <c r="AA280" s="66"/>
      <c r="AB280" s="66"/>
      <c r="AC280" s="66"/>
      <c r="AD280" s="66"/>
      <c r="AE280" s="66"/>
    </row>
    <row r="281" spans="11:31" x14ac:dyDescent="0.9">
      <c r="K281" s="63"/>
      <c r="L281" s="60"/>
      <c r="M281" s="60"/>
      <c r="N281" s="60"/>
      <c r="O281" s="63"/>
      <c r="P281" s="60"/>
      <c r="Q281" s="60"/>
      <c r="R281" s="60"/>
      <c r="S281" s="63"/>
      <c r="T281" s="63"/>
      <c r="U281" s="63"/>
      <c r="V281" s="63"/>
      <c r="W281" s="63"/>
      <c r="X281" s="64"/>
      <c r="Y281" s="66"/>
      <c r="Z281" s="66"/>
      <c r="AA281" s="66"/>
      <c r="AB281" s="66"/>
      <c r="AC281" s="66"/>
      <c r="AD281" s="66"/>
      <c r="AE281" s="66"/>
    </row>
    <row r="282" spans="11:31" x14ac:dyDescent="0.9">
      <c r="K282" s="63"/>
      <c r="L282" s="60"/>
      <c r="M282" s="60"/>
      <c r="N282" s="60"/>
      <c r="O282" s="63"/>
      <c r="P282" s="60"/>
      <c r="Q282" s="60"/>
      <c r="R282" s="60"/>
      <c r="S282" s="63"/>
      <c r="T282" s="63"/>
      <c r="U282" s="63"/>
      <c r="V282" s="63"/>
      <c r="W282" s="63"/>
      <c r="X282" s="64"/>
      <c r="Y282" s="66"/>
      <c r="Z282" s="66"/>
      <c r="AA282" s="66"/>
      <c r="AB282" s="66"/>
      <c r="AC282" s="66"/>
      <c r="AD282" s="66"/>
      <c r="AE282" s="66"/>
    </row>
    <row r="283" spans="11:31" x14ac:dyDescent="0.9">
      <c r="K283" s="63"/>
      <c r="L283" s="60"/>
      <c r="M283" s="60"/>
      <c r="N283" s="60"/>
      <c r="O283" s="63"/>
      <c r="P283" s="60"/>
      <c r="Q283" s="60"/>
      <c r="R283" s="60"/>
      <c r="S283" s="63"/>
      <c r="T283" s="63"/>
      <c r="U283" s="63"/>
      <c r="V283" s="63"/>
      <c r="W283" s="63"/>
      <c r="X283" s="64"/>
      <c r="Y283" s="66"/>
      <c r="Z283" s="66"/>
      <c r="AA283" s="66"/>
      <c r="AB283" s="66"/>
      <c r="AC283" s="66"/>
      <c r="AD283" s="66"/>
      <c r="AE283" s="66"/>
    </row>
    <row r="284" spans="11:31" x14ac:dyDescent="0.9">
      <c r="K284" s="63"/>
      <c r="L284" s="60"/>
      <c r="M284" s="60"/>
      <c r="N284" s="60"/>
      <c r="O284" s="63"/>
      <c r="P284" s="60"/>
      <c r="Q284" s="60"/>
      <c r="R284" s="60"/>
      <c r="S284" s="63"/>
      <c r="T284" s="63"/>
      <c r="U284" s="63"/>
      <c r="V284" s="63"/>
      <c r="W284" s="63"/>
      <c r="X284" s="64"/>
      <c r="Y284" s="66"/>
      <c r="Z284" s="66"/>
      <c r="AA284" s="66"/>
      <c r="AB284" s="66"/>
      <c r="AC284" s="66"/>
      <c r="AD284" s="66"/>
      <c r="AE284" s="66"/>
    </row>
    <row r="285" spans="11:31" x14ac:dyDescent="0.9">
      <c r="K285" s="63"/>
      <c r="L285" s="60"/>
      <c r="M285" s="60"/>
      <c r="N285" s="60"/>
      <c r="O285" s="63"/>
      <c r="P285" s="60"/>
      <c r="Q285" s="60"/>
      <c r="R285" s="60"/>
      <c r="S285" s="63"/>
      <c r="T285" s="63"/>
      <c r="U285" s="63"/>
      <c r="V285" s="63"/>
      <c r="W285" s="63"/>
      <c r="X285" s="64"/>
      <c r="Y285" s="66"/>
      <c r="Z285" s="66"/>
      <c r="AA285" s="66"/>
      <c r="AB285" s="66"/>
      <c r="AC285" s="66"/>
      <c r="AD285" s="66"/>
      <c r="AE285" s="66"/>
    </row>
    <row r="286" spans="11:31" x14ac:dyDescent="0.9">
      <c r="K286" s="63"/>
      <c r="L286" s="60"/>
      <c r="M286" s="60"/>
      <c r="N286" s="60"/>
      <c r="O286" s="63"/>
      <c r="P286" s="60"/>
      <c r="Q286" s="60"/>
      <c r="R286" s="60"/>
      <c r="S286" s="63"/>
      <c r="T286" s="63"/>
      <c r="U286" s="63"/>
      <c r="V286" s="63"/>
      <c r="W286" s="63"/>
      <c r="X286" s="64"/>
      <c r="Y286" s="66"/>
      <c r="Z286" s="66"/>
      <c r="AA286" s="66"/>
      <c r="AB286" s="66"/>
      <c r="AC286" s="66"/>
      <c r="AD286" s="66"/>
      <c r="AE286" s="66"/>
    </row>
    <row r="287" spans="11:31" x14ac:dyDescent="0.9">
      <c r="K287" s="63"/>
      <c r="L287" s="60"/>
      <c r="M287" s="60"/>
      <c r="N287" s="60"/>
      <c r="O287" s="63"/>
      <c r="P287" s="60"/>
      <c r="Q287" s="60"/>
      <c r="R287" s="60"/>
      <c r="S287" s="63"/>
      <c r="T287" s="63"/>
      <c r="U287" s="63"/>
      <c r="V287" s="63"/>
      <c r="W287" s="63"/>
      <c r="X287" s="64"/>
      <c r="Y287" s="66"/>
      <c r="Z287" s="66"/>
      <c r="AA287" s="66"/>
      <c r="AB287" s="66"/>
      <c r="AC287" s="66"/>
      <c r="AD287" s="66"/>
      <c r="AE287" s="66"/>
    </row>
    <row r="288" spans="11:31" x14ac:dyDescent="0.9">
      <c r="K288" s="63"/>
      <c r="L288" s="60"/>
      <c r="M288" s="60"/>
      <c r="N288" s="60"/>
      <c r="O288" s="63"/>
      <c r="P288" s="60"/>
      <c r="Q288" s="60"/>
      <c r="R288" s="60"/>
      <c r="S288" s="63"/>
      <c r="T288" s="63"/>
      <c r="U288" s="63"/>
      <c r="V288" s="63"/>
      <c r="W288" s="63"/>
      <c r="X288" s="64"/>
      <c r="Y288" s="66"/>
      <c r="Z288" s="66"/>
      <c r="AA288" s="66"/>
      <c r="AB288" s="66"/>
      <c r="AC288" s="66"/>
      <c r="AD288" s="66"/>
      <c r="AE288" s="66"/>
    </row>
    <row r="289" spans="11:31" x14ac:dyDescent="0.9">
      <c r="K289" s="63"/>
      <c r="L289" s="60"/>
      <c r="M289" s="60"/>
      <c r="N289" s="60"/>
      <c r="O289" s="63"/>
      <c r="P289" s="60"/>
      <c r="Q289" s="60"/>
      <c r="R289" s="60"/>
      <c r="S289" s="63"/>
      <c r="T289" s="63"/>
      <c r="U289" s="63"/>
      <c r="V289" s="63"/>
      <c r="W289" s="63"/>
      <c r="X289" s="64"/>
      <c r="Y289" s="66"/>
      <c r="Z289" s="66"/>
      <c r="AA289" s="66"/>
      <c r="AB289" s="66"/>
      <c r="AC289" s="66"/>
      <c r="AD289" s="66"/>
      <c r="AE289" s="66"/>
    </row>
    <row r="290" spans="11:31" x14ac:dyDescent="0.9">
      <c r="K290" s="63"/>
      <c r="L290" s="60"/>
      <c r="M290" s="60"/>
      <c r="N290" s="60"/>
      <c r="O290" s="63"/>
      <c r="P290" s="60"/>
      <c r="Q290" s="60"/>
      <c r="R290" s="60"/>
      <c r="S290" s="63"/>
      <c r="T290" s="63"/>
      <c r="U290" s="63"/>
      <c r="V290" s="63"/>
      <c r="W290" s="63"/>
      <c r="X290" s="64"/>
      <c r="Y290" s="66"/>
      <c r="Z290" s="66"/>
      <c r="AA290" s="66"/>
      <c r="AB290" s="66"/>
      <c r="AC290" s="66"/>
      <c r="AD290" s="66"/>
      <c r="AE290" s="66"/>
    </row>
    <row r="291" spans="11:31" x14ac:dyDescent="0.9">
      <c r="K291" s="63"/>
      <c r="L291" s="60"/>
      <c r="M291" s="60"/>
      <c r="N291" s="60"/>
      <c r="O291" s="63"/>
      <c r="P291" s="60"/>
      <c r="Q291" s="60"/>
      <c r="R291" s="60"/>
      <c r="S291" s="63"/>
      <c r="T291" s="63"/>
      <c r="U291" s="63"/>
      <c r="V291" s="63"/>
      <c r="W291" s="63"/>
      <c r="X291" s="64"/>
      <c r="Y291" s="66"/>
      <c r="Z291" s="66"/>
      <c r="AA291" s="66"/>
      <c r="AB291" s="66"/>
      <c r="AC291" s="66"/>
      <c r="AD291" s="66"/>
      <c r="AE291" s="66"/>
    </row>
    <row r="292" spans="11:31" x14ac:dyDescent="0.9">
      <c r="K292" s="63"/>
      <c r="L292" s="60"/>
      <c r="M292" s="60"/>
      <c r="N292" s="60"/>
      <c r="O292" s="63"/>
      <c r="P292" s="60"/>
      <c r="Q292" s="60"/>
      <c r="R292" s="60"/>
      <c r="S292" s="63"/>
      <c r="T292" s="63"/>
      <c r="U292" s="63"/>
      <c r="V292" s="63"/>
      <c r="W292" s="63"/>
      <c r="X292" s="64"/>
      <c r="Y292" s="66"/>
      <c r="Z292" s="66"/>
      <c r="AA292" s="66"/>
      <c r="AB292" s="66"/>
      <c r="AC292" s="66"/>
      <c r="AD292" s="66"/>
      <c r="AE292" s="66"/>
    </row>
    <row r="293" spans="11:31" x14ac:dyDescent="0.9">
      <c r="K293" s="63"/>
      <c r="L293" s="60"/>
      <c r="M293" s="60"/>
      <c r="N293" s="60"/>
      <c r="O293" s="63"/>
      <c r="P293" s="60"/>
      <c r="Q293" s="60"/>
      <c r="R293" s="60"/>
      <c r="S293" s="63"/>
      <c r="T293" s="63"/>
      <c r="U293" s="63"/>
      <c r="V293" s="63"/>
      <c r="W293" s="63"/>
      <c r="X293" s="64"/>
      <c r="Y293" s="66"/>
      <c r="Z293" s="66"/>
      <c r="AA293" s="66"/>
      <c r="AB293" s="66"/>
      <c r="AC293" s="66"/>
      <c r="AD293" s="66"/>
      <c r="AE293" s="66"/>
    </row>
    <row r="294" spans="11:31" x14ac:dyDescent="0.9">
      <c r="K294" s="63"/>
      <c r="L294" s="60"/>
      <c r="M294" s="60"/>
      <c r="N294" s="60"/>
      <c r="O294" s="63"/>
      <c r="P294" s="60"/>
      <c r="Q294" s="60"/>
      <c r="R294" s="60"/>
      <c r="S294" s="63"/>
      <c r="T294" s="63"/>
      <c r="U294" s="63"/>
      <c r="V294" s="63"/>
      <c r="W294" s="63"/>
      <c r="X294" s="64"/>
      <c r="Y294" s="66"/>
      <c r="Z294" s="66"/>
      <c r="AA294" s="66"/>
      <c r="AB294" s="66"/>
      <c r="AC294" s="66"/>
      <c r="AD294" s="66"/>
      <c r="AE294" s="66"/>
    </row>
    <row r="295" spans="11:31" x14ac:dyDescent="0.9">
      <c r="K295" s="63"/>
      <c r="L295" s="60"/>
      <c r="M295" s="60"/>
      <c r="N295" s="60"/>
      <c r="O295" s="63"/>
      <c r="P295" s="60"/>
      <c r="Q295" s="60"/>
      <c r="R295" s="60"/>
      <c r="S295" s="63"/>
      <c r="T295" s="63"/>
      <c r="U295" s="63"/>
      <c r="V295" s="63"/>
      <c r="W295" s="63"/>
      <c r="X295" s="64"/>
      <c r="Y295" s="66"/>
      <c r="Z295" s="66"/>
      <c r="AA295" s="66"/>
      <c r="AB295" s="66"/>
      <c r="AC295" s="66"/>
      <c r="AD295" s="66"/>
      <c r="AE295" s="66"/>
    </row>
    <row r="296" spans="11:31" x14ac:dyDescent="0.9">
      <c r="K296" s="63"/>
      <c r="L296" s="60"/>
      <c r="M296" s="60"/>
      <c r="N296" s="60"/>
      <c r="O296" s="63"/>
      <c r="P296" s="60"/>
      <c r="Q296" s="60"/>
      <c r="R296" s="60"/>
      <c r="S296" s="63"/>
      <c r="T296" s="63"/>
      <c r="U296" s="63"/>
      <c r="V296" s="63"/>
      <c r="W296" s="63"/>
      <c r="X296" s="64"/>
      <c r="Y296" s="66"/>
      <c r="Z296" s="66"/>
      <c r="AA296" s="66"/>
      <c r="AB296" s="66"/>
      <c r="AC296" s="66"/>
      <c r="AD296" s="66"/>
      <c r="AE296" s="66"/>
    </row>
    <row r="297" spans="11:31" x14ac:dyDescent="0.9">
      <c r="K297" s="63"/>
      <c r="L297" s="60"/>
      <c r="M297" s="60"/>
      <c r="N297" s="60"/>
      <c r="O297" s="63"/>
      <c r="P297" s="60"/>
      <c r="Q297" s="60"/>
      <c r="R297" s="60"/>
      <c r="S297" s="63"/>
      <c r="T297" s="63"/>
      <c r="U297" s="63"/>
      <c r="V297" s="63"/>
      <c r="W297" s="63"/>
      <c r="X297" s="64"/>
      <c r="Y297" s="66"/>
      <c r="Z297" s="66"/>
      <c r="AA297" s="66"/>
      <c r="AB297" s="66"/>
      <c r="AC297" s="66"/>
      <c r="AD297" s="66"/>
      <c r="AE297" s="66"/>
    </row>
    <row r="298" spans="11:31" x14ac:dyDescent="0.9">
      <c r="K298" s="63"/>
      <c r="L298" s="60"/>
      <c r="M298" s="60"/>
      <c r="N298" s="60"/>
      <c r="O298" s="63"/>
      <c r="P298" s="60"/>
      <c r="Q298" s="60"/>
      <c r="R298" s="60"/>
      <c r="S298" s="63"/>
      <c r="T298" s="63"/>
      <c r="U298" s="63"/>
      <c r="V298" s="63"/>
      <c r="W298" s="63"/>
      <c r="X298" s="64"/>
      <c r="Y298" s="66"/>
      <c r="Z298" s="66"/>
      <c r="AA298" s="66"/>
      <c r="AB298" s="66"/>
      <c r="AC298" s="66"/>
      <c r="AD298" s="66"/>
      <c r="AE298" s="66"/>
    </row>
    <row r="299" spans="11:31" x14ac:dyDescent="0.9">
      <c r="K299" s="63"/>
      <c r="L299" s="60"/>
      <c r="M299" s="60"/>
      <c r="N299" s="60"/>
      <c r="O299" s="63"/>
      <c r="P299" s="60"/>
      <c r="Q299" s="60"/>
      <c r="R299" s="60"/>
      <c r="S299" s="63"/>
      <c r="T299" s="63"/>
      <c r="U299" s="63"/>
      <c r="V299" s="63"/>
      <c r="W299" s="63"/>
      <c r="X299" s="64"/>
      <c r="Y299" s="66"/>
      <c r="Z299" s="66"/>
      <c r="AA299" s="66"/>
      <c r="AB299" s="66"/>
      <c r="AC299" s="66"/>
      <c r="AD299" s="66"/>
      <c r="AE299" s="66"/>
    </row>
    <row r="300" spans="11:31" x14ac:dyDescent="0.9">
      <c r="K300" s="63"/>
      <c r="L300" s="60"/>
      <c r="M300" s="60"/>
      <c r="N300" s="60"/>
      <c r="O300" s="63"/>
      <c r="P300" s="60"/>
      <c r="Q300" s="60"/>
      <c r="R300" s="60"/>
      <c r="S300" s="63"/>
      <c r="T300" s="63"/>
      <c r="U300" s="63"/>
      <c r="V300" s="63"/>
      <c r="W300" s="63"/>
      <c r="X300" s="64"/>
      <c r="Y300" s="66"/>
      <c r="Z300" s="66"/>
      <c r="AA300" s="66"/>
      <c r="AB300" s="66"/>
      <c r="AC300" s="66"/>
      <c r="AD300" s="66"/>
      <c r="AE300" s="66"/>
    </row>
    <row r="301" spans="11:31" x14ac:dyDescent="0.9">
      <c r="K301" s="63"/>
      <c r="L301" s="60"/>
      <c r="M301" s="60"/>
      <c r="N301" s="60"/>
      <c r="O301" s="63"/>
      <c r="P301" s="60"/>
      <c r="Q301" s="60"/>
      <c r="R301" s="60"/>
      <c r="S301" s="63"/>
      <c r="T301" s="63"/>
      <c r="U301" s="63"/>
      <c r="V301" s="63"/>
      <c r="W301" s="63"/>
      <c r="X301" s="64"/>
      <c r="Y301" s="66"/>
      <c r="Z301" s="66"/>
      <c r="AA301" s="66"/>
      <c r="AB301" s="66"/>
      <c r="AC301" s="66"/>
      <c r="AD301" s="66"/>
      <c r="AE301" s="66"/>
    </row>
    <row r="302" spans="11:31" x14ac:dyDescent="0.9">
      <c r="K302" s="63"/>
      <c r="L302" s="60"/>
      <c r="M302" s="60"/>
      <c r="N302" s="60"/>
      <c r="O302" s="63"/>
      <c r="P302" s="60"/>
      <c r="Q302" s="60"/>
      <c r="R302" s="60"/>
      <c r="S302" s="63"/>
      <c r="T302" s="63"/>
      <c r="U302" s="63"/>
      <c r="V302" s="63"/>
      <c r="W302" s="63"/>
      <c r="X302" s="64"/>
      <c r="Y302" s="66"/>
      <c r="Z302" s="66"/>
      <c r="AA302" s="66"/>
      <c r="AB302" s="66"/>
      <c r="AC302" s="66"/>
      <c r="AD302" s="66"/>
      <c r="AE302" s="66"/>
    </row>
    <row r="303" spans="11:31" x14ac:dyDescent="0.9">
      <c r="K303" s="63"/>
      <c r="L303" s="60"/>
      <c r="M303" s="60"/>
      <c r="N303" s="60"/>
      <c r="O303" s="63"/>
      <c r="P303" s="60"/>
      <c r="Q303" s="60"/>
      <c r="R303" s="60"/>
      <c r="S303" s="63"/>
      <c r="T303" s="63"/>
      <c r="U303" s="63"/>
      <c r="V303" s="63"/>
      <c r="W303" s="63"/>
      <c r="X303" s="64"/>
      <c r="Y303" s="66"/>
      <c r="Z303" s="66"/>
      <c r="AA303" s="66"/>
      <c r="AB303" s="66"/>
      <c r="AC303" s="66"/>
      <c r="AD303" s="66"/>
      <c r="AE303" s="66"/>
    </row>
    <row r="304" spans="11:31" x14ac:dyDescent="0.9">
      <c r="K304" s="63"/>
      <c r="L304" s="60"/>
      <c r="M304" s="60"/>
      <c r="N304" s="60"/>
      <c r="O304" s="63"/>
      <c r="P304" s="60"/>
      <c r="Q304" s="60"/>
      <c r="R304" s="60"/>
      <c r="S304" s="63"/>
      <c r="T304" s="63"/>
      <c r="U304" s="63"/>
      <c r="V304" s="63"/>
      <c r="W304" s="63"/>
      <c r="X304" s="64"/>
      <c r="Y304" s="66"/>
      <c r="Z304" s="66"/>
      <c r="AA304" s="66"/>
      <c r="AB304" s="66"/>
      <c r="AC304" s="66"/>
      <c r="AD304" s="66"/>
      <c r="AE304" s="66"/>
    </row>
    <row r="305" spans="11:31" x14ac:dyDescent="0.9">
      <c r="K305" s="63"/>
      <c r="L305" s="60"/>
      <c r="M305" s="60"/>
      <c r="N305" s="60"/>
      <c r="O305" s="63"/>
      <c r="P305" s="60"/>
      <c r="Q305" s="60"/>
      <c r="R305" s="60"/>
      <c r="S305" s="63"/>
      <c r="T305" s="63"/>
      <c r="U305" s="63"/>
      <c r="V305" s="63"/>
      <c r="W305" s="63"/>
      <c r="X305" s="64"/>
      <c r="Y305" s="66"/>
      <c r="Z305" s="66"/>
      <c r="AA305" s="66"/>
      <c r="AB305" s="66"/>
      <c r="AC305" s="66"/>
      <c r="AD305" s="66"/>
      <c r="AE305" s="66"/>
    </row>
    <row r="306" spans="11:31" x14ac:dyDescent="0.9">
      <c r="K306" s="63"/>
      <c r="L306" s="60"/>
      <c r="M306" s="60"/>
      <c r="N306" s="60"/>
      <c r="O306" s="63"/>
      <c r="P306" s="60"/>
      <c r="Q306" s="60"/>
      <c r="R306" s="60"/>
      <c r="S306" s="63"/>
      <c r="T306" s="63"/>
      <c r="U306" s="63"/>
      <c r="V306" s="63"/>
      <c r="W306" s="63"/>
      <c r="X306" s="64"/>
      <c r="Y306" s="66"/>
      <c r="Z306" s="66"/>
      <c r="AA306" s="66"/>
      <c r="AB306" s="66"/>
      <c r="AC306" s="66"/>
      <c r="AD306" s="66"/>
      <c r="AE306" s="66"/>
    </row>
    <row r="307" spans="11:31" x14ac:dyDescent="0.9">
      <c r="K307" s="63"/>
      <c r="L307" s="60"/>
      <c r="M307" s="60"/>
      <c r="N307" s="60"/>
      <c r="O307" s="63"/>
      <c r="P307" s="60"/>
      <c r="Q307" s="60"/>
      <c r="R307" s="60"/>
      <c r="S307" s="63"/>
      <c r="T307" s="63"/>
      <c r="U307" s="63"/>
      <c r="V307" s="63"/>
      <c r="W307" s="63"/>
      <c r="X307" s="64"/>
      <c r="Y307" s="66"/>
      <c r="Z307" s="66"/>
      <c r="AA307" s="66"/>
      <c r="AB307" s="66"/>
      <c r="AC307" s="66"/>
      <c r="AD307" s="66"/>
      <c r="AE307" s="66"/>
    </row>
    <row r="308" spans="11:31" x14ac:dyDescent="0.9">
      <c r="K308" s="63"/>
      <c r="L308" s="60"/>
      <c r="M308" s="60"/>
      <c r="N308" s="60"/>
      <c r="O308" s="63"/>
      <c r="P308" s="60"/>
      <c r="Q308" s="60"/>
      <c r="R308" s="60"/>
      <c r="S308" s="63"/>
      <c r="T308" s="63"/>
      <c r="U308" s="63"/>
      <c r="V308" s="63"/>
      <c r="W308" s="63"/>
      <c r="X308" s="64"/>
      <c r="Y308" s="66"/>
      <c r="Z308" s="66"/>
      <c r="AA308" s="66"/>
      <c r="AB308" s="66"/>
      <c r="AC308" s="66"/>
      <c r="AD308" s="66"/>
      <c r="AE308" s="66"/>
    </row>
    <row r="309" spans="11:31" x14ac:dyDescent="0.9">
      <c r="K309" s="63"/>
      <c r="L309" s="60"/>
      <c r="M309" s="60"/>
      <c r="N309" s="60"/>
      <c r="O309" s="63"/>
      <c r="P309" s="60"/>
      <c r="Q309" s="60"/>
      <c r="R309" s="60"/>
      <c r="S309" s="63"/>
      <c r="T309" s="63"/>
      <c r="U309" s="63"/>
      <c r="V309" s="63"/>
      <c r="W309" s="63"/>
      <c r="X309" s="64"/>
      <c r="Y309" s="66"/>
      <c r="Z309" s="66"/>
      <c r="AA309" s="66"/>
      <c r="AB309" s="66"/>
      <c r="AC309" s="66"/>
      <c r="AD309" s="66"/>
      <c r="AE309" s="66"/>
    </row>
    <row r="310" spans="11:31" x14ac:dyDescent="0.9">
      <c r="K310" s="63"/>
      <c r="L310" s="60"/>
      <c r="M310" s="60"/>
      <c r="N310" s="60"/>
      <c r="O310" s="63"/>
      <c r="P310" s="60"/>
      <c r="Q310" s="60"/>
      <c r="R310" s="60"/>
      <c r="S310" s="63"/>
      <c r="T310" s="63"/>
      <c r="U310" s="63"/>
      <c r="V310" s="63"/>
      <c r="W310" s="63"/>
      <c r="X310" s="64"/>
      <c r="Y310" s="66"/>
      <c r="Z310" s="66"/>
      <c r="AA310" s="66"/>
      <c r="AB310" s="66"/>
      <c r="AC310" s="66"/>
      <c r="AD310" s="66"/>
      <c r="AE310" s="66"/>
    </row>
    <row r="311" spans="11:31" x14ac:dyDescent="0.9">
      <c r="K311" s="63"/>
      <c r="L311" s="60"/>
      <c r="M311" s="60"/>
      <c r="N311" s="60"/>
      <c r="O311" s="63"/>
      <c r="P311" s="60"/>
      <c r="Q311" s="60"/>
      <c r="R311" s="60"/>
      <c r="S311" s="63"/>
      <c r="T311" s="63"/>
      <c r="U311" s="63"/>
      <c r="V311" s="63"/>
      <c r="W311" s="63"/>
      <c r="X311" s="64"/>
      <c r="Y311" s="66"/>
      <c r="Z311" s="66"/>
      <c r="AA311" s="66"/>
      <c r="AB311" s="66"/>
      <c r="AC311" s="66"/>
      <c r="AD311" s="66"/>
      <c r="AE311" s="66"/>
    </row>
    <row r="312" spans="11:31" x14ac:dyDescent="0.9">
      <c r="K312" s="63"/>
      <c r="L312" s="60"/>
      <c r="M312" s="60"/>
      <c r="N312" s="60"/>
      <c r="O312" s="63"/>
      <c r="P312" s="60"/>
      <c r="Q312" s="60"/>
      <c r="R312" s="60"/>
      <c r="S312" s="63"/>
      <c r="T312" s="63"/>
      <c r="U312" s="63"/>
      <c r="V312" s="63"/>
      <c r="W312" s="63"/>
      <c r="X312" s="64"/>
      <c r="Y312" s="66"/>
      <c r="Z312" s="66"/>
      <c r="AA312" s="66"/>
      <c r="AB312" s="66"/>
      <c r="AC312" s="66"/>
      <c r="AD312" s="66"/>
      <c r="AE312" s="66"/>
    </row>
    <row r="313" spans="11:31" x14ac:dyDescent="0.9">
      <c r="K313" s="63"/>
      <c r="L313" s="60"/>
      <c r="M313" s="60"/>
      <c r="N313" s="60"/>
      <c r="O313" s="63"/>
      <c r="P313" s="60"/>
      <c r="Q313" s="60"/>
      <c r="R313" s="60"/>
      <c r="S313" s="63"/>
      <c r="T313" s="63"/>
      <c r="U313" s="63"/>
      <c r="V313" s="63"/>
      <c r="W313" s="63"/>
      <c r="X313" s="64"/>
      <c r="Y313" s="66"/>
      <c r="Z313" s="66"/>
      <c r="AA313" s="66"/>
      <c r="AB313" s="66"/>
      <c r="AC313" s="66"/>
      <c r="AD313" s="66"/>
      <c r="AE313" s="66"/>
    </row>
    <row r="314" spans="11:31" x14ac:dyDescent="0.9">
      <c r="K314" s="63"/>
      <c r="L314" s="60"/>
      <c r="M314" s="60"/>
      <c r="N314" s="60"/>
      <c r="O314" s="63"/>
      <c r="P314" s="60"/>
      <c r="Q314" s="60"/>
      <c r="R314" s="60"/>
      <c r="S314" s="63"/>
      <c r="T314" s="63"/>
      <c r="U314" s="63"/>
      <c r="V314" s="63"/>
      <c r="W314" s="63"/>
      <c r="X314" s="64"/>
      <c r="Y314" s="66"/>
      <c r="Z314" s="66"/>
      <c r="AA314" s="66"/>
      <c r="AB314" s="66"/>
      <c r="AC314" s="66"/>
      <c r="AD314" s="66"/>
      <c r="AE314" s="66"/>
    </row>
    <row r="315" spans="11:31" x14ac:dyDescent="0.9">
      <c r="K315" s="63"/>
      <c r="L315" s="60"/>
      <c r="M315" s="60"/>
      <c r="N315" s="60"/>
      <c r="O315" s="63"/>
      <c r="P315" s="60"/>
      <c r="Q315" s="60"/>
      <c r="R315" s="60"/>
      <c r="S315" s="63"/>
      <c r="T315" s="63"/>
      <c r="U315" s="63"/>
      <c r="V315" s="63"/>
      <c r="W315" s="63"/>
      <c r="X315" s="64"/>
      <c r="Y315" s="66"/>
      <c r="Z315" s="66"/>
      <c r="AA315" s="66"/>
      <c r="AB315" s="66"/>
      <c r="AC315" s="66"/>
      <c r="AD315" s="66"/>
      <c r="AE315" s="66"/>
    </row>
    <row r="316" spans="11:31" x14ac:dyDescent="0.9">
      <c r="K316" s="63"/>
      <c r="L316" s="60"/>
      <c r="M316" s="60"/>
      <c r="N316" s="60"/>
      <c r="O316" s="63"/>
      <c r="P316" s="60"/>
      <c r="Q316" s="60"/>
      <c r="R316" s="60"/>
      <c r="S316" s="63"/>
      <c r="T316" s="63"/>
      <c r="U316" s="63"/>
      <c r="V316" s="63"/>
      <c r="W316" s="63"/>
      <c r="X316" s="64"/>
      <c r="Y316" s="66"/>
      <c r="Z316" s="66"/>
      <c r="AA316" s="66"/>
      <c r="AB316" s="66"/>
      <c r="AC316" s="66"/>
      <c r="AD316" s="66"/>
      <c r="AE316" s="66"/>
    </row>
    <row r="317" spans="11:31" x14ac:dyDescent="0.9">
      <c r="K317" s="63"/>
      <c r="L317" s="60"/>
      <c r="M317" s="60"/>
      <c r="N317" s="60"/>
      <c r="O317" s="63"/>
      <c r="P317" s="60"/>
      <c r="Q317" s="60"/>
      <c r="R317" s="60"/>
      <c r="S317" s="63"/>
      <c r="T317" s="63"/>
      <c r="U317" s="63"/>
      <c r="V317" s="63"/>
      <c r="W317" s="63"/>
      <c r="X317" s="64"/>
      <c r="Y317" s="66"/>
      <c r="Z317" s="66"/>
      <c r="AA317" s="66"/>
      <c r="AB317" s="66"/>
      <c r="AC317" s="66"/>
      <c r="AD317" s="66"/>
      <c r="AE317" s="66"/>
    </row>
    <row r="318" spans="11:31" x14ac:dyDescent="0.9">
      <c r="K318" s="63"/>
      <c r="L318" s="60"/>
      <c r="M318" s="60"/>
      <c r="N318" s="60"/>
      <c r="O318" s="63"/>
      <c r="P318" s="60"/>
      <c r="Q318" s="60"/>
      <c r="R318" s="60"/>
      <c r="S318" s="63"/>
      <c r="T318" s="63"/>
      <c r="U318" s="63"/>
      <c r="V318" s="63"/>
      <c r="W318" s="63"/>
      <c r="X318" s="64"/>
      <c r="Y318" s="66"/>
      <c r="Z318" s="66"/>
      <c r="AA318" s="66"/>
      <c r="AB318" s="66"/>
      <c r="AC318" s="66"/>
      <c r="AD318" s="66"/>
      <c r="AE318" s="66"/>
    </row>
    <row r="319" spans="11:31" x14ac:dyDescent="0.9">
      <c r="K319" s="63"/>
      <c r="L319" s="60"/>
      <c r="M319" s="60"/>
      <c r="N319" s="60"/>
      <c r="O319" s="63"/>
      <c r="P319" s="60"/>
      <c r="Q319" s="60"/>
      <c r="R319" s="60"/>
      <c r="S319" s="63"/>
      <c r="T319" s="63"/>
      <c r="U319" s="63"/>
      <c r="V319" s="63"/>
      <c r="W319" s="63"/>
      <c r="X319" s="64"/>
      <c r="Y319" s="66"/>
      <c r="Z319" s="66"/>
      <c r="AA319" s="66"/>
      <c r="AB319" s="66"/>
      <c r="AC319" s="66"/>
      <c r="AD319" s="66"/>
      <c r="AE319" s="66"/>
    </row>
    <row r="320" spans="11:31" x14ac:dyDescent="0.9">
      <c r="K320" s="63"/>
      <c r="L320" s="60"/>
      <c r="M320" s="60"/>
      <c r="N320" s="60"/>
      <c r="O320" s="63"/>
      <c r="P320" s="60"/>
      <c r="Q320" s="60"/>
      <c r="R320" s="60"/>
      <c r="S320" s="63"/>
      <c r="T320" s="63"/>
      <c r="U320" s="63"/>
      <c r="V320" s="63"/>
      <c r="W320" s="63"/>
      <c r="X320" s="64"/>
      <c r="Y320" s="66"/>
      <c r="Z320" s="66"/>
      <c r="AA320" s="66"/>
      <c r="AB320" s="66"/>
      <c r="AC320" s="66"/>
      <c r="AD320" s="66"/>
      <c r="AE320" s="66"/>
    </row>
    <row r="321" spans="11:31" x14ac:dyDescent="0.9">
      <c r="K321" s="63"/>
      <c r="L321" s="60"/>
      <c r="M321" s="60"/>
      <c r="N321" s="60"/>
      <c r="O321" s="63"/>
      <c r="P321" s="60"/>
      <c r="Q321" s="60"/>
      <c r="R321" s="60"/>
      <c r="S321" s="63"/>
      <c r="T321" s="63"/>
      <c r="U321" s="63"/>
      <c r="V321" s="63"/>
      <c r="W321" s="63"/>
      <c r="X321" s="64"/>
      <c r="Y321" s="66"/>
      <c r="Z321" s="66"/>
      <c r="AA321" s="66"/>
      <c r="AB321" s="66"/>
      <c r="AC321" s="66"/>
      <c r="AD321" s="66"/>
      <c r="AE321" s="66"/>
    </row>
    <row r="322" spans="11:31" x14ac:dyDescent="0.9">
      <c r="K322" s="63"/>
      <c r="L322" s="60"/>
      <c r="M322" s="60"/>
      <c r="N322" s="60"/>
      <c r="O322" s="63"/>
      <c r="P322" s="60"/>
      <c r="Q322" s="60"/>
      <c r="R322" s="60"/>
      <c r="S322" s="63"/>
      <c r="T322" s="63"/>
      <c r="U322" s="63"/>
      <c r="V322" s="63"/>
      <c r="W322" s="63"/>
      <c r="X322" s="64"/>
      <c r="Y322" s="66"/>
      <c r="Z322" s="66"/>
      <c r="AA322" s="66"/>
      <c r="AB322" s="66"/>
      <c r="AC322" s="66"/>
      <c r="AD322" s="66"/>
      <c r="AE322" s="66"/>
    </row>
    <row r="323" spans="11:31" x14ac:dyDescent="0.9">
      <c r="K323" s="63"/>
      <c r="L323" s="60"/>
      <c r="M323" s="60"/>
      <c r="N323" s="60"/>
      <c r="O323" s="63"/>
      <c r="P323" s="60"/>
      <c r="Q323" s="60"/>
      <c r="R323" s="60"/>
      <c r="S323" s="63"/>
      <c r="T323" s="63"/>
      <c r="U323" s="63"/>
      <c r="V323" s="63"/>
      <c r="W323" s="63"/>
      <c r="X323" s="64"/>
      <c r="Y323" s="66"/>
      <c r="Z323" s="66"/>
      <c r="AA323" s="66"/>
      <c r="AB323" s="66"/>
      <c r="AC323" s="66"/>
      <c r="AD323" s="66"/>
      <c r="AE323" s="66"/>
    </row>
    <row r="324" spans="11:31" x14ac:dyDescent="0.9">
      <c r="K324" s="63"/>
      <c r="L324" s="60"/>
      <c r="M324" s="60"/>
      <c r="N324" s="60"/>
      <c r="O324" s="63"/>
      <c r="P324" s="60"/>
      <c r="Q324" s="60"/>
      <c r="R324" s="60"/>
      <c r="S324" s="63"/>
      <c r="T324" s="63"/>
      <c r="U324" s="63"/>
      <c r="V324" s="63"/>
      <c r="W324" s="63"/>
      <c r="X324" s="64"/>
      <c r="Y324" s="66"/>
      <c r="Z324" s="66"/>
      <c r="AA324" s="66"/>
      <c r="AB324" s="66"/>
      <c r="AC324" s="66"/>
      <c r="AD324" s="66"/>
      <c r="AE324" s="66"/>
    </row>
    <row r="325" spans="11:31" x14ac:dyDescent="0.9">
      <c r="K325" s="63"/>
      <c r="L325" s="60"/>
      <c r="M325" s="60"/>
      <c r="N325" s="60"/>
      <c r="O325" s="63"/>
      <c r="P325" s="60"/>
      <c r="Q325" s="60"/>
      <c r="R325" s="60"/>
      <c r="S325" s="63"/>
      <c r="T325" s="63"/>
      <c r="U325" s="63"/>
      <c r="V325" s="63"/>
      <c r="W325" s="63"/>
      <c r="X325" s="64"/>
      <c r="Y325" s="66"/>
      <c r="Z325" s="66"/>
      <c r="AA325" s="66"/>
      <c r="AB325" s="66"/>
      <c r="AC325" s="66"/>
      <c r="AD325" s="66"/>
      <c r="AE325" s="66"/>
    </row>
    <row r="326" spans="11:31" x14ac:dyDescent="0.9">
      <c r="K326" s="63"/>
      <c r="L326" s="60"/>
      <c r="M326" s="60"/>
      <c r="N326" s="60"/>
      <c r="O326" s="63"/>
      <c r="P326" s="60"/>
      <c r="Q326" s="60"/>
      <c r="R326" s="60"/>
      <c r="S326" s="63"/>
      <c r="T326" s="63"/>
      <c r="U326" s="63"/>
      <c r="V326" s="63"/>
      <c r="W326" s="63"/>
      <c r="X326" s="64"/>
      <c r="Y326" s="66"/>
      <c r="Z326" s="66"/>
      <c r="AA326" s="66"/>
      <c r="AB326" s="66"/>
      <c r="AC326" s="66"/>
      <c r="AD326" s="66"/>
      <c r="AE326" s="66"/>
    </row>
    <row r="327" spans="11:31" x14ac:dyDescent="0.9">
      <c r="K327" s="63"/>
      <c r="L327" s="60"/>
      <c r="M327" s="60"/>
      <c r="N327" s="60"/>
      <c r="O327" s="63"/>
      <c r="P327" s="60"/>
      <c r="Q327" s="60"/>
      <c r="R327" s="60"/>
      <c r="S327" s="63"/>
      <c r="T327" s="63"/>
      <c r="U327" s="63"/>
      <c r="V327" s="63"/>
      <c r="W327" s="63"/>
      <c r="X327" s="64"/>
      <c r="Y327" s="66"/>
      <c r="Z327" s="66"/>
      <c r="AA327" s="66"/>
      <c r="AB327" s="66"/>
      <c r="AC327" s="66"/>
      <c r="AD327" s="66"/>
      <c r="AE327" s="66"/>
    </row>
    <row r="328" spans="11:31" x14ac:dyDescent="0.9">
      <c r="K328" s="63"/>
      <c r="L328" s="60"/>
      <c r="M328" s="60"/>
      <c r="N328" s="60"/>
      <c r="O328" s="63"/>
      <c r="P328" s="60"/>
      <c r="Q328" s="60"/>
      <c r="R328" s="60"/>
      <c r="S328" s="63"/>
      <c r="T328" s="63"/>
      <c r="U328" s="63"/>
      <c r="V328" s="63"/>
      <c r="W328" s="63"/>
      <c r="X328" s="64"/>
      <c r="Y328" s="66"/>
      <c r="Z328" s="66"/>
      <c r="AA328" s="66"/>
      <c r="AB328" s="66"/>
      <c r="AC328" s="66"/>
      <c r="AD328" s="66"/>
      <c r="AE328" s="66"/>
    </row>
    <row r="329" spans="11:31" x14ac:dyDescent="0.9">
      <c r="K329" s="63"/>
      <c r="L329" s="60"/>
      <c r="M329" s="60"/>
      <c r="N329" s="60"/>
      <c r="O329" s="63"/>
      <c r="P329" s="60"/>
      <c r="Q329" s="60"/>
      <c r="R329" s="60"/>
      <c r="S329" s="63"/>
      <c r="T329" s="63"/>
      <c r="U329" s="63"/>
      <c r="V329" s="63"/>
      <c r="W329" s="63"/>
      <c r="X329" s="64"/>
      <c r="Y329" s="66"/>
      <c r="Z329" s="66"/>
      <c r="AA329" s="66"/>
      <c r="AB329" s="66"/>
      <c r="AC329" s="66"/>
      <c r="AD329" s="66"/>
      <c r="AE329" s="66"/>
    </row>
    <row r="330" spans="11:31" x14ac:dyDescent="0.9">
      <c r="K330" s="63"/>
      <c r="L330" s="60"/>
      <c r="M330" s="60"/>
      <c r="N330" s="60"/>
      <c r="O330" s="63"/>
      <c r="P330" s="60"/>
      <c r="Q330" s="60"/>
      <c r="R330" s="60"/>
      <c r="S330" s="63"/>
      <c r="T330" s="63"/>
      <c r="U330" s="63"/>
      <c r="V330" s="63"/>
      <c r="W330" s="63"/>
      <c r="X330" s="64"/>
      <c r="Y330" s="66"/>
      <c r="Z330" s="66"/>
      <c r="AA330" s="66"/>
      <c r="AB330" s="66"/>
      <c r="AC330" s="66"/>
      <c r="AD330" s="66"/>
      <c r="AE330" s="66"/>
    </row>
    <row r="331" spans="11:31" x14ac:dyDescent="0.9">
      <c r="K331" s="63"/>
      <c r="L331" s="60"/>
      <c r="M331" s="60"/>
      <c r="N331" s="60"/>
      <c r="O331" s="63"/>
      <c r="P331" s="60"/>
      <c r="Q331" s="60"/>
      <c r="R331" s="60"/>
      <c r="S331" s="63"/>
      <c r="T331" s="63"/>
      <c r="U331" s="63"/>
      <c r="V331" s="63"/>
      <c r="W331" s="63"/>
      <c r="X331" s="64"/>
      <c r="Y331" s="66"/>
      <c r="Z331" s="66"/>
      <c r="AA331" s="66"/>
      <c r="AB331" s="66"/>
      <c r="AC331" s="66"/>
      <c r="AD331" s="66"/>
      <c r="AE331" s="66"/>
    </row>
    <row r="332" spans="11:31" x14ac:dyDescent="0.9">
      <c r="K332" s="63"/>
      <c r="L332" s="60"/>
      <c r="M332" s="60"/>
      <c r="N332" s="60"/>
      <c r="O332" s="63"/>
      <c r="P332" s="60"/>
      <c r="Q332" s="60"/>
      <c r="R332" s="60"/>
      <c r="S332" s="63"/>
      <c r="T332" s="63"/>
      <c r="U332" s="63"/>
      <c r="V332" s="63"/>
      <c r="W332" s="63"/>
      <c r="X332" s="64"/>
      <c r="Y332" s="66"/>
      <c r="Z332" s="66"/>
      <c r="AA332" s="66"/>
      <c r="AB332" s="66"/>
      <c r="AC332" s="66"/>
      <c r="AD332" s="66"/>
      <c r="AE332" s="66"/>
    </row>
    <row r="333" spans="11:31" x14ac:dyDescent="0.9">
      <c r="K333" s="63"/>
      <c r="L333" s="60"/>
      <c r="M333" s="60"/>
      <c r="N333" s="60"/>
      <c r="O333" s="63"/>
      <c r="P333" s="60"/>
      <c r="Q333" s="60"/>
      <c r="R333" s="60"/>
      <c r="S333" s="63"/>
      <c r="T333" s="63"/>
      <c r="U333" s="63"/>
      <c r="V333" s="63"/>
      <c r="W333" s="63"/>
      <c r="X333" s="64"/>
      <c r="Y333" s="66"/>
      <c r="Z333" s="66"/>
      <c r="AA333" s="66"/>
      <c r="AB333" s="66"/>
      <c r="AC333" s="66"/>
      <c r="AD333" s="66"/>
      <c r="AE333" s="66"/>
    </row>
    <row r="334" spans="11:31" x14ac:dyDescent="0.9">
      <c r="K334" s="63"/>
      <c r="L334" s="60"/>
      <c r="M334" s="60"/>
      <c r="N334" s="60"/>
      <c r="O334" s="63"/>
      <c r="P334" s="60"/>
      <c r="Q334" s="60"/>
      <c r="R334" s="60"/>
      <c r="S334" s="63"/>
      <c r="T334" s="63"/>
      <c r="U334" s="63"/>
      <c r="V334" s="63"/>
      <c r="W334" s="63"/>
      <c r="X334" s="64"/>
      <c r="Y334" s="66"/>
      <c r="Z334" s="66"/>
      <c r="AA334" s="66"/>
      <c r="AB334" s="66"/>
      <c r="AC334" s="66"/>
      <c r="AD334" s="66"/>
      <c r="AE334" s="66"/>
    </row>
    <row r="335" spans="11:31" x14ac:dyDescent="0.9">
      <c r="K335" s="63"/>
      <c r="L335" s="60"/>
      <c r="M335" s="60"/>
      <c r="N335" s="60"/>
      <c r="O335" s="63"/>
      <c r="P335" s="63"/>
      <c r="Q335" s="63"/>
      <c r="R335" s="63"/>
      <c r="S335" s="63"/>
      <c r="T335" s="63"/>
      <c r="U335" s="63"/>
      <c r="V335" s="63"/>
      <c r="W335" s="63"/>
      <c r="X335" s="64"/>
      <c r="Y335" s="66"/>
      <c r="Z335" s="66"/>
      <c r="AA335" s="66"/>
      <c r="AB335" s="66"/>
      <c r="AC335" s="66"/>
      <c r="AD335" s="66"/>
      <c r="AE335" s="66"/>
    </row>
    <row r="336" spans="11:31" x14ac:dyDescent="0.9">
      <c r="K336" s="63"/>
      <c r="L336" s="60"/>
      <c r="M336" s="60"/>
      <c r="N336" s="60"/>
      <c r="O336" s="63"/>
      <c r="P336" s="63"/>
      <c r="Q336" s="63"/>
      <c r="R336" s="63"/>
      <c r="S336" s="63"/>
      <c r="T336" s="63"/>
      <c r="U336" s="63"/>
      <c r="V336" s="63"/>
      <c r="W336" s="63"/>
      <c r="X336" s="64"/>
      <c r="Y336" s="66"/>
      <c r="Z336" s="66"/>
      <c r="AA336" s="66"/>
      <c r="AB336" s="66"/>
      <c r="AC336" s="66"/>
      <c r="AD336" s="66"/>
      <c r="AE336" s="66"/>
    </row>
    <row r="337" spans="11:34" x14ac:dyDescent="0.9">
      <c r="K337" s="63"/>
      <c r="L337" s="60"/>
      <c r="M337" s="60"/>
      <c r="N337" s="60"/>
      <c r="O337" s="63"/>
      <c r="P337" s="63"/>
      <c r="Q337" s="63"/>
      <c r="R337" s="63"/>
      <c r="S337" s="63"/>
      <c r="T337" s="63"/>
      <c r="U337" s="63"/>
      <c r="V337" s="63"/>
      <c r="W337" s="63"/>
      <c r="X337" s="64"/>
      <c r="Y337" s="66"/>
      <c r="Z337" s="66"/>
      <c r="AA337" s="66"/>
      <c r="AB337" s="66"/>
      <c r="AC337" s="66"/>
      <c r="AD337" s="66"/>
      <c r="AE337" s="66"/>
    </row>
    <row r="338" spans="11:34" x14ac:dyDescent="0.9">
      <c r="K338" s="63"/>
      <c r="L338" s="60"/>
      <c r="M338" s="60"/>
      <c r="N338" s="60"/>
      <c r="O338" s="63"/>
      <c r="P338" s="63"/>
      <c r="Q338" s="63"/>
      <c r="R338" s="63"/>
      <c r="S338" s="63"/>
      <c r="T338" s="63"/>
      <c r="U338" s="63"/>
      <c r="V338" s="63"/>
      <c r="W338" s="63"/>
      <c r="X338" s="64"/>
      <c r="Y338" s="66"/>
      <c r="Z338" s="66"/>
      <c r="AA338" s="66"/>
      <c r="AB338" s="66"/>
      <c r="AC338" s="66"/>
      <c r="AD338" s="66"/>
      <c r="AE338" s="66"/>
    </row>
    <row r="339" spans="11:34" x14ac:dyDescent="0.9">
      <c r="K339" s="63"/>
      <c r="L339" s="63"/>
      <c r="M339" s="63"/>
      <c r="N339" s="63"/>
      <c r="O339" s="63"/>
      <c r="P339" s="63"/>
      <c r="Q339" s="63"/>
      <c r="R339" s="63"/>
      <c r="S339" s="63"/>
      <c r="T339" s="63"/>
      <c r="U339" s="63"/>
      <c r="V339" s="63"/>
      <c r="W339" s="63"/>
      <c r="X339" s="64"/>
      <c r="Y339" s="66"/>
      <c r="Z339" s="66"/>
      <c r="AA339" s="66"/>
      <c r="AB339" s="66"/>
      <c r="AC339" s="66"/>
      <c r="AD339" s="66"/>
      <c r="AE339" s="66"/>
    </row>
    <row r="340" spans="11:34" x14ac:dyDescent="0.9">
      <c r="K340" s="63"/>
      <c r="L340" s="63"/>
      <c r="M340" s="63"/>
      <c r="N340" s="63"/>
      <c r="O340" s="63"/>
      <c r="P340" s="63"/>
      <c r="Q340" s="63"/>
      <c r="R340" s="63"/>
      <c r="S340" s="63"/>
      <c r="T340" s="63"/>
      <c r="U340" s="63"/>
      <c r="V340" s="63"/>
      <c r="W340" s="63"/>
      <c r="X340" s="64"/>
      <c r="Y340" s="66"/>
      <c r="Z340" s="66"/>
      <c r="AA340" s="66"/>
      <c r="AB340" s="66"/>
      <c r="AC340" s="66"/>
      <c r="AD340" s="66"/>
      <c r="AE340" s="66"/>
    </row>
    <row r="341" spans="11:34" x14ac:dyDescent="0.9">
      <c r="K341" s="63"/>
      <c r="L341" s="63"/>
      <c r="M341" s="63"/>
      <c r="N341" s="63"/>
      <c r="O341" s="63"/>
      <c r="P341" s="63"/>
      <c r="Q341" s="63"/>
      <c r="R341" s="63"/>
      <c r="S341" s="63"/>
      <c r="T341" s="63"/>
      <c r="U341" s="63"/>
      <c r="V341" s="63"/>
      <c r="W341" s="63"/>
      <c r="X341" s="64"/>
      <c r="Y341" s="66"/>
      <c r="Z341" s="66"/>
      <c r="AA341" s="66"/>
      <c r="AB341" s="66"/>
      <c r="AC341" s="66"/>
      <c r="AD341" s="66"/>
      <c r="AE341" s="66"/>
    </row>
    <row r="342" spans="11:34" x14ac:dyDescent="0.9">
      <c r="K342" s="63"/>
      <c r="L342" s="63"/>
      <c r="M342" s="63"/>
      <c r="N342" s="63"/>
      <c r="O342" s="63"/>
      <c r="P342" s="63"/>
      <c r="Q342" s="63"/>
      <c r="R342" s="63"/>
      <c r="S342" s="63"/>
      <c r="T342" s="63"/>
      <c r="U342" s="63"/>
      <c r="V342" s="63"/>
      <c r="W342" s="63"/>
      <c r="X342" s="64"/>
      <c r="Y342" s="66"/>
      <c r="Z342" s="66"/>
      <c r="AA342" s="66"/>
      <c r="AB342" s="66"/>
      <c r="AC342" s="66"/>
      <c r="AD342" s="66"/>
      <c r="AE342" s="66"/>
    </row>
    <row r="343" spans="11:34" x14ac:dyDescent="0.9">
      <c r="K343" s="63"/>
      <c r="L343" s="63"/>
      <c r="M343" s="63"/>
      <c r="N343" s="63"/>
      <c r="O343" s="63"/>
      <c r="P343" s="63"/>
      <c r="Q343" s="63"/>
      <c r="R343" s="63"/>
      <c r="S343" s="63"/>
      <c r="T343" s="63"/>
      <c r="U343" s="63"/>
      <c r="V343" s="63"/>
      <c r="W343" s="63"/>
      <c r="X343" s="64"/>
      <c r="Y343" s="66"/>
      <c r="Z343" s="66"/>
      <c r="AA343" s="66"/>
      <c r="AB343" s="66"/>
      <c r="AC343" s="66"/>
      <c r="AD343" s="66"/>
      <c r="AE343" s="66"/>
    </row>
    <row r="344" spans="11:34" x14ac:dyDescent="0.9">
      <c r="K344" s="63"/>
      <c r="L344" s="63"/>
      <c r="M344" s="63"/>
      <c r="N344" s="63"/>
      <c r="O344" s="63"/>
      <c r="P344" s="63"/>
      <c r="Q344" s="63"/>
      <c r="R344" s="63"/>
      <c r="S344" s="63"/>
      <c r="T344" s="63"/>
      <c r="U344" s="63"/>
      <c r="V344" s="63"/>
      <c r="W344" s="63"/>
    </row>
    <row r="345" spans="11:34" x14ac:dyDescent="0.9">
      <c r="K345" s="63"/>
      <c r="L345" s="63"/>
      <c r="M345" s="63"/>
      <c r="N345" s="63"/>
      <c r="O345" s="63"/>
      <c r="P345" s="63"/>
      <c r="Q345" s="63"/>
      <c r="R345" s="63"/>
      <c r="S345" s="63"/>
      <c r="T345" s="63"/>
      <c r="U345" s="63"/>
      <c r="V345" s="63"/>
      <c r="W345" s="63"/>
    </row>
    <row r="346" spans="11:34" x14ac:dyDescent="0.9">
      <c r="K346" s="63"/>
      <c r="L346" s="63"/>
      <c r="M346" s="63"/>
      <c r="N346" s="63"/>
      <c r="O346" s="63"/>
      <c r="P346" s="63"/>
      <c r="Q346" s="63"/>
      <c r="R346" s="63"/>
      <c r="S346" s="63"/>
      <c r="T346" s="63"/>
      <c r="U346" s="63"/>
      <c r="V346" s="63"/>
      <c r="W346" s="63"/>
    </row>
    <row r="347" spans="11:34" x14ac:dyDescent="0.9">
      <c r="K347" s="63"/>
      <c r="L347" s="63"/>
      <c r="M347" s="63"/>
      <c r="N347" s="63"/>
      <c r="O347" s="63"/>
      <c r="P347" s="63"/>
      <c r="Q347" s="63"/>
      <c r="R347" s="63"/>
      <c r="S347" s="63"/>
      <c r="T347" s="63"/>
      <c r="U347" s="63"/>
      <c r="V347" s="63"/>
      <c r="W347" s="63"/>
    </row>
    <row r="348" spans="11:34" x14ac:dyDescent="0.9">
      <c r="K348" s="63"/>
      <c r="L348" s="63"/>
      <c r="M348" s="63"/>
      <c r="N348" s="63"/>
      <c r="O348" s="63"/>
      <c r="P348" s="63"/>
      <c r="Q348" s="63"/>
      <c r="R348" s="63"/>
      <c r="S348" s="63"/>
      <c r="T348" s="63"/>
      <c r="U348" s="63"/>
      <c r="V348" s="63"/>
      <c r="W348" s="63"/>
      <c r="X348" s="64"/>
      <c r="Y348" s="66"/>
      <c r="Z348" s="66"/>
      <c r="AA348" s="66"/>
      <c r="AB348" s="66"/>
      <c r="AC348" s="66"/>
      <c r="AD348" s="66"/>
      <c r="AE348" s="66"/>
      <c r="AF348" s="66"/>
      <c r="AG348" s="66"/>
      <c r="AH348" s="66"/>
    </row>
    <row r="349" spans="11:34" x14ac:dyDescent="0.9">
      <c r="K349" s="63"/>
      <c r="L349" s="63"/>
      <c r="M349" s="63"/>
      <c r="N349" s="63"/>
      <c r="O349" s="63"/>
      <c r="P349" s="63"/>
      <c r="Q349" s="63"/>
      <c r="R349" s="63"/>
      <c r="S349" s="63"/>
      <c r="T349" s="63"/>
      <c r="U349" s="63"/>
      <c r="V349" s="63"/>
      <c r="W349" s="63"/>
      <c r="X349" s="64"/>
      <c r="Y349" s="66"/>
      <c r="Z349" s="66"/>
      <c r="AA349" s="66"/>
      <c r="AB349" s="66"/>
      <c r="AC349" s="66"/>
      <c r="AD349" s="66"/>
      <c r="AE349" s="66"/>
      <c r="AF349" s="66"/>
      <c r="AG349" s="66"/>
      <c r="AH349" s="66"/>
    </row>
    <row r="350" spans="11:34" x14ac:dyDescent="0.9">
      <c r="K350" s="63"/>
      <c r="L350" s="63"/>
      <c r="M350" s="63"/>
      <c r="N350" s="63"/>
      <c r="O350" s="63"/>
      <c r="P350" s="63"/>
      <c r="Q350" s="63"/>
      <c r="R350" s="63"/>
      <c r="S350" s="63"/>
      <c r="T350" s="63"/>
      <c r="U350" s="63"/>
      <c r="V350" s="63"/>
      <c r="W350" s="63"/>
      <c r="X350" s="64"/>
      <c r="Y350" s="66"/>
      <c r="Z350" s="66"/>
      <c r="AA350" s="66"/>
      <c r="AB350" s="66"/>
      <c r="AC350" s="66"/>
      <c r="AD350" s="66"/>
      <c r="AE350" s="66"/>
      <c r="AF350" s="66"/>
      <c r="AG350" s="66"/>
      <c r="AH350" s="66"/>
    </row>
    <row r="351" spans="11:34" x14ac:dyDescent="0.9">
      <c r="K351" s="63"/>
      <c r="L351" s="63"/>
      <c r="M351" s="63"/>
      <c r="N351" s="63"/>
      <c r="O351" s="63"/>
      <c r="P351" s="63"/>
      <c r="Q351" s="63"/>
      <c r="R351" s="63"/>
      <c r="S351" s="63"/>
      <c r="T351" s="63"/>
      <c r="U351" s="63"/>
      <c r="V351" s="63"/>
      <c r="W351" s="63"/>
      <c r="X351" s="64"/>
      <c r="Y351" s="66"/>
      <c r="Z351" s="66"/>
      <c r="AA351" s="66"/>
      <c r="AB351" s="66"/>
      <c r="AC351" s="66"/>
      <c r="AD351" s="66"/>
      <c r="AE351" s="66"/>
      <c r="AF351" s="66"/>
      <c r="AG351" s="66"/>
      <c r="AH351" s="66"/>
    </row>
    <row r="352" spans="11:34" x14ac:dyDescent="0.9">
      <c r="K352" s="63"/>
      <c r="L352" s="63"/>
      <c r="M352" s="63"/>
      <c r="N352" s="63"/>
      <c r="O352" s="63"/>
      <c r="P352" s="63"/>
      <c r="Q352" s="63"/>
      <c r="R352" s="63"/>
      <c r="S352" s="63"/>
      <c r="T352" s="63"/>
      <c r="U352" s="63"/>
      <c r="V352" s="63"/>
      <c r="W352" s="63"/>
      <c r="X352" s="64"/>
      <c r="Y352" s="66"/>
      <c r="Z352" s="66"/>
      <c r="AA352" s="66"/>
      <c r="AB352" s="66"/>
      <c r="AC352" s="66"/>
      <c r="AD352" s="66"/>
      <c r="AE352" s="66"/>
      <c r="AF352" s="66"/>
      <c r="AG352" s="66"/>
      <c r="AH352" s="66"/>
    </row>
    <row r="353" spans="11:34" x14ac:dyDescent="0.9">
      <c r="K353" s="63"/>
      <c r="L353" s="63"/>
      <c r="M353" s="63"/>
      <c r="N353" s="63"/>
      <c r="O353" s="63"/>
      <c r="P353" s="63"/>
      <c r="Q353" s="63"/>
      <c r="R353" s="63"/>
      <c r="S353" s="63"/>
      <c r="T353" s="63"/>
      <c r="U353" s="63"/>
      <c r="V353" s="63"/>
      <c r="W353" s="63"/>
      <c r="X353" s="64"/>
      <c r="Y353" s="66"/>
      <c r="Z353" s="66"/>
      <c r="AA353" s="66"/>
      <c r="AB353" s="66"/>
      <c r="AC353" s="66"/>
      <c r="AD353" s="66"/>
      <c r="AE353" s="66"/>
      <c r="AF353" s="66"/>
      <c r="AG353" s="66"/>
      <c r="AH353" s="66"/>
    </row>
    <row r="354" spans="11:34" x14ac:dyDescent="0.9">
      <c r="K354" s="63"/>
      <c r="L354" s="63"/>
      <c r="M354" s="63"/>
      <c r="N354" s="63"/>
      <c r="O354" s="63"/>
      <c r="P354" s="63"/>
      <c r="Q354" s="63"/>
      <c r="R354" s="63"/>
      <c r="S354" s="63"/>
      <c r="T354" s="63"/>
      <c r="U354" s="63"/>
      <c r="V354" s="63"/>
      <c r="W354" s="63"/>
      <c r="X354" s="64"/>
      <c r="Y354" s="66"/>
      <c r="Z354" s="66"/>
      <c r="AA354" s="66"/>
      <c r="AB354" s="66"/>
      <c r="AC354" s="66"/>
      <c r="AD354" s="66"/>
      <c r="AE354" s="66"/>
      <c r="AF354" s="66"/>
      <c r="AG354" s="66"/>
      <c r="AH354" s="66"/>
    </row>
    <row r="355" spans="11:34" x14ac:dyDescent="0.9">
      <c r="K355" s="63"/>
      <c r="L355" s="63"/>
      <c r="M355" s="63"/>
      <c r="N355" s="63"/>
      <c r="O355" s="63"/>
      <c r="P355" s="63"/>
      <c r="Q355" s="63"/>
      <c r="R355" s="63"/>
      <c r="S355" s="63"/>
      <c r="T355" s="63"/>
      <c r="U355" s="63"/>
      <c r="V355" s="63"/>
      <c r="W355" s="63"/>
      <c r="X355" s="64"/>
      <c r="Y355" s="66"/>
      <c r="Z355" s="66"/>
      <c r="AA355" s="66"/>
      <c r="AB355" s="66"/>
      <c r="AC355" s="66"/>
      <c r="AD355" s="66"/>
      <c r="AE355" s="66"/>
      <c r="AF355" s="66"/>
      <c r="AG355" s="66"/>
      <c r="AH355" s="66"/>
    </row>
    <row r="356" spans="11:34" x14ac:dyDescent="0.9">
      <c r="K356" s="63"/>
      <c r="L356" s="63"/>
      <c r="M356" s="63"/>
      <c r="N356" s="63"/>
      <c r="O356" s="63"/>
      <c r="P356" s="63"/>
      <c r="Q356" s="63"/>
      <c r="R356" s="63"/>
      <c r="S356" s="63"/>
      <c r="T356" s="63"/>
      <c r="U356" s="63"/>
      <c r="V356" s="63"/>
      <c r="W356" s="63"/>
      <c r="X356" s="64"/>
      <c r="Y356" s="66"/>
      <c r="Z356" s="66"/>
      <c r="AA356" s="66"/>
      <c r="AB356" s="66"/>
      <c r="AC356" s="66"/>
      <c r="AD356" s="66"/>
      <c r="AE356" s="66"/>
      <c r="AF356" s="66"/>
      <c r="AG356" s="66"/>
      <c r="AH356" s="66"/>
    </row>
    <row r="357" spans="11:34" x14ac:dyDescent="0.9">
      <c r="K357" s="63"/>
      <c r="L357" s="63"/>
      <c r="M357" s="63"/>
      <c r="N357" s="63"/>
      <c r="O357" s="63"/>
      <c r="P357" s="63"/>
      <c r="Q357" s="63"/>
      <c r="R357" s="63"/>
      <c r="S357" s="63"/>
      <c r="T357" s="63"/>
      <c r="U357" s="63"/>
      <c r="V357" s="63"/>
      <c r="W357" s="63"/>
      <c r="X357" s="64"/>
      <c r="Y357" s="66"/>
      <c r="Z357" s="66"/>
      <c r="AA357" s="66"/>
      <c r="AB357" s="66"/>
      <c r="AC357" s="66"/>
      <c r="AD357" s="66"/>
      <c r="AE357" s="66"/>
      <c r="AF357" s="66"/>
      <c r="AG357" s="66"/>
      <c r="AH357" s="66"/>
    </row>
    <row r="358" spans="11:34" x14ac:dyDescent="0.9">
      <c r="K358" s="63"/>
      <c r="L358" s="63"/>
      <c r="M358" s="63"/>
      <c r="N358" s="63"/>
      <c r="O358" s="63"/>
      <c r="P358" s="63"/>
      <c r="Q358" s="63"/>
      <c r="R358" s="63"/>
      <c r="S358" s="63"/>
      <c r="T358" s="63"/>
      <c r="U358" s="63"/>
      <c r="V358" s="63"/>
      <c r="W358" s="63"/>
      <c r="X358" s="64"/>
      <c r="Y358" s="66"/>
      <c r="Z358" s="66"/>
      <c r="AA358" s="66"/>
      <c r="AB358" s="66"/>
      <c r="AC358" s="66"/>
      <c r="AD358" s="66"/>
      <c r="AE358" s="66"/>
      <c r="AF358" s="66"/>
      <c r="AG358" s="66"/>
      <c r="AH358" s="66"/>
    </row>
    <row r="359" spans="11:34" x14ac:dyDescent="0.9">
      <c r="K359" s="63"/>
      <c r="L359" s="63"/>
      <c r="M359" s="63"/>
      <c r="N359" s="63"/>
      <c r="O359" s="63"/>
      <c r="P359" s="63"/>
      <c r="Q359" s="63"/>
      <c r="R359" s="63"/>
      <c r="S359" s="63"/>
      <c r="T359" s="63"/>
      <c r="U359" s="63"/>
      <c r="V359" s="63"/>
      <c r="W359" s="63"/>
      <c r="X359" s="64"/>
      <c r="Y359" s="66"/>
      <c r="Z359" s="66"/>
      <c r="AA359" s="66"/>
      <c r="AB359" s="66"/>
      <c r="AC359" s="66"/>
      <c r="AD359" s="66"/>
      <c r="AE359" s="66"/>
      <c r="AF359" s="66"/>
      <c r="AG359" s="66"/>
      <c r="AH359" s="66"/>
    </row>
    <row r="360" spans="11:34" x14ac:dyDescent="0.9">
      <c r="K360" s="63"/>
      <c r="L360" s="63"/>
      <c r="M360" s="63"/>
      <c r="N360" s="63"/>
      <c r="O360" s="63"/>
      <c r="P360" s="63"/>
      <c r="Q360" s="63"/>
      <c r="R360" s="63"/>
      <c r="S360" s="63"/>
      <c r="T360" s="63"/>
      <c r="U360" s="63"/>
      <c r="V360" s="63"/>
      <c r="W360" s="63"/>
      <c r="X360" s="64"/>
      <c r="Y360" s="66"/>
      <c r="Z360" s="66"/>
      <c r="AA360" s="66"/>
      <c r="AB360" s="66"/>
      <c r="AC360" s="66"/>
      <c r="AD360" s="66"/>
      <c r="AE360" s="66"/>
      <c r="AF360" s="66"/>
      <c r="AG360" s="66"/>
      <c r="AH360" s="66"/>
    </row>
    <row r="361" spans="11:34" x14ac:dyDescent="0.9">
      <c r="K361" s="63"/>
      <c r="L361" s="63"/>
      <c r="M361" s="63"/>
      <c r="N361" s="63"/>
      <c r="O361" s="63"/>
      <c r="P361" s="63"/>
      <c r="Q361" s="63"/>
      <c r="R361" s="63"/>
      <c r="S361" s="63"/>
      <c r="T361" s="63"/>
      <c r="U361" s="63"/>
      <c r="V361" s="63"/>
      <c r="W361" s="63"/>
      <c r="X361" s="64"/>
      <c r="Y361" s="66"/>
      <c r="Z361" s="66"/>
      <c r="AA361" s="66"/>
      <c r="AB361" s="66"/>
      <c r="AC361" s="66"/>
      <c r="AD361" s="66"/>
      <c r="AE361" s="66"/>
      <c r="AF361" s="66"/>
      <c r="AG361" s="66"/>
      <c r="AH361" s="66"/>
    </row>
    <row r="362" spans="11:34" x14ac:dyDescent="0.9">
      <c r="K362" s="63"/>
      <c r="L362" s="63"/>
      <c r="M362" s="63"/>
      <c r="N362" s="63"/>
      <c r="O362" s="63"/>
      <c r="P362" s="63"/>
      <c r="Q362" s="63"/>
      <c r="R362" s="63"/>
      <c r="S362" s="63"/>
      <c r="T362" s="63"/>
      <c r="U362" s="63"/>
      <c r="V362" s="63"/>
      <c r="W362" s="63"/>
      <c r="X362" s="64"/>
      <c r="Y362" s="66"/>
      <c r="Z362" s="66"/>
      <c r="AA362" s="66"/>
      <c r="AB362" s="66"/>
      <c r="AC362" s="66"/>
      <c r="AD362" s="66"/>
      <c r="AE362" s="66"/>
      <c r="AF362" s="66"/>
      <c r="AG362" s="66"/>
      <c r="AH362" s="66"/>
    </row>
    <row r="363" spans="11:34" x14ac:dyDescent="0.9">
      <c r="K363" s="63"/>
      <c r="L363" s="63"/>
      <c r="M363" s="63"/>
      <c r="N363" s="63"/>
      <c r="O363" s="63"/>
      <c r="P363" s="63"/>
      <c r="Q363" s="63"/>
      <c r="R363" s="63"/>
      <c r="S363" s="63"/>
      <c r="T363" s="63"/>
      <c r="U363" s="63"/>
      <c r="V363" s="63"/>
      <c r="W363" s="63"/>
    </row>
    <row r="364" spans="11:34" x14ac:dyDescent="0.9">
      <c r="K364" s="63"/>
      <c r="L364" s="63"/>
      <c r="M364" s="63"/>
      <c r="N364" s="63"/>
      <c r="O364" s="63"/>
      <c r="P364" s="63"/>
      <c r="Q364" s="63"/>
      <c r="R364" s="63"/>
      <c r="S364" s="63"/>
      <c r="T364" s="63"/>
      <c r="U364" s="63"/>
      <c r="V364" s="63"/>
      <c r="W364" s="63"/>
    </row>
    <row r="365" spans="11:34" x14ac:dyDescent="0.9">
      <c r="K365" s="63"/>
      <c r="L365" s="63"/>
      <c r="M365" s="63"/>
      <c r="N365" s="63"/>
      <c r="O365" s="63"/>
      <c r="P365" s="63"/>
      <c r="Q365" s="63"/>
      <c r="R365" s="63"/>
      <c r="S365" s="63"/>
      <c r="T365" s="63"/>
      <c r="U365" s="63"/>
      <c r="V365" s="63"/>
      <c r="W365" s="63"/>
    </row>
    <row r="366" spans="11:34" x14ac:dyDescent="0.9">
      <c r="K366" s="63"/>
      <c r="L366" s="63"/>
      <c r="M366" s="63"/>
      <c r="N366" s="63"/>
      <c r="O366" s="63"/>
      <c r="P366" s="63"/>
      <c r="Q366" s="63"/>
      <c r="R366" s="63"/>
      <c r="S366" s="63"/>
      <c r="T366" s="63"/>
      <c r="U366" s="63"/>
      <c r="V366" s="63"/>
      <c r="W366" s="63"/>
    </row>
    <row r="367" spans="11:34" x14ac:dyDescent="0.9">
      <c r="K367" s="63"/>
      <c r="L367" s="63"/>
      <c r="M367" s="63"/>
      <c r="N367" s="63"/>
      <c r="O367" s="63"/>
      <c r="P367" s="63"/>
      <c r="Q367" s="63"/>
      <c r="R367" s="63"/>
      <c r="S367" s="63"/>
      <c r="T367" s="63"/>
      <c r="U367" s="63"/>
      <c r="V367" s="63"/>
      <c r="W367" s="63"/>
    </row>
    <row r="368" spans="11:34" x14ac:dyDescent="0.9">
      <c r="K368" s="63"/>
      <c r="L368" s="63"/>
      <c r="M368" s="63"/>
      <c r="N368" s="63"/>
      <c r="O368" s="63"/>
      <c r="P368" s="63"/>
      <c r="Q368" s="63"/>
      <c r="R368" s="63"/>
      <c r="S368" s="63"/>
      <c r="T368" s="63"/>
      <c r="U368" s="63"/>
      <c r="V368" s="63"/>
      <c r="W368" s="63"/>
    </row>
    <row r="369" spans="11:23" x14ac:dyDescent="0.9">
      <c r="K369" s="63"/>
      <c r="L369" s="63"/>
      <c r="M369" s="63"/>
      <c r="N369" s="63"/>
      <c r="O369" s="63"/>
      <c r="P369" s="63"/>
      <c r="Q369" s="63"/>
      <c r="R369" s="63"/>
      <c r="S369" s="63"/>
      <c r="T369" s="63"/>
      <c r="U369" s="63"/>
      <c r="V369" s="63"/>
      <c r="W369" s="63"/>
    </row>
    <row r="370" spans="11:23" x14ac:dyDescent="0.9">
      <c r="K370" s="63"/>
      <c r="L370" s="63"/>
      <c r="M370" s="63"/>
      <c r="N370" s="63"/>
      <c r="O370" s="63"/>
      <c r="P370" s="63"/>
      <c r="Q370" s="63"/>
      <c r="R370" s="63"/>
      <c r="S370" s="63"/>
      <c r="T370" s="63"/>
      <c r="U370" s="63"/>
      <c r="V370" s="63"/>
      <c r="W370" s="63"/>
    </row>
    <row r="371" spans="11:23" x14ac:dyDescent="0.9">
      <c r="K371" s="63"/>
      <c r="L371" s="63"/>
      <c r="M371" s="63"/>
      <c r="N371" s="63"/>
      <c r="O371" s="63"/>
      <c r="P371" s="63"/>
      <c r="Q371" s="63"/>
      <c r="R371" s="63"/>
      <c r="S371" s="63"/>
      <c r="T371" s="63"/>
      <c r="U371" s="63"/>
      <c r="V371" s="63"/>
      <c r="W371" s="63"/>
    </row>
    <row r="372" spans="11:23" x14ac:dyDescent="0.9">
      <c r="K372" s="63"/>
      <c r="L372" s="63"/>
      <c r="M372" s="63"/>
      <c r="N372" s="63"/>
      <c r="O372" s="63"/>
      <c r="P372" s="63"/>
      <c r="Q372" s="63"/>
      <c r="R372" s="63"/>
      <c r="S372" s="63"/>
      <c r="T372" s="63"/>
      <c r="U372" s="63"/>
      <c r="V372" s="63"/>
      <c r="W372" s="63"/>
    </row>
    <row r="373" spans="11:23" x14ac:dyDescent="0.9">
      <c r="K373" s="63"/>
      <c r="L373" s="63"/>
      <c r="M373" s="63"/>
      <c r="N373" s="63"/>
      <c r="O373" s="63"/>
      <c r="P373" s="63"/>
      <c r="Q373" s="63"/>
      <c r="R373" s="63"/>
      <c r="S373" s="63"/>
      <c r="T373" s="63"/>
      <c r="U373" s="63"/>
      <c r="V373" s="63"/>
      <c r="W373" s="63"/>
    </row>
    <row r="374" spans="11:23" x14ac:dyDescent="0.9">
      <c r="K374" s="63"/>
      <c r="L374" s="63"/>
      <c r="M374" s="63"/>
      <c r="N374" s="63"/>
      <c r="O374" s="63"/>
      <c r="P374" s="63"/>
      <c r="Q374" s="63"/>
      <c r="R374" s="63"/>
      <c r="S374" s="63"/>
      <c r="T374" s="63"/>
      <c r="U374" s="63"/>
      <c r="V374" s="63"/>
      <c r="W374" s="63"/>
    </row>
    <row r="375" spans="11:23" x14ac:dyDescent="0.9">
      <c r="K375" s="63"/>
      <c r="L375" s="63"/>
      <c r="M375" s="63"/>
      <c r="N375" s="63"/>
      <c r="O375" s="63"/>
      <c r="P375" s="63"/>
      <c r="Q375" s="63"/>
      <c r="R375" s="63"/>
      <c r="S375" s="63"/>
      <c r="T375" s="63"/>
      <c r="U375" s="63"/>
      <c r="V375" s="63"/>
      <c r="W375" s="63"/>
    </row>
    <row r="376" spans="11:23" x14ac:dyDescent="0.9">
      <c r="K376" s="63"/>
      <c r="L376" s="63"/>
      <c r="M376" s="63"/>
      <c r="N376" s="63"/>
      <c r="O376" s="63"/>
      <c r="P376" s="63"/>
      <c r="Q376" s="63"/>
      <c r="R376" s="63"/>
      <c r="S376" s="63"/>
      <c r="T376" s="63"/>
      <c r="U376" s="63"/>
      <c r="V376" s="63"/>
      <c r="W376" s="63"/>
    </row>
    <row r="377" spans="11:23" x14ac:dyDescent="0.9">
      <c r="K377" s="63"/>
      <c r="L377" s="63"/>
      <c r="M377" s="63"/>
      <c r="N377" s="63"/>
      <c r="O377" s="63"/>
      <c r="P377" s="63"/>
      <c r="Q377" s="63"/>
      <c r="R377" s="63"/>
      <c r="S377" s="63"/>
      <c r="T377" s="63"/>
      <c r="U377" s="63"/>
      <c r="V377" s="63"/>
      <c r="W377" s="63"/>
    </row>
    <row r="378" spans="11:23" x14ac:dyDescent="0.9">
      <c r="K378" s="63"/>
      <c r="L378" s="63"/>
      <c r="M378" s="63"/>
      <c r="N378" s="63"/>
      <c r="O378" s="63"/>
      <c r="P378" s="63"/>
      <c r="Q378" s="63"/>
      <c r="R378" s="63"/>
      <c r="S378" s="63"/>
      <c r="T378" s="63"/>
      <c r="U378" s="63"/>
      <c r="V378" s="63"/>
      <c r="W378" s="63"/>
    </row>
    <row r="379" spans="11:23" x14ac:dyDescent="0.9">
      <c r="K379" s="63"/>
      <c r="L379" s="63"/>
      <c r="M379" s="63"/>
      <c r="N379" s="63"/>
      <c r="O379" s="63"/>
      <c r="P379" s="63"/>
      <c r="Q379" s="63"/>
      <c r="R379" s="63"/>
      <c r="S379" s="63"/>
      <c r="T379" s="63"/>
      <c r="U379" s="63"/>
      <c r="V379" s="63"/>
      <c r="W379" s="63"/>
    </row>
    <row r="380" spans="11:23" x14ac:dyDescent="0.9">
      <c r="K380" s="63"/>
      <c r="L380" s="63"/>
      <c r="M380" s="63"/>
      <c r="N380" s="63"/>
      <c r="O380" s="63"/>
      <c r="P380" s="63"/>
      <c r="Q380" s="63"/>
      <c r="R380" s="63"/>
      <c r="S380" s="63"/>
      <c r="T380" s="63"/>
      <c r="U380" s="63"/>
      <c r="V380" s="63"/>
      <c r="W380" s="63"/>
    </row>
    <row r="381" spans="11:23" x14ac:dyDescent="0.9">
      <c r="K381" s="63"/>
      <c r="L381" s="63"/>
      <c r="M381" s="63"/>
      <c r="N381" s="63"/>
      <c r="O381" s="63"/>
      <c r="P381" s="63"/>
      <c r="Q381" s="63"/>
      <c r="R381" s="63"/>
      <c r="S381" s="63"/>
      <c r="T381" s="63"/>
      <c r="U381" s="63"/>
      <c r="V381" s="63"/>
      <c r="W381" s="63"/>
    </row>
    <row r="382" spans="11:23" x14ac:dyDescent="0.9">
      <c r="K382" s="63"/>
      <c r="L382" s="63"/>
      <c r="M382" s="63"/>
      <c r="N382" s="63"/>
      <c r="O382" s="63"/>
      <c r="P382" s="63"/>
      <c r="Q382" s="63"/>
      <c r="R382" s="63"/>
      <c r="S382" s="63"/>
      <c r="T382" s="63"/>
      <c r="U382" s="63"/>
      <c r="V382" s="63"/>
      <c r="W382" s="63"/>
    </row>
    <row r="383" spans="11:23" x14ac:dyDescent="0.9">
      <c r="K383" s="63"/>
      <c r="L383" s="63"/>
      <c r="M383" s="63"/>
      <c r="N383" s="63"/>
      <c r="O383" s="63"/>
      <c r="P383" s="63"/>
      <c r="Q383" s="63"/>
      <c r="R383" s="63"/>
      <c r="S383" s="63"/>
      <c r="T383" s="63"/>
      <c r="U383" s="63"/>
      <c r="V383" s="63"/>
      <c r="W383" s="63"/>
    </row>
    <row r="384" spans="11:23" x14ac:dyDescent="0.9">
      <c r="K384" s="63"/>
      <c r="L384" s="63"/>
      <c r="M384" s="63"/>
      <c r="N384" s="63"/>
      <c r="O384" s="63"/>
      <c r="P384" s="63"/>
      <c r="Q384" s="63"/>
      <c r="R384" s="63"/>
      <c r="S384" s="63"/>
      <c r="T384" s="63"/>
      <c r="U384" s="63"/>
      <c r="V384" s="63"/>
      <c r="W384" s="63"/>
    </row>
    <row r="385" spans="11:23" x14ac:dyDescent="0.9">
      <c r="K385" s="63"/>
      <c r="L385" s="63"/>
      <c r="M385" s="63"/>
      <c r="N385" s="63"/>
      <c r="O385" s="63"/>
      <c r="P385" s="63"/>
      <c r="Q385" s="63"/>
      <c r="R385" s="63"/>
      <c r="S385" s="63"/>
      <c r="T385" s="63"/>
      <c r="U385" s="63"/>
      <c r="V385" s="63"/>
      <c r="W385" s="63"/>
    </row>
    <row r="386" spans="11:23" x14ac:dyDescent="0.9">
      <c r="K386" s="63"/>
      <c r="L386" s="63"/>
      <c r="M386" s="63"/>
      <c r="N386" s="63"/>
      <c r="O386" s="63"/>
      <c r="P386" s="63"/>
      <c r="Q386" s="63"/>
      <c r="R386" s="63"/>
      <c r="S386" s="63"/>
      <c r="T386" s="63"/>
      <c r="U386" s="63"/>
      <c r="V386" s="63"/>
      <c r="W386" s="63"/>
    </row>
    <row r="387" spans="11:23" x14ac:dyDescent="0.9">
      <c r="K387" s="63"/>
      <c r="L387" s="63"/>
      <c r="M387" s="63"/>
      <c r="N387" s="63"/>
      <c r="O387" s="63"/>
      <c r="P387" s="63"/>
      <c r="Q387" s="63"/>
      <c r="R387" s="63"/>
      <c r="S387" s="63"/>
      <c r="T387" s="63"/>
      <c r="U387" s="63"/>
      <c r="V387" s="63"/>
      <c r="W387" s="63"/>
    </row>
    <row r="388" spans="11:23" x14ac:dyDescent="0.9">
      <c r="K388" s="63"/>
      <c r="L388" s="63"/>
      <c r="M388" s="63"/>
      <c r="N388" s="63"/>
      <c r="O388" s="63"/>
      <c r="P388" s="63"/>
      <c r="Q388" s="63"/>
      <c r="R388" s="63"/>
      <c r="S388" s="63"/>
      <c r="T388" s="63"/>
      <c r="U388" s="63"/>
      <c r="V388" s="63"/>
      <c r="W388" s="63"/>
    </row>
    <row r="389" spans="11:23" x14ac:dyDescent="0.9">
      <c r="K389" s="63"/>
      <c r="L389" s="63"/>
      <c r="M389" s="63"/>
      <c r="N389" s="63"/>
      <c r="O389" s="63"/>
      <c r="P389" s="63"/>
      <c r="Q389" s="63"/>
      <c r="R389" s="63"/>
      <c r="S389" s="63"/>
      <c r="T389" s="63"/>
      <c r="U389" s="63"/>
      <c r="V389" s="63"/>
      <c r="W389" s="63"/>
    </row>
    <row r="390" spans="11:23" x14ac:dyDescent="0.9">
      <c r="K390" s="63"/>
      <c r="L390" s="63"/>
      <c r="M390" s="63"/>
      <c r="N390" s="63"/>
      <c r="O390" s="63"/>
      <c r="P390" s="63"/>
      <c r="Q390" s="63"/>
      <c r="R390" s="63"/>
      <c r="S390" s="63"/>
      <c r="T390" s="63"/>
      <c r="U390" s="63"/>
      <c r="V390" s="63"/>
      <c r="W390" s="63"/>
    </row>
    <row r="391" spans="11:23" x14ac:dyDescent="0.9">
      <c r="K391" s="63"/>
      <c r="L391" s="63"/>
      <c r="M391" s="63"/>
      <c r="N391" s="63"/>
      <c r="O391" s="63"/>
      <c r="P391" s="63"/>
      <c r="Q391" s="63"/>
      <c r="R391" s="63"/>
      <c r="S391" s="63"/>
      <c r="T391" s="63"/>
      <c r="U391" s="63"/>
      <c r="V391" s="63"/>
      <c r="W391" s="63"/>
    </row>
    <row r="392" spans="11:23" x14ac:dyDescent="0.9">
      <c r="K392" s="63"/>
      <c r="L392" s="63"/>
      <c r="M392" s="63"/>
      <c r="N392" s="63"/>
      <c r="O392" s="63"/>
      <c r="P392" s="63"/>
      <c r="Q392" s="63"/>
      <c r="R392" s="63"/>
      <c r="S392" s="63"/>
      <c r="T392" s="63"/>
      <c r="U392" s="63"/>
      <c r="V392" s="63"/>
      <c r="W392" s="63"/>
    </row>
    <row r="393" spans="11:23" x14ac:dyDescent="0.9">
      <c r="K393" s="63"/>
      <c r="L393" s="63"/>
      <c r="M393" s="63"/>
      <c r="N393" s="63"/>
      <c r="O393" s="63"/>
      <c r="P393" s="63"/>
      <c r="Q393" s="63"/>
      <c r="R393" s="63"/>
      <c r="S393" s="63"/>
      <c r="T393" s="63"/>
      <c r="U393" s="63"/>
      <c r="V393" s="63"/>
      <c r="W393" s="63"/>
    </row>
    <row r="394" spans="11:23" x14ac:dyDescent="0.9">
      <c r="K394" s="63"/>
      <c r="L394" s="63"/>
      <c r="M394" s="63"/>
      <c r="N394" s="63"/>
      <c r="O394" s="63"/>
      <c r="P394" s="63"/>
      <c r="Q394" s="63"/>
      <c r="R394" s="63"/>
      <c r="S394" s="63"/>
      <c r="T394" s="63"/>
      <c r="U394" s="63"/>
      <c r="V394" s="63"/>
      <c r="W394" s="63"/>
    </row>
    <row r="395" spans="11:23" x14ac:dyDescent="0.9">
      <c r="K395" s="63"/>
      <c r="L395" s="63"/>
      <c r="M395" s="63"/>
      <c r="N395" s="63"/>
      <c r="O395" s="63"/>
      <c r="P395" s="63"/>
      <c r="Q395" s="63"/>
      <c r="R395" s="63"/>
      <c r="S395" s="63"/>
      <c r="T395" s="63"/>
      <c r="U395" s="63"/>
      <c r="V395" s="63"/>
      <c r="W395" s="63"/>
    </row>
    <row r="396" spans="11:23" x14ac:dyDescent="0.9">
      <c r="K396" s="63"/>
      <c r="L396" s="63"/>
      <c r="M396" s="63"/>
      <c r="N396" s="63"/>
      <c r="O396" s="63"/>
      <c r="P396" s="63"/>
      <c r="Q396" s="63"/>
      <c r="R396" s="63"/>
      <c r="S396" s="63"/>
      <c r="T396" s="63"/>
      <c r="U396" s="63"/>
      <c r="V396" s="63"/>
      <c r="W396" s="63"/>
    </row>
    <row r="397" spans="11:23" x14ac:dyDescent="0.9">
      <c r="K397" s="63"/>
      <c r="L397" s="63"/>
      <c r="M397" s="63"/>
      <c r="N397" s="63"/>
      <c r="O397" s="63"/>
      <c r="P397" s="63"/>
      <c r="Q397" s="63"/>
      <c r="R397" s="63"/>
      <c r="S397" s="63"/>
      <c r="T397" s="63"/>
      <c r="U397" s="63"/>
      <c r="V397" s="63"/>
      <c r="W397" s="63"/>
    </row>
    <row r="398" spans="11:23" x14ac:dyDescent="0.9">
      <c r="K398" s="63"/>
      <c r="L398" s="63"/>
      <c r="M398" s="63"/>
      <c r="N398" s="63"/>
      <c r="O398" s="63"/>
      <c r="P398" s="63"/>
      <c r="Q398" s="63"/>
      <c r="R398" s="63"/>
      <c r="S398" s="63"/>
      <c r="T398" s="63"/>
      <c r="U398" s="63"/>
      <c r="V398" s="63"/>
      <c r="W398" s="63"/>
    </row>
    <row r="399" spans="11:23" x14ac:dyDescent="0.9">
      <c r="K399" s="63"/>
      <c r="L399" s="63"/>
      <c r="M399" s="63"/>
      <c r="N399" s="63"/>
      <c r="O399" s="63"/>
      <c r="P399" s="63"/>
      <c r="Q399" s="63"/>
      <c r="R399" s="63"/>
      <c r="S399" s="63"/>
      <c r="T399" s="63"/>
      <c r="U399" s="63"/>
      <c r="V399" s="63"/>
      <c r="W399" s="63"/>
    </row>
    <row r="400" spans="11:23" x14ac:dyDescent="0.9">
      <c r="K400" s="63"/>
      <c r="L400" s="63"/>
      <c r="M400" s="63"/>
      <c r="N400" s="63"/>
      <c r="O400" s="63"/>
      <c r="P400" s="63"/>
      <c r="Q400" s="63"/>
      <c r="R400" s="63"/>
      <c r="S400" s="63"/>
      <c r="T400" s="63"/>
      <c r="U400" s="63"/>
      <c r="V400" s="63"/>
      <c r="W400" s="63"/>
    </row>
    <row r="401" spans="11:23" x14ac:dyDescent="0.9">
      <c r="K401" s="63"/>
      <c r="L401" s="63"/>
      <c r="M401" s="63"/>
      <c r="N401" s="63"/>
      <c r="O401" s="63"/>
      <c r="P401" s="63"/>
      <c r="Q401" s="63"/>
      <c r="R401" s="63"/>
      <c r="S401" s="63"/>
      <c r="T401" s="63"/>
      <c r="U401" s="63"/>
      <c r="V401" s="63"/>
      <c r="W401" s="63"/>
    </row>
    <row r="402" spans="11:23" x14ac:dyDescent="0.9">
      <c r="K402" s="63"/>
      <c r="L402" s="63"/>
      <c r="M402" s="63"/>
      <c r="N402" s="63"/>
      <c r="O402" s="63"/>
      <c r="P402" s="63"/>
      <c r="Q402" s="63"/>
      <c r="R402" s="63"/>
      <c r="S402" s="63"/>
      <c r="T402" s="63"/>
      <c r="U402" s="63"/>
      <c r="V402" s="63"/>
      <c r="W402" s="63"/>
    </row>
    <row r="403" spans="11:23" x14ac:dyDescent="0.9">
      <c r="K403" s="63"/>
      <c r="L403" s="63"/>
      <c r="M403" s="63"/>
      <c r="N403" s="63"/>
      <c r="O403" s="63"/>
      <c r="P403" s="63"/>
      <c r="Q403" s="63"/>
      <c r="R403" s="63"/>
      <c r="S403" s="63"/>
      <c r="T403" s="63"/>
      <c r="U403" s="63"/>
      <c r="V403" s="63"/>
      <c r="W403" s="63"/>
    </row>
    <row r="404" spans="11:23" x14ac:dyDescent="0.9">
      <c r="K404" s="63"/>
      <c r="L404" s="63"/>
      <c r="M404" s="63"/>
      <c r="N404" s="63"/>
      <c r="O404" s="63"/>
      <c r="P404" s="63"/>
      <c r="Q404" s="63"/>
      <c r="R404" s="63"/>
      <c r="S404" s="63"/>
      <c r="T404" s="63"/>
      <c r="U404" s="63"/>
      <c r="V404" s="63"/>
      <c r="W404" s="63"/>
    </row>
    <row r="405" spans="11:23" x14ac:dyDescent="0.9">
      <c r="K405" s="63"/>
      <c r="L405" s="63"/>
      <c r="M405" s="63"/>
      <c r="N405" s="63"/>
      <c r="O405" s="63"/>
      <c r="P405" s="63"/>
      <c r="Q405" s="63"/>
      <c r="R405" s="63"/>
      <c r="S405" s="63"/>
      <c r="T405" s="63"/>
      <c r="U405" s="63"/>
      <c r="V405" s="63"/>
      <c r="W405" s="63"/>
    </row>
    <row r="406" spans="11:23" x14ac:dyDescent="0.9">
      <c r="K406" s="63"/>
      <c r="L406" s="63"/>
      <c r="M406" s="63"/>
      <c r="N406" s="63"/>
      <c r="O406" s="63"/>
      <c r="P406" s="63"/>
      <c r="Q406" s="63"/>
      <c r="R406" s="63"/>
      <c r="S406" s="63"/>
      <c r="T406" s="63"/>
      <c r="U406" s="63"/>
      <c r="V406" s="63"/>
      <c r="W406" s="63"/>
    </row>
    <row r="407" spans="11:23" x14ac:dyDescent="0.9">
      <c r="K407" s="63"/>
      <c r="L407" s="63"/>
      <c r="M407" s="63"/>
      <c r="N407" s="63"/>
      <c r="O407" s="63"/>
      <c r="P407" s="63"/>
      <c r="Q407" s="63"/>
      <c r="R407" s="63"/>
      <c r="S407" s="63"/>
      <c r="T407" s="63"/>
      <c r="U407" s="63"/>
      <c r="V407" s="63"/>
      <c r="W407" s="63"/>
    </row>
    <row r="408" spans="11:23" x14ac:dyDescent="0.9">
      <c r="K408" s="63"/>
      <c r="L408" s="63"/>
      <c r="M408" s="63"/>
      <c r="N408" s="63"/>
      <c r="O408" s="63"/>
      <c r="P408" s="63"/>
      <c r="Q408" s="63"/>
      <c r="R408" s="63"/>
      <c r="S408" s="63"/>
      <c r="T408" s="63"/>
      <c r="U408" s="63"/>
      <c r="V408" s="63"/>
      <c r="W408" s="63"/>
    </row>
    <row r="409" spans="11:23" x14ac:dyDescent="0.9">
      <c r="K409" s="63"/>
      <c r="L409" s="63"/>
      <c r="M409" s="63"/>
      <c r="N409" s="63"/>
      <c r="O409" s="63"/>
      <c r="P409" s="63"/>
      <c r="Q409" s="63"/>
      <c r="R409" s="63"/>
      <c r="S409" s="63"/>
      <c r="T409" s="63"/>
      <c r="U409" s="63"/>
      <c r="V409" s="63"/>
      <c r="W409" s="63"/>
    </row>
    <row r="410" spans="11:23" x14ac:dyDescent="0.9">
      <c r="K410" s="63"/>
      <c r="L410" s="63"/>
      <c r="M410" s="63"/>
      <c r="N410" s="63"/>
      <c r="O410" s="63"/>
      <c r="P410" s="63"/>
      <c r="Q410" s="63"/>
      <c r="R410" s="63"/>
      <c r="S410" s="63"/>
      <c r="T410" s="63"/>
      <c r="U410" s="63"/>
      <c r="V410" s="63"/>
      <c r="W410" s="63"/>
    </row>
    <row r="411" spans="11:23" x14ac:dyDescent="0.9">
      <c r="K411" s="63"/>
      <c r="L411" s="63"/>
      <c r="M411" s="63"/>
      <c r="N411" s="63"/>
      <c r="O411" s="63"/>
      <c r="P411" s="63"/>
      <c r="Q411" s="63"/>
      <c r="R411" s="63"/>
      <c r="S411" s="63"/>
      <c r="T411" s="63"/>
      <c r="U411" s="63"/>
      <c r="V411" s="63"/>
      <c r="W411" s="63"/>
    </row>
    <row r="412" spans="11:23" x14ac:dyDescent="0.9">
      <c r="K412" s="63"/>
      <c r="L412" s="63"/>
      <c r="M412" s="63"/>
      <c r="N412" s="63"/>
      <c r="O412" s="63"/>
      <c r="P412" s="63"/>
      <c r="Q412" s="63"/>
      <c r="R412" s="63"/>
      <c r="S412" s="63"/>
      <c r="T412" s="63"/>
      <c r="U412" s="63"/>
      <c r="V412" s="63"/>
      <c r="W412" s="63"/>
    </row>
    <row r="413" spans="11:23" x14ac:dyDescent="0.9">
      <c r="K413" s="63"/>
      <c r="L413" s="63"/>
      <c r="M413" s="63"/>
      <c r="N413" s="63"/>
      <c r="O413" s="63"/>
      <c r="P413" s="63"/>
      <c r="Q413" s="63"/>
      <c r="R413" s="63"/>
      <c r="S413" s="63"/>
      <c r="T413" s="63"/>
      <c r="U413" s="63"/>
      <c r="V413" s="63"/>
      <c r="W413" s="63"/>
    </row>
    <row r="414" spans="11:23" x14ac:dyDescent="0.9">
      <c r="K414" s="63"/>
      <c r="L414" s="63"/>
      <c r="M414" s="63"/>
      <c r="N414" s="63"/>
      <c r="O414" s="63"/>
      <c r="P414" s="63"/>
      <c r="Q414" s="63"/>
      <c r="R414" s="63"/>
      <c r="S414" s="63"/>
      <c r="T414" s="63"/>
      <c r="U414" s="63"/>
      <c r="V414" s="63"/>
      <c r="W414" s="63"/>
    </row>
    <row r="415" spans="11:23" x14ac:dyDescent="0.9">
      <c r="K415" s="63"/>
      <c r="L415" s="63"/>
      <c r="M415" s="63"/>
      <c r="N415" s="63"/>
      <c r="O415" s="63"/>
      <c r="P415" s="63"/>
      <c r="Q415" s="63"/>
      <c r="R415" s="63"/>
      <c r="S415" s="63"/>
      <c r="T415" s="63"/>
      <c r="U415" s="63"/>
      <c r="V415" s="63"/>
      <c r="W415" s="63"/>
    </row>
    <row r="416" spans="11:23" x14ac:dyDescent="0.9">
      <c r="K416" s="63"/>
      <c r="L416" s="63"/>
      <c r="M416" s="63"/>
      <c r="N416" s="63"/>
      <c r="O416" s="63"/>
      <c r="P416" s="63"/>
      <c r="Q416" s="63"/>
      <c r="R416" s="63"/>
      <c r="S416" s="63"/>
      <c r="T416" s="63"/>
      <c r="U416" s="63"/>
      <c r="V416" s="63"/>
      <c r="W416" s="63"/>
    </row>
    <row r="417" spans="11:23" x14ac:dyDescent="0.9">
      <c r="K417" s="63"/>
      <c r="L417" s="63"/>
      <c r="M417" s="63"/>
      <c r="N417" s="63"/>
      <c r="O417" s="63"/>
      <c r="P417" s="63"/>
      <c r="Q417" s="63"/>
      <c r="R417" s="63"/>
      <c r="S417" s="63"/>
      <c r="T417" s="63"/>
      <c r="U417" s="63"/>
      <c r="V417" s="63"/>
      <c r="W417" s="63"/>
    </row>
    <row r="418" spans="11:23" x14ac:dyDescent="0.9">
      <c r="K418" s="63"/>
      <c r="L418" s="63"/>
      <c r="M418" s="63"/>
      <c r="N418" s="63"/>
      <c r="O418" s="63"/>
      <c r="P418" s="63"/>
      <c r="Q418" s="63"/>
      <c r="R418" s="63"/>
      <c r="S418" s="63"/>
      <c r="T418" s="63"/>
      <c r="U418" s="63"/>
      <c r="V418" s="63"/>
      <c r="W418" s="63"/>
    </row>
    <row r="419" spans="11:23" x14ac:dyDescent="0.9">
      <c r="K419" s="63"/>
      <c r="L419" s="63"/>
      <c r="M419" s="63"/>
      <c r="N419" s="63"/>
      <c r="O419" s="63"/>
      <c r="P419" s="63"/>
      <c r="Q419" s="63"/>
      <c r="R419" s="63"/>
      <c r="S419" s="63"/>
      <c r="T419" s="63"/>
      <c r="U419" s="63"/>
      <c r="V419" s="63"/>
      <c r="W419" s="63"/>
    </row>
    <row r="420" spans="11:23" x14ac:dyDescent="0.9">
      <c r="K420" s="63"/>
      <c r="L420" s="63"/>
      <c r="M420" s="63"/>
      <c r="N420" s="63"/>
      <c r="O420" s="63"/>
      <c r="P420" s="63"/>
      <c r="Q420" s="63"/>
      <c r="R420" s="63"/>
      <c r="S420" s="63"/>
      <c r="T420" s="63"/>
      <c r="U420" s="63"/>
      <c r="V420" s="63"/>
      <c r="W420" s="63"/>
    </row>
    <row r="421" spans="11:23" x14ac:dyDescent="0.9">
      <c r="K421" s="63"/>
      <c r="L421" s="63"/>
      <c r="M421" s="63"/>
      <c r="N421" s="63"/>
      <c r="O421" s="63"/>
      <c r="P421" s="63"/>
      <c r="Q421" s="63"/>
      <c r="R421" s="63"/>
      <c r="S421" s="63"/>
      <c r="T421" s="63"/>
      <c r="U421" s="63"/>
      <c r="V421" s="63"/>
      <c r="W421" s="63"/>
    </row>
    <row r="422" spans="11:23" x14ac:dyDescent="0.9">
      <c r="K422" s="63"/>
      <c r="L422" s="63"/>
      <c r="M422" s="63"/>
      <c r="N422" s="63"/>
      <c r="O422" s="63"/>
      <c r="P422" s="63"/>
      <c r="Q422" s="63"/>
      <c r="R422" s="63"/>
      <c r="S422" s="63"/>
      <c r="T422" s="63"/>
      <c r="U422" s="63"/>
      <c r="V422" s="63"/>
      <c r="W422" s="63"/>
    </row>
    <row r="423" spans="11:23" x14ac:dyDescent="0.9">
      <c r="K423" s="63"/>
      <c r="L423" s="63"/>
      <c r="M423" s="63"/>
      <c r="N423" s="63"/>
      <c r="O423" s="63"/>
      <c r="P423" s="63"/>
      <c r="Q423" s="63"/>
      <c r="R423" s="63"/>
      <c r="S423" s="63"/>
      <c r="T423" s="63"/>
      <c r="U423" s="63"/>
      <c r="V423" s="63"/>
      <c r="W423" s="63"/>
    </row>
    <row r="424" spans="11:23" x14ac:dyDescent="0.9">
      <c r="K424" s="63"/>
      <c r="L424" s="63"/>
      <c r="M424" s="63"/>
      <c r="N424" s="63"/>
      <c r="O424" s="63"/>
      <c r="P424" s="63"/>
      <c r="Q424" s="63"/>
      <c r="R424" s="63"/>
      <c r="S424" s="63"/>
      <c r="T424" s="63"/>
      <c r="U424" s="63"/>
      <c r="V424" s="63"/>
      <c r="W424" s="63"/>
    </row>
    <row r="425" spans="11:23" x14ac:dyDescent="0.9">
      <c r="K425" s="63"/>
      <c r="L425" s="63"/>
      <c r="M425" s="63"/>
      <c r="N425" s="63"/>
      <c r="O425" s="63"/>
      <c r="P425" s="63"/>
      <c r="Q425" s="63"/>
      <c r="R425" s="63"/>
      <c r="S425" s="63"/>
      <c r="T425" s="63"/>
      <c r="U425" s="63"/>
      <c r="V425" s="63"/>
      <c r="W425" s="63"/>
    </row>
    <row r="426" spans="11:23" x14ac:dyDescent="0.9">
      <c r="K426" s="63"/>
      <c r="L426" s="63"/>
      <c r="M426" s="63"/>
      <c r="N426" s="63"/>
      <c r="O426" s="63"/>
      <c r="P426" s="63"/>
      <c r="Q426" s="63"/>
      <c r="R426" s="63"/>
      <c r="S426" s="63"/>
      <c r="T426" s="63"/>
      <c r="U426" s="63"/>
      <c r="V426" s="63"/>
      <c r="W426" s="63"/>
    </row>
    <row r="427" spans="11:23" x14ac:dyDescent="0.9">
      <c r="K427" s="63"/>
      <c r="L427" s="63"/>
      <c r="M427" s="63"/>
      <c r="N427" s="63"/>
      <c r="O427" s="63"/>
      <c r="P427" s="63"/>
      <c r="Q427" s="63"/>
      <c r="R427" s="63"/>
      <c r="S427" s="63"/>
      <c r="T427" s="63"/>
      <c r="U427" s="63"/>
      <c r="V427" s="63"/>
      <c r="W427" s="63"/>
    </row>
    <row r="428" spans="11:23" x14ac:dyDescent="0.9">
      <c r="K428" s="63"/>
      <c r="L428" s="63"/>
      <c r="M428" s="63"/>
      <c r="N428" s="63"/>
      <c r="O428" s="63"/>
      <c r="P428" s="63"/>
      <c r="Q428" s="63"/>
      <c r="R428" s="63"/>
      <c r="S428" s="63"/>
      <c r="T428" s="63"/>
      <c r="U428" s="63"/>
      <c r="V428" s="63"/>
      <c r="W428" s="63"/>
    </row>
    <row r="429" spans="11:23" x14ac:dyDescent="0.9">
      <c r="K429" s="63"/>
      <c r="L429" s="63"/>
      <c r="M429" s="63"/>
      <c r="N429" s="63"/>
      <c r="O429" s="63"/>
      <c r="P429" s="63"/>
      <c r="Q429" s="63"/>
      <c r="R429" s="63"/>
      <c r="S429" s="63"/>
      <c r="T429" s="63"/>
      <c r="U429" s="63"/>
      <c r="V429" s="63"/>
      <c r="W429" s="63"/>
    </row>
    <row r="430" spans="11:23" x14ac:dyDescent="0.9">
      <c r="K430" s="63"/>
      <c r="L430" s="63"/>
      <c r="M430" s="63"/>
      <c r="N430" s="63"/>
      <c r="O430" s="63"/>
      <c r="P430" s="63"/>
      <c r="Q430" s="63"/>
      <c r="R430" s="63"/>
      <c r="S430" s="63"/>
      <c r="T430" s="63"/>
      <c r="U430" s="63"/>
      <c r="V430" s="63"/>
      <c r="W430" s="63"/>
    </row>
    <row r="431" spans="11:23" x14ac:dyDescent="0.9">
      <c r="K431" s="63"/>
      <c r="L431" s="63"/>
      <c r="M431" s="63"/>
      <c r="N431" s="63"/>
      <c r="O431" s="63"/>
      <c r="P431" s="63"/>
      <c r="Q431" s="63"/>
      <c r="R431" s="63"/>
      <c r="S431" s="63"/>
      <c r="T431" s="63"/>
      <c r="U431" s="63"/>
      <c r="V431" s="63"/>
      <c r="W431" s="63"/>
    </row>
    <row r="432" spans="11:23" x14ac:dyDescent="0.9">
      <c r="K432" s="63"/>
      <c r="L432" s="63"/>
      <c r="M432" s="63"/>
      <c r="N432" s="63"/>
      <c r="O432" s="63"/>
      <c r="P432" s="63"/>
      <c r="Q432" s="63"/>
      <c r="R432" s="63"/>
      <c r="S432" s="63"/>
      <c r="T432" s="63"/>
      <c r="U432" s="63"/>
      <c r="V432" s="63"/>
      <c r="W432" s="63"/>
    </row>
    <row r="433" spans="11:23" x14ac:dyDescent="0.9">
      <c r="K433" s="63"/>
      <c r="L433" s="63"/>
      <c r="M433" s="63"/>
      <c r="N433" s="63"/>
      <c r="O433" s="63"/>
      <c r="P433" s="63"/>
      <c r="Q433" s="63"/>
      <c r="R433" s="63"/>
      <c r="S433" s="63"/>
      <c r="T433" s="63"/>
      <c r="U433" s="63"/>
      <c r="V433" s="63"/>
      <c r="W433" s="63"/>
    </row>
    <row r="434" spans="11:23" x14ac:dyDescent="0.9">
      <c r="K434" s="63"/>
      <c r="L434" s="63"/>
      <c r="M434" s="63"/>
      <c r="N434" s="63"/>
      <c r="O434" s="63"/>
      <c r="P434" s="63"/>
      <c r="Q434" s="63"/>
      <c r="R434" s="63"/>
      <c r="S434" s="63"/>
      <c r="T434" s="63"/>
      <c r="U434" s="63"/>
      <c r="V434" s="63"/>
      <c r="W434" s="63"/>
    </row>
    <row r="435" spans="11:23" x14ac:dyDescent="0.9">
      <c r="K435" s="63"/>
      <c r="L435" s="63"/>
      <c r="M435" s="63"/>
      <c r="N435" s="63"/>
      <c r="O435" s="63"/>
      <c r="P435" s="63"/>
      <c r="Q435" s="63"/>
      <c r="R435" s="63"/>
      <c r="S435" s="63"/>
      <c r="T435" s="63"/>
      <c r="U435" s="63"/>
      <c r="V435" s="63"/>
      <c r="W435" s="63"/>
    </row>
    <row r="436" spans="11:23" x14ac:dyDescent="0.9">
      <c r="K436" s="63"/>
      <c r="L436" s="63"/>
      <c r="M436" s="63"/>
      <c r="N436" s="63"/>
      <c r="O436" s="63"/>
      <c r="P436" s="63"/>
      <c r="Q436" s="63"/>
      <c r="R436" s="63"/>
      <c r="S436" s="63"/>
      <c r="T436" s="63"/>
      <c r="U436" s="63"/>
      <c r="V436" s="63"/>
      <c r="W436" s="63"/>
    </row>
    <row r="437" spans="11:23" x14ac:dyDescent="0.9">
      <c r="K437" s="63"/>
      <c r="L437" s="63"/>
      <c r="M437" s="63"/>
      <c r="N437" s="63"/>
      <c r="O437" s="63"/>
      <c r="P437" s="63"/>
      <c r="Q437" s="63"/>
      <c r="R437" s="63"/>
      <c r="S437" s="63"/>
      <c r="T437" s="63"/>
      <c r="U437" s="63"/>
      <c r="V437" s="63"/>
      <c r="W437" s="63"/>
    </row>
    <row r="438" spans="11:23" x14ac:dyDescent="0.9">
      <c r="K438" s="63"/>
      <c r="L438" s="63"/>
      <c r="M438" s="63"/>
      <c r="N438" s="63"/>
      <c r="O438" s="63"/>
      <c r="P438" s="63"/>
      <c r="Q438" s="63"/>
      <c r="R438" s="63"/>
      <c r="S438" s="63"/>
      <c r="T438" s="63"/>
      <c r="U438" s="63"/>
      <c r="V438" s="63"/>
      <c r="W438" s="63"/>
    </row>
    <row r="439" spans="11:23" x14ac:dyDescent="0.9">
      <c r="K439" s="63"/>
      <c r="L439" s="63"/>
      <c r="M439" s="63"/>
      <c r="N439" s="63"/>
      <c r="O439" s="63"/>
      <c r="P439" s="63"/>
      <c r="Q439" s="63"/>
      <c r="R439" s="63"/>
      <c r="S439" s="63"/>
      <c r="T439" s="63"/>
      <c r="U439" s="63"/>
      <c r="V439" s="63"/>
      <c r="W439" s="63"/>
    </row>
    <row r="440" spans="11:23" x14ac:dyDescent="0.9">
      <c r="K440" s="63"/>
      <c r="L440" s="63"/>
      <c r="M440" s="63"/>
      <c r="N440" s="63"/>
      <c r="O440" s="63"/>
      <c r="P440" s="63"/>
      <c r="Q440" s="63"/>
      <c r="R440" s="63"/>
      <c r="S440" s="63"/>
      <c r="T440" s="63"/>
      <c r="U440" s="63"/>
      <c r="V440" s="63"/>
      <c r="W440" s="63"/>
    </row>
    <row r="441" spans="11:23" x14ac:dyDescent="0.9">
      <c r="K441" s="63"/>
      <c r="L441" s="63"/>
      <c r="M441" s="63"/>
      <c r="N441" s="63"/>
      <c r="O441" s="63"/>
      <c r="P441" s="63"/>
      <c r="Q441" s="63"/>
      <c r="R441" s="63"/>
      <c r="S441" s="63"/>
      <c r="T441" s="63"/>
      <c r="U441" s="63"/>
      <c r="V441" s="63"/>
      <c r="W441" s="63"/>
    </row>
    <row r="442" spans="11:23" x14ac:dyDescent="0.9">
      <c r="K442" s="63"/>
      <c r="L442" s="63"/>
      <c r="M442" s="63"/>
      <c r="N442" s="63"/>
      <c r="O442" s="63"/>
      <c r="P442" s="63"/>
      <c r="Q442" s="63"/>
      <c r="R442" s="63"/>
      <c r="S442" s="63"/>
      <c r="T442" s="63"/>
      <c r="U442" s="63"/>
      <c r="V442" s="63"/>
      <c r="W442" s="63"/>
    </row>
    <row r="443" spans="11:23" x14ac:dyDescent="0.9">
      <c r="K443" s="63"/>
      <c r="L443" s="63"/>
      <c r="M443" s="63"/>
      <c r="N443" s="63"/>
      <c r="O443" s="63"/>
      <c r="P443" s="63"/>
      <c r="Q443" s="63"/>
      <c r="R443" s="63"/>
      <c r="S443" s="63"/>
      <c r="T443" s="63"/>
      <c r="U443" s="63"/>
      <c r="V443" s="63"/>
      <c r="W443" s="63"/>
    </row>
    <row r="444" spans="11:23" x14ac:dyDescent="0.9">
      <c r="K444" s="63"/>
      <c r="L444" s="63"/>
      <c r="M444" s="63"/>
      <c r="N444" s="63"/>
      <c r="O444" s="63"/>
      <c r="P444" s="63"/>
      <c r="Q444" s="63"/>
      <c r="R444" s="63"/>
      <c r="S444" s="63"/>
      <c r="T444" s="63"/>
      <c r="U444" s="63"/>
      <c r="V444" s="63"/>
      <c r="W444" s="63"/>
    </row>
    <row r="445" spans="11:23" x14ac:dyDescent="0.9">
      <c r="K445" s="63"/>
      <c r="L445" s="63"/>
      <c r="M445" s="63"/>
      <c r="N445" s="63"/>
      <c r="O445" s="63"/>
      <c r="P445" s="63"/>
      <c r="Q445" s="63"/>
      <c r="R445" s="63"/>
      <c r="S445" s="63"/>
      <c r="T445" s="63"/>
      <c r="U445" s="63"/>
      <c r="V445" s="63"/>
      <c r="W445" s="63"/>
    </row>
    <row r="446" spans="11:23" x14ac:dyDescent="0.9">
      <c r="K446" s="63"/>
      <c r="L446" s="63"/>
      <c r="M446" s="63"/>
      <c r="N446" s="63"/>
      <c r="O446" s="63"/>
      <c r="P446" s="63"/>
      <c r="Q446" s="63"/>
      <c r="R446" s="63"/>
      <c r="S446" s="63"/>
      <c r="T446" s="63"/>
      <c r="U446" s="63"/>
      <c r="V446" s="63"/>
      <c r="W446" s="63"/>
    </row>
    <row r="447" spans="11:23" x14ac:dyDescent="0.9">
      <c r="K447" s="63"/>
      <c r="L447" s="63"/>
      <c r="M447" s="63"/>
      <c r="N447" s="63"/>
      <c r="O447" s="63"/>
      <c r="P447" s="63"/>
      <c r="Q447" s="63"/>
      <c r="R447" s="63"/>
      <c r="S447" s="63"/>
      <c r="T447" s="63"/>
      <c r="U447" s="63"/>
      <c r="V447" s="63"/>
      <c r="W447" s="63"/>
    </row>
    <row r="448" spans="11:23" x14ac:dyDescent="0.9">
      <c r="K448" s="63"/>
      <c r="L448" s="63"/>
      <c r="M448" s="63"/>
      <c r="N448" s="63"/>
      <c r="O448" s="63"/>
      <c r="P448" s="63"/>
      <c r="Q448" s="63"/>
      <c r="R448" s="63"/>
      <c r="S448" s="63"/>
      <c r="T448" s="63"/>
      <c r="U448" s="63"/>
      <c r="V448" s="63"/>
      <c r="W448" s="63"/>
    </row>
    <row r="449" spans="11:23" x14ac:dyDescent="0.9">
      <c r="K449" s="63"/>
      <c r="L449" s="63"/>
      <c r="M449" s="63"/>
      <c r="N449" s="63"/>
      <c r="O449" s="63"/>
      <c r="P449" s="63"/>
      <c r="Q449" s="63"/>
      <c r="R449" s="63"/>
      <c r="S449" s="63"/>
      <c r="T449" s="63"/>
      <c r="U449" s="63"/>
      <c r="V449" s="63"/>
      <c r="W449" s="63"/>
    </row>
    <row r="450" spans="11:23" x14ac:dyDescent="0.9">
      <c r="K450" s="63"/>
      <c r="L450" s="63"/>
      <c r="M450" s="63"/>
      <c r="N450" s="63"/>
      <c r="O450" s="63"/>
      <c r="P450" s="63"/>
      <c r="Q450" s="63"/>
      <c r="R450" s="63"/>
      <c r="S450" s="63"/>
      <c r="T450" s="63"/>
      <c r="U450" s="63"/>
      <c r="V450" s="63"/>
      <c r="W450" s="63"/>
    </row>
    <row r="451" spans="11:23" x14ac:dyDescent="0.9">
      <c r="K451" s="63"/>
      <c r="L451" s="63"/>
      <c r="M451" s="63"/>
      <c r="N451" s="63"/>
      <c r="O451" s="63"/>
      <c r="P451" s="63"/>
      <c r="Q451" s="63"/>
      <c r="R451" s="63"/>
      <c r="S451" s="63"/>
      <c r="T451" s="63"/>
      <c r="U451" s="63"/>
      <c r="V451" s="63"/>
      <c r="W451" s="63"/>
    </row>
    <row r="452" spans="11:23" x14ac:dyDescent="0.9">
      <c r="K452" s="63"/>
      <c r="L452" s="63"/>
      <c r="M452" s="63"/>
      <c r="N452" s="63"/>
      <c r="O452" s="63"/>
      <c r="P452" s="63"/>
      <c r="Q452" s="63"/>
      <c r="R452" s="63"/>
      <c r="S452" s="63"/>
      <c r="T452" s="63"/>
      <c r="U452" s="63"/>
      <c r="V452" s="63"/>
      <c r="W452" s="63"/>
    </row>
    <row r="453" spans="11:23" x14ac:dyDescent="0.9">
      <c r="K453" s="63"/>
      <c r="L453" s="63"/>
      <c r="M453" s="63"/>
      <c r="N453" s="63"/>
      <c r="O453" s="63"/>
      <c r="P453" s="63"/>
      <c r="Q453" s="63"/>
      <c r="R453" s="63"/>
      <c r="S453" s="63"/>
      <c r="T453" s="63"/>
      <c r="U453" s="63"/>
      <c r="V453" s="63"/>
      <c r="W453" s="63"/>
    </row>
    <row r="454" spans="11:23" x14ac:dyDescent="0.9">
      <c r="K454" s="63"/>
      <c r="L454" s="63"/>
      <c r="M454" s="63"/>
      <c r="N454" s="63"/>
      <c r="O454" s="63"/>
      <c r="P454" s="63"/>
      <c r="Q454" s="63"/>
      <c r="R454" s="63"/>
      <c r="S454" s="63"/>
      <c r="T454" s="63"/>
      <c r="U454" s="63"/>
      <c r="V454" s="63"/>
      <c r="W454" s="63"/>
    </row>
    <row r="455" spans="11:23" x14ac:dyDescent="0.9">
      <c r="K455" s="63"/>
      <c r="L455" s="63"/>
      <c r="M455" s="63"/>
      <c r="N455" s="63"/>
      <c r="O455" s="63"/>
      <c r="P455" s="63"/>
      <c r="Q455" s="63"/>
      <c r="R455" s="63"/>
      <c r="S455" s="63"/>
      <c r="T455" s="63"/>
      <c r="U455" s="63"/>
      <c r="V455" s="63"/>
      <c r="W455" s="63"/>
    </row>
    <row r="456" spans="11:23" x14ac:dyDescent="0.9">
      <c r="K456" s="63"/>
      <c r="L456" s="63"/>
      <c r="M456" s="63"/>
      <c r="N456" s="63"/>
      <c r="O456" s="63"/>
      <c r="P456" s="63"/>
      <c r="Q456" s="63"/>
      <c r="R456" s="63"/>
      <c r="S456" s="63"/>
      <c r="T456" s="63"/>
      <c r="U456" s="63"/>
      <c r="V456" s="63"/>
      <c r="W456" s="63"/>
    </row>
    <row r="457" spans="11:23" x14ac:dyDescent="0.9">
      <c r="K457" s="63"/>
      <c r="L457" s="63"/>
      <c r="M457" s="63"/>
      <c r="N457" s="63"/>
      <c r="O457" s="63"/>
      <c r="P457" s="63"/>
      <c r="Q457" s="63"/>
      <c r="R457" s="63"/>
      <c r="S457" s="63"/>
      <c r="T457" s="63"/>
      <c r="U457" s="63"/>
      <c r="V457" s="63"/>
      <c r="W457" s="63"/>
    </row>
    <row r="458" spans="11:23" x14ac:dyDescent="0.9">
      <c r="K458" s="63"/>
      <c r="L458" s="63"/>
      <c r="M458" s="63"/>
      <c r="N458" s="63"/>
      <c r="O458" s="63"/>
      <c r="P458" s="63"/>
      <c r="Q458" s="63"/>
      <c r="R458" s="63"/>
      <c r="S458" s="63"/>
      <c r="T458" s="63"/>
      <c r="U458" s="63"/>
      <c r="V458" s="63"/>
      <c r="W458" s="63"/>
    </row>
    <row r="459" spans="11:23" x14ac:dyDescent="0.9">
      <c r="K459" s="63"/>
      <c r="L459" s="63"/>
      <c r="M459" s="63"/>
      <c r="N459" s="63"/>
      <c r="O459" s="63"/>
      <c r="P459" s="63"/>
      <c r="Q459" s="63"/>
      <c r="R459" s="63"/>
      <c r="S459" s="63"/>
      <c r="T459" s="63"/>
      <c r="U459" s="63"/>
      <c r="V459" s="63"/>
      <c r="W459" s="63"/>
    </row>
    <row r="460" spans="11:23" x14ac:dyDescent="0.9">
      <c r="K460" s="63"/>
      <c r="L460" s="63"/>
      <c r="M460" s="63"/>
      <c r="N460" s="63"/>
      <c r="O460" s="63"/>
      <c r="P460" s="63"/>
      <c r="Q460" s="63"/>
      <c r="R460" s="63"/>
      <c r="S460" s="63"/>
      <c r="T460" s="63"/>
      <c r="U460" s="63"/>
      <c r="V460" s="63"/>
      <c r="W460" s="63"/>
    </row>
    <row r="461" spans="11:23" x14ac:dyDescent="0.9">
      <c r="K461" s="63"/>
      <c r="L461" s="63"/>
      <c r="M461" s="63"/>
      <c r="N461" s="63"/>
      <c r="O461" s="63"/>
      <c r="P461" s="63"/>
      <c r="Q461" s="63"/>
      <c r="R461" s="63"/>
      <c r="S461" s="63"/>
      <c r="T461" s="63"/>
      <c r="U461" s="63"/>
      <c r="V461" s="63"/>
      <c r="W461" s="63"/>
    </row>
    <row r="462" spans="11:23" x14ac:dyDescent="0.9">
      <c r="K462" s="63"/>
      <c r="L462" s="63"/>
      <c r="M462" s="63"/>
      <c r="N462" s="63"/>
      <c r="O462" s="63"/>
      <c r="P462" s="63"/>
      <c r="Q462" s="63"/>
      <c r="R462" s="63"/>
      <c r="S462" s="63"/>
      <c r="T462" s="63"/>
      <c r="U462" s="63"/>
      <c r="V462" s="63"/>
      <c r="W462" s="63"/>
    </row>
    <row r="463" spans="11:23" x14ac:dyDescent="0.9">
      <c r="K463" s="63"/>
      <c r="L463" s="63"/>
      <c r="M463" s="63"/>
      <c r="N463" s="63"/>
      <c r="O463" s="63"/>
      <c r="P463" s="63"/>
      <c r="Q463" s="63"/>
      <c r="R463" s="63"/>
      <c r="S463" s="63"/>
      <c r="T463" s="63"/>
      <c r="U463" s="63"/>
      <c r="V463" s="63"/>
      <c r="W463" s="63"/>
    </row>
    <row r="464" spans="11:23" x14ac:dyDescent="0.9">
      <c r="K464" s="63"/>
      <c r="L464" s="63"/>
      <c r="M464" s="63"/>
      <c r="N464" s="63"/>
      <c r="O464" s="63"/>
      <c r="P464" s="63"/>
      <c r="Q464" s="63"/>
      <c r="R464" s="63"/>
      <c r="S464" s="63"/>
      <c r="T464" s="63"/>
      <c r="U464" s="63"/>
      <c r="V464" s="63"/>
      <c r="W464" s="63"/>
    </row>
    <row r="465" spans="11:23" x14ac:dyDescent="0.9">
      <c r="K465" s="63"/>
      <c r="L465" s="63"/>
      <c r="M465" s="63"/>
      <c r="N465" s="63"/>
      <c r="O465" s="63"/>
      <c r="P465" s="63"/>
      <c r="Q465" s="63"/>
      <c r="R465" s="63"/>
      <c r="S465" s="63"/>
      <c r="T465" s="63"/>
      <c r="U465" s="63"/>
      <c r="V465" s="63"/>
      <c r="W465" s="63"/>
    </row>
    <row r="466" spans="11:23" x14ac:dyDescent="0.9">
      <c r="K466" s="63"/>
      <c r="L466" s="63"/>
      <c r="M466" s="63"/>
      <c r="N466" s="63"/>
      <c r="O466" s="63"/>
      <c r="P466" s="63"/>
      <c r="Q466" s="63"/>
      <c r="R466" s="63"/>
      <c r="S466" s="63"/>
      <c r="T466" s="63"/>
      <c r="U466" s="63"/>
      <c r="V466" s="63"/>
      <c r="W466" s="63"/>
    </row>
    <row r="467" spans="11:23" x14ac:dyDescent="0.9">
      <c r="K467" s="63"/>
      <c r="L467" s="63"/>
      <c r="M467" s="63"/>
      <c r="N467" s="63"/>
      <c r="O467" s="63"/>
      <c r="P467" s="63"/>
      <c r="Q467" s="63"/>
      <c r="R467" s="63"/>
      <c r="S467" s="63"/>
      <c r="T467" s="63"/>
      <c r="U467" s="63"/>
      <c r="V467" s="63"/>
      <c r="W467" s="63"/>
    </row>
    <row r="468" spans="11:23" x14ac:dyDescent="0.9">
      <c r="K468" s="63"/>
      <c r="L468" s="63"/>
      <c r="M468" s="63"/>
      <c r="N468" s="63"/>
      <c r="O468" s="63"/>
      <c r="P468" s="63"/>
      <c r="Q468" s="63"/>
      <c r="R468" s="63"/>
      <c r="S468" s="63"/>
      <c r="T468" s="63"/>
      <c r="U468" s="63"/>
      <c r="V468" s="63"/>
      <c r="W468" s="63"/>
    </row>
    <row r="469" spans="11:23" x14ac:dyDescent="0.9">
      <c r="K469" s="63"/>
      <c r="L469" s="63"/>
      <c r="M469" s="63"/>
      <c r="N469" s="63"/>
      <c r="O469" s="63"/>
      <c r="P469" s="63"/>
      <c r="Q469" s="63"/>
      <c r="R469" s="63"/>
      <c r="S469" s="63"/>
      <c r="T469" s="63"/>
      <c r="U469" s="63"/>
      <c r="V469" s="63"/>
      <c r="W469" s="63"/>
    </row>
    <row r="470" spans="11:23" x14ac:dyDescent="0.9">
      <c r="K470" s="63"/>
      <c r="L470" s="63"/>
      <c r="M470" s="63"/>
      <c r="N470" s="63"/>
      <c r="O470" s="63"/>
      <c r="P470" s="63"/>
      <c r="Q470" s="63"/>
      <c r="R470" s="63"/>
      <c r="S470" s="63"/>
      <c r="T470" s="63"/>
      <c r="U470" s="63"/>
      <c r="V470" s="63"/>
      <c r="W470" s="63"/>
    </row>
    <row r="471" spans="11:23" x14ac:dyDescent="0.9">
      <c r="K471" s="63"/>
      <c r="L471" s="63"/>
      <c r="M471" s="63"/>
      <c r="N471" s="63"/>
      <c r="O471" s="63"/>
      <c r="P471" s="63"/>
      <c r="Q471" s="63"/>
      <c r="R471" s="63"/>
      <c r="S471" s="63"/>
      <c r="T471" s="63"/>
      <c r="U471" s="63"/>
      <c r="V471" s="63"/>
      <c r="W471" s="63"/>
    </row>
    <row r="472" spans="11:23" x14ac:dyDescent="0.9">
      <c r="K472" s="63"/>
      <c r="L472" s="63"/>
      <c r="M472" s="63"/>
      <c r="N472" s="63"/>
      <c r="O472" s="63"/>
      <c r="P472" s="63"/>
      <c r="Q472" s="63"/>
      <c r="R472" s="63"/>
      <c r="S472" s="63"/>
      <c r="T472" s="63"/>
      <c r="U472" s="63"/>
      <c r="V472" s="63"/>
      <c r="W472" s="63"/>
    </row>
    <row r="473" spans="11:23" x14ac:dyDescent="0.9">
      <c r="K473" s="63"/>
      <c r="L473" s="63"/>
      <c r="M473" s="63"/>
      <c r="N473" s="63"/>
      <c r="O473" s="63"/>
      <c r="P473" s="63"/>
      <c r="Q473" s="63"/>
      <c r="R473" s="63"/>
      <c r="S473" s="63"/>
      <c r="T473" s="63"/>
      <c r="U473" s="63"/>
      <c r="V473" s="63"/>
      <c r="W473" s="63"/>
    </row>
    <row r="474" spans="11:23" x14ac:dyDescent="0.9">
      <c r="K474" s="63"/>
      <c r="L474" s="63"/>
      <c r="M474" s="63"/>
      <c r="N474" s="63"/>
      <c r="O474" s="63"/>
      <c r="P474" s="63"/>
      <c r="Q474" s="63"/>
      <c r="R474" s="63"/>
      <c r="S474" s="63"/>
      <c r="T474" s="63"/>
      <c r="U474" s="63"/>
      <c r="V474" s="63"/>
      <c r="W474" s="63"/>
    </row>
    <row r="475" spans="11:23" x14ac:dyDescent="0.9">
      <c r="K475" s="63"/>
      <c r="L475" s="63"/>
      <c r="M475" s="63"/>
      <c r="N475" s="63"/>
      <c r="O475" s="63"/>
      <c r="P475" s="63"/>
      <c r="Q475" s="63"/>
      <c r="R475" s="63"/>
      <c r="S475" s="63"/>
      <c r="T475" s="63"/>
      <c r="U475" s="63"/>
      <c r="V475" s="63"/>
      <c r="W475" s="63"/>
    </row>
    <row r="476" spans="11:23" x14ac:dyDescent="0.9">
      <c r="K476" s="63"/>
      <c r="L476" s="63"/>
      <c r="M476" s="63"/>
      <c r="N476" s="63"/>
      <c r="O476" s="63"/>
      <c r="P476" s="63"/>
      <c r="Q476" s="63"/>
      <c r="R476" s="63"/>
      <c r="S476" s="63"/>
      <c r="T476" s="63"/>
      <c r="U476" s="63"/>
      <c r="V476" s="63"/>
      <c r="W476" s="63"/>
    </row>
    <row r="477" spans="11:23" x14ac:dyDescent="0.9">
      <c r="K477" s="63"/>
      <c r="L477" s="63"/>
      <c r="M477" s="63"/>
      <c r="N477" s="63"/>
      <c r="O477" s="63"/>
      <c r="P477" s="63"/>
      <c r="Q477" s="63"/>
      <c r="R477" s="63"/>
      <c r="S477" s="63"/>
      <c r="T477" s="63"/>
      <c r="U477" s="63"/>
      <c r="V477" s="63"/>
      <c r="W477" s="63"/>
    </row>
    <row r="478" spans="11:23" x14ac:dyDescent="0.9">
      <c r="K478" s="63"/>
      <c r="L478" s="63"/>
      <c r="M478" s="63"/>
      <c r="N478" s="63"/>
      <c r="O478" s="63"/>
      <c r="P478" s="63"/>
      <c r="Q478" s="63"/>
      <c r="R478" s="63"/>
      <c r="S478" s="63"/>
      <c r="T478" s="63"/>
      <c r="U478" s="63"/>
      <c r="V478" s="63"/>
      <c r="W478" s="63"/>
    </row>
    <row r="479" spans="11:23" x14ac:dyDescent="0.9">
      <c r="K479" s="63"/>
      <c r="L479" s="63"/>
      <c r="M479" s="63"/>
      <c r="N479" s="63"/>
      <c r="O479" s="63"/>
      <c r="P479" s="63"/>
      <c r="Q479" s="63"/>
      <c r="R479" s="63"/>
      <c r="S479" s="63"/>
      <c r="T479" s="63"/>
      <c r="U479" s="63"/>
      <c r="V479" s="63"/>
      <c r="W479" s="63"/>
    </row>
    <row r="480" spans="11:23" x14ac:dyDescent="0.9">
      <c r="K480" s="63"/>
      <c r="L480" s="63"/>
      <c r="M480" s="63"/>
      <c r="N480" s="63"/>
      <c r="O480" s="63"/>
      <c r="P480" s="63"/>
      <c r="Q480" s="63"/>
      <c r="R480" s="63"/>
      <c r="S480" s="63"/>
      <c r="T480" s="63"/>
      <c r="U480" s="63"/>
      <c r="V480" s="63"/>
      <c r="W480" s="63"/>
    </row>
    <row r="481" spans="11:23" x14ac:dyDescent="0.9">
      <c r="K481" s="63"/>
      <c r="L481" s="63"/>
      <c r="M481" s="63"/>
      <c r="N481" s="63"/>
      <c r="O481" s="63"/>
      <c r="P481" s="63"/>
      <c r="Q481" s="63"/>
      <c r="R481" s="63"/>
      <c r="S481" s="63"/>
      <c r="T481" s="63"/>
      <c r="U481" s="63"/>
      <c r="V481" s="63"/>
      <c r="W481" s="63"/>
    </row>
    <row r="482" spans="11:23" x14ac:dyDescent="0.9">
      <c r="K482" s="63"/>
      <c r="L482" s="63"/>
      <c r="M482" s="63"/>
      <c r="N482" s="63"/>
      <c r="O482" s="63"/>
      <c r="P482" s="63"/>
      <c r="Q482" s="63"/>
      <c r="R482" s="63"/>
      <c r="S482" s="63"/>
      <c r="T482" s="63"/>
      <c r="U482" s="63"/>
      <c r="V482" s="63"/>
      <c r="W482" s="63"/>
    </row>
    <row r="483" spans="11:23" x14ac:dyDescent="0.9">
      <c r="K483" s="63"/>
      <c r="L483" s="63"/>
      <c r="M483" s="63"/>
      <c r="N483" s="63"/>
      <c r="O483" s="63"/>
      <c r="P483" s="63"/>
      <c r="Q483" s="63"/>
      <c r="R483" s="63"/>
      <c r="S483" s="63"/>
      <c r="T483" s="63"/>
      <c r="U483" s="63"/>
      <c r="V483" s="63"/>
      <c r="W483" s="63"/>
    </row>
    <row r="484" spans="11:23" x14ac:dyDescent="0.9">
      <c r="K484" s="63"/>
      <c r="L484" s="63"/>
      <c r="M484" s="63"/>
      <c r="N484" s="63"/>
      <c r="O484" s="63"/>
      <c r="P484" s="63"/>
      <c r="Q484" s="63"/>
      <c r="R484" s="63"/>
      <c r="S484" s="63"/>
      <c r="T484" s="63"/>
      <c r="U484" s="63"/>
      <c r="V484" s="63"/>
      <c r="W484" s="63"/>
    </row>
    <row r="485" spans="11:23" x14ac:dyDescent="0.9">
      <c r="K485" s="63"/>
      <c r="L485" s="63"/>
      <c r="M485" s="63"/>
      <c r="N485" s="63"/>
      <c r="O485" s="63"/>
      <c r="P485" s="63"/>
      <c r="Q485" s="63"/>
      <c r="R485" s="63"/>
      <c r="S485" s="63"/>
      <c r="T485" s="63"/>
      <c r="U485" s="63"/>
      <c r="V485" s="63"/>
      <c r="W485" s="63"/>
    </row>
    <row r="486" spans="11:23" x14ac:dyDescent="0.9">
      <c r="K486" s="63"/>
      <c r="L486" s="63"/>
      <c r="M486" s="63"/>
      <c r="N486" s="63"/>
      <c r="O486" s="63"/>
      <c r="P486" s="63"/>
      <c r="Q486" s="63"/>
      <c r="R486" s="63"/>
      <c r="S486" s="63"/>
      <c r="T486" s="63"/>
      <c r="U486" s="63"/>
      <c r="V486" s="63"/>
      <c r="W486" s="63"/>
    </row>
    <row r="487" spans="11:23" x14ac:dyDescent="0.9">
      <c r="K487" s="63"/>
      <c r="L487" s="63"/>
      <c r="M487" s="63"/>
      <c r="N487" s="63"/>
      <c r="O487" s="63"/>
      <c r="P487" s="63"/>
      <c r="Q487" s="63"/>
      <c r="R487" s="63"/>
      <c r="S487" s="63"/>
      <c r="T487" s="63"/>
      <c r="U487" s="63"/>
      <c r="V487" s="63"/>
      <c r="W487" s="63"/>
    </row>
    <row r="488" spans="11:23" x14ac:dyDescent="0.9">
      <c r="K488" s="63"/>
      <c r="L488" s="63"/>
      <c r="M488" s="63"/>
      <c r="N488" s="63"/>
      <c r="O488" s="63"/>
      <c r="P488" s="63"/>
      <c r="Q488" s="63"/>
      <c r="R488" s="63"/>
      <c r="S488" s="63"/>
      <c r="T488" s="63"/>
      <c r="U488" s="63"/>
      <c r="V488" s="63"/>
      <c r="W488" s="63"/>
    </row>
    <row r="489" spans="11:23" x14ac:dyDescent="0.9">
      <c r="K489" s="63"/>
      <c r="L489" s="63"/>
      <c r="M489" s="63"/>
      <c r="N489" s="63"/>
      <c r="O489" s="63"/>
      <c r="P489" s="63"/>
      <c r="Q489" s="63"/>
      <c r="R489" s="63"/>
      <c r="S489" s="63"/>
      <c r="T489" s="63"/>
      <c r="U489" s="63"/>
      <c r="V489" s="63"/>
      <c r="W489" s="63"/>
    </row>
    <row r="490" spans="11:23" x14ac:dyDescent="0.9">
      <c r="K490" s="63"/>
      <c r="L490" s="63"/>
      <c r="M490" s="63"/>
      <c r="N490" s="63"/>
      <c r="O490" s="63"/>
      <c r="P490" s="63"/>
      <c r="Q490" s="63"/>
      <c r="R490" s="63"/>
      <c r="S490" s="63"/>
      <c r="T490" s="63"/>
      <c r="U490" s="63"/>
      <c r="V490" s="63"/>
      <c r="W490" s="63"/>
    </row>
    <row r="491" spans="11:23" x14ac:dyDescent="0.9">
      <c r="K491" s="63"/>
      <c r="L491" s="63"/>
      <c r="M491" s="63"/>
      <c r="N491" s="63"/>
      <c r="O491" s="63"/>
      <c r="P491" s="63"/>
      <c r="Q491" s="63"/>
      <c r="R491" s="63"/>
      <c r="S491" s="63"/>
      <c r="T491" s="63"/>
      <c r="U491" s="63"/>
      <c r="V491" s="63"/>
      <c r="W491" s="63"/>
    </row>
    <row r="492" spans="11:23" x14ac:dyDescent="0.9">
      <c r="K492" s="63"/>
      <c r="L492" s="63"/>
      <c r="M492" s="63"/>
      <c r="N492" s="63"/>
      <c r="O492" s="63"/>
      <c r="P492" s="63"/>
      <c r="Q492" s="63"/>
      <c r="R492" s="63"/>
      <c r="S492" s="63"/>
      <c r="T492" s="63"/>
      <c r="U492" s="63"/>
      <c r="V492" s="63"/>
      <c r="W492" s="63"/>
    </row>
    <row r="493" spans="11:23" x14ac:dyDescent="0.9">
      <c r="K493" s="63"/>
      <c r="L493" s="63"/>
      <c r="M493" s="63"/>
      <c r="N493" s="63"/>
      <c r="O493" s="63"/>
      <c r="P493" s="63"/>
      <c r="Q493" s="63"/>
      <c r="R493" s="63"/>
      <c r="S493" s="63"/>
      <c r="T493" s="63"/>
      <c r="U493" s="63"/>
      <c r="V493" s="63"/>
      <c r="W493" s="63"/>
    </row>
    <row r="494" spans="11:23" x14ac:dyDescent="0.9">
      <c r="K494" s="63"/>
      <c r="L494" s="63"/>
      <c r="M494" s="63"/>
      <c r="N494" s="63"/>
      <c r="O494" s="63"/>
      <c r="P494" s="63"/>
      <c r="Q494" s="63"/>
      <c r="R494" s="63"/>
      <c r="S494" s="63"/>
      <c r="T494" s="63"/>
      <c r="U494" s="63"/>
      <c r="V494" s="63"/>
      <c r="W494" s="63"/>
    </row>
    <row r="495" spans="11:23" x14ac:dyDescent="0.9">
      <c r="K495" s="63"/>
      <c r="L495" s="63"/>
      <c r="M495" s="63"/>
      <c r="N495" s="63"/>
      <c r="O495" s="63"/>
      <c r="P495" s="63"/>
      <c r="Q495" s="63"/>
      <c r="R495" s="63"/>
      <c r="S495" s="63"/>
      <c r="T495" s="63"/>
      <c r="U495" s="63"/>
      <c r="V495" s="63"/>
      <c r="W495" s="63"/>
    </row>
    <row r="496" spans="11:23" x14ac:dyDescent="0.9">
      <c r="K496" s="63"/>
      <c r="L496" s="63"/>
      <c r="M496" s="63"/>
      <c r="N496" s="63"/>
      <c r="O496" s="63"/>
      <c r="P496" s="63"/>
      <c r="Q496" s="63"/>
      <c r="R496" s="63"/>
      <c r="S496" s="63"/>
      <c r="T496" s="63"/>
      <c r="U496" s="63"/>
      <c r="V496" s="63"/>
      <c r="W496" s="63"/>
    </row>
    <row r="497" spans="11:23" x14ac:dyDescent="0.9">
      <c r="K497" s="63"/>
      <c r="L497" s="63"/>
      <c r="M497" s="63"/>
      <c r="N497" s="63"/>
      <c r="O497" s="63"/>
      <c r="P497" s="63"/>
      <c r="Q497" s="63"/>
      <c r="R497" s="63"/>
      <c r="S497" s="63"/>
      <c r="T497" s="63"/>
      <c r="U497" s="63"/>
      <c r="V497" s="63"/>
      <c r="W497" s="63"/>
    </row>
    <row r="498" spans="11:23" x14ac:dyDescent="0.9">
      <c r="K498" s="63"/>
      <c r="L498" s="63"/>
      <c r="M498" s="63"/>
      <c r="N498" s="63"/>
      <c r="O498" s="63"/>
      <c r="P498" s="63"/>
      <c r="Q498" s="63"/>
      <c r="R498" s="63"/>
      <c r="S498" s="63"/>
      <c r="T498" s="63"/>
      <c r="U498" s="63"/>
      <c r="V498" s="63"/>
      <c r="W498" s="63"/>
    </row>
    <row r="499" spans="11:23" x14ac:dyDescent="0.9">
      <c r="K499" s="63"/>
      <c r="L499" s="63"/>
      <c r="M499" s="63"/>
      <c r="N499" s="63"/>
      <c r="O499" s="63"/>
      <c r="P499" s="63"/>
      <c r="Q499" s="63"/>
      <c r="R499" s="63"/>
      <c r="S499" s="63"/>
      <c r="T499" s="63"/>
      <c r="U499" s="63"/>
      <c r="V499" s="63"/>
      <c r="W499" s="63"/>
    </row>
    <row r="500" spans="11:23" x14ac:dyDescent="0.9">
      <c r="K500" s="63"/>
      <c r="L500" s="63"/>
      <c r="M500" s="63"/>
      <c r="N500" s="63"/>
      <c r="O500" s="63"/>
      <c r="P500" s="63"/>
      <c r="Q500" s="63"/>
      <c r="R500" s="63"/>
      <c r="S500" s="63"/>
      <c r="T500" s="63"/>
      <c r="U500" s="63"/>
      <c r="V500" s="63"/>
      <c r="W500" s="63"/>
    </row>
    <row r="501" spans="11:23" x14ac:dyDescent="0.9">
      <c r="K501" s="63"/>
      <c r="L501" s="63"/>
      <c r="M501" s="63"/>
      <c r="N501" s="63"/>
      <c r="O501" s="63"/>
      <c r="P501" s="63"/>
      <c r="Q501" s="63"/>
      <c r="R501" s="63"/>
      <c r="S501" s="63"/>
      <c r="T501" s="63"/>
      <c r="U501" s="63"/>
      <c r="V501" s="63"/>
      <c r="W501" s="63"/>
    </row>
    <row r="502" spans="11:23" x14ac:dyDescent="0.9">
      <c r="K502" s="63"/>
      <c r="L502" s="63"/>
      <c r="M502" s="63"/>
      <c r="N502" s="63"/>
      <c r="O502" s="63"/>
      <c r="P502" s="63"/>
      <c r="Q502" s="63"/>
      <c r="R502" s="63"/>
      <c r="S502" s="63"/>
      <c r="T502" s="63"/>
      <c r="U502" s="63"/>
      <c r="V502" s="63"/>
      <c r="W502" s="63"/>
    </row>
    <row r="503" spans="11:23" x14ac:dyDescent="0.9">
      <c r="K503" s="63"/>
      <c r="L503" s="63"/>
      <c r="M503" s="63"/>
      <c r="N503" s="63"/>
      <c r="O503" s="63"/>
      <c r="P503" s="63"/>
      <c r="Q503" s="63"/>
      <c r="R503" s="63"/>
      <c r="S503" s="63"/>
      <c r="T503" s="63"/>
      <c r="U503" s="63"/>
      <c r="V503" s="63"/>
      <c r="W503" s="63"/>
    </row>
    <row r="504" spans="11:23" x14ac:dyDescent="0.9">
      <c r="K504" s="63"/>
      <c r="L504" s="63"/>
      <c r="M504" s="63"/>
      <c r="N504" s="63"/>
      <c r="O504" s="63"/>
      <c r="P504" s="63"/>
      <c r="Q504" s="63"/>
      <c r="R504" s="63"/>
      <c r="S504" s="63"/>
      <c r="T504" s="63"/>
      <c r="U504" s="63"/>
      <c r="V504" s="63"/>
      <c r="W504" s="63"/>
    </row>
    <row r="505" spans="11:23" x14ac:dyDescent="0.9">
      <c r="K505" s="63"/>
      <c r="L505" s="63"/>
      <c r="M505" s="63"/>
      <c r="N505" s="63"/>
      <c r="O505" s="63"/>
      <c r="P505" s="63"/>
      <c r="Q505" s="63"/>
      <c r="R505" s="63"/>
      <c r="S505" s="63"/>
      <c r="T505" s="63"/>
      <c r="U505" s="63"/>
      <c r="V505" s="63"/>
      <c r="W505" s="63"/>
    </row>
    <row r="506" spans="11:23" x14ac:dyDescent="0.9">
      <c r="K506" s="63"/>
      <c r="L506" s="63"/>
      <c r="M506" s="63"/>
      <c r="N506" s="63"/>
      <c r="O506" s="63"/>
      <c r="P506" s="63"/>
      <c r="Q506" s="63"/>
      <c r="R506" s="63"/>
      <c r="S506" s="63"/>
      <c r="T506" s="63"/>
      <c r="U506" s="63"/>
      <c r="V506" s="63"/>
      <c r="W506" s="63"/>
    </row>
    <row r="507" spans="11:23" x14ac:dyDescent="0.9">
      <c r="K507" s="63"/>
      <c r="L507" s="63"/>
      <c r="M507" s="63"/>
      <c r="N507" s="63"/>
      <c r="O507" s="63"/>
      <c r="P507" s="63"/>
      <c r="Q507" s="63"/>
      <c r="R507" s="63"/>
      <c r="S507" s="63"/>
      <c r="T507" s="63"/>
      <c r="U507" s="63"/>
      <c r="V507" s="63"/>
      <c r="W507" s="63"/>
    </row>
    <row r="508" spans="11:23" x14ac:dyDescent="0.9">
      <c r="K508" s="63"/>
      <c r="L508" s="63"/>
      <c r="M508" s="63"/>
      <c r="N508" s="63"/>
      <c r="O508" s="63"/>
      <c r="P508" s="63"/>
      <c r="Q508" s="63"/>
      <c r="R508" s="63"/>
      <c r="S508" s="63"/>
      <c r="T508" s="63"/>
      <c r="U508" s="63"/>
      <c r="V508" s="63"/>
      <c r="W508" s="63"/>
    </row>
    <row r="509" spans="11:23" x14ac:dyDescent="0.9">
      <c r="K509" s="63"/>
      <c r="L509" s="63"/>
      <c r="M509" s="63"/>
      <c r="N509" s="63"/>
      <c r="O509" s="63"/>
      <c r="P509" s="63"/>
      <c r="Q509" s="63"/>
      <c r="R509" s="63"/>
      <c r="S509" s="63"/>
      <c r="T509" s="63"/>
      <c r="U509" s="63"/>
      <c r="V509" s="63"/>
      <c r="W509" s="63"/>
    </row>
    <row r="510" spans="11:23" x14ac:dyDescent="0.9">
      <c r="K510" s="63"/>
      <c r="L510" s="63"/>
      <c r="M510" s="63"/>
      <c r="N510" s="63"/>
      <c r="O510" s="63"/>
      <c r="P510" s="63"/>
      <c r="Q510" s="63"/>
      <c r="R510" s="63"/>
      <c r="S510" s="63"/>
      <c r="T510" s="63"/>
      <c r="U510" s="63"/>
      <c r="V510" s="63"/>
      <c r="W510" s="63"/>
    </row>
    <row r="511" spans="11:23" x14ac:dyDescent="0.9">
      <c r="K511" s="63"/>
      <c r="L511" s="63"/>
      <c r="M511" s="63"/>
      <c r="N511" s="63"/>
      <c r="O511" s="63"/>
      <c r="P511" s="63"/>
      <c r="Q511" s="63"/>
      <c r="R511" s="63"/>
      <c r="S511" s="63"/>
      <c r="T511" s="63"/>
      <c r="U511" s="63"/>
      <c r="V511" s="63"/>
      <c r="W511" s="63"/>
    </row>
    <row r="512" spans="11:23" x14ac:dyDescent="0.9">
      <c r="K512" s="63"/>
      <c r="L512" s="63"/>
      <c r="M512" s="63"/>
      <c r="N512" s="63"/>
      <c r="O512" s="63"/>
      <c r="P512" s="63"/>
      <c r="Q512" s="63"/>
      <c r="R512" s="63"/>
      <c r="S512" s="63"/>
      <c r="T512" s="63"/>
      <c r="U512" s="63"/>
      <c r="V512" s="63"/>
      <c r="W512" s="63"/>
    </row>
    <row r="513" spans="11:23" x14ac:dyDescent="0.9">
      <c r="K513" s="63"/>
      <c r="L513" s="63"/>
      <c r="M513" s="63"/>
      <c r="N513" s="63"/>
      <c r="O513" s="63"/>
      <c r="P513" s="63"/>
      <c r="Q513" s="63"/>
      <c r="R513" s="63"/>
      <c r="S513" s="63"/>
      <c r="T513" s="63"/>
      <c r="U513" s="63"/>
      <c r="V513" s="63"/>
      <c r="W513" s="63"/>
    </row>
    <row r="514" spans="11:23" x14ac:dyDescent="0.9">
      <c r="K514" s="63"/>
      <c r="L514" s="63"/>
      <c r="M514" s="63"/>
      <c r="N514" s="63"/>
      <c r="O514" s="63"/>
      <c r="P514" s="63"/>
      <c r="Q514" s="63"/>
      <c r="R514" s="63"/>
      <c r="S514" s="63"/>
      <c r="T514" s="63"/>
      <c r="U514" s="63"/>
      <c r="V514" s="63"/>
      <c r="W514" s="63"/>
    </row>
    <row r="515" spans="11:23" x14ac:dyDescent="0.9">
      <c r="K515" s="63"/>
      <c r="L515" s="63"/>
      <c r="M515" s="63"/>
      <c r="N515" s="63"/>
      <c r="O515" s="63"/>
      <c r="P515" s="63"/>
      <c r="Q515" s="63"/>
      <c r="R515" s="63"/>
      <c r="S515" s="63"/>
      <c r="T515" s="63"/>
      <c r="U515" s="63"/>
      <c r="V515" s="63"/>
      <c r="W515" s="63"/>
    </row>
    <row r="516" spans="11:23" x14ac:dyDescent="0.9">
      <c r="K516" s="63"/>
      <c r="L516" s="63"/>
      <c r="M516" s="63"/>
      <c r="N516" s="63"/>
      <c r="O516" s="63"/>
      <c r="P516" s="63"/>
      <c r="Q516" s="63"/>
      <c r="R516" s="63"/>
      <c r="S516" s="63"/>
      <c r="T516" s="63"/>
      <c r="U516" s="63"/>
      <c r="V516" s="63"/>
      <c r="W516" s="63"/>
    </row>
    <row r="517" spans="11:23" x14ac:dyDescent="0.9">
      <c r="K517" s="63"/>
      <c r="L517" s="63"/>
      <c r="M517" s="63"/>
      <c r="N517" s="63"/>
      <c r="O517" s="63"/>
      <c r="P517" s="63"/>
      <c r="Q517" s="63"/>
      <c r="R517" s="63"/>
      <c r="S517" s="63"/>
      <c r="T517" s="63"/>
      <c r="U517" s="63"/>
      <c r="V517" s="63"/>
      <c r="W517" s="63"/>
    </row>
    <row r="518" spans="11:23" x14ac:dyDescent="0.9">
      <c r="K518" s="63"/>
      <c r="L518" s="63"/>
      <c r="M518" s="63"/>
      <c r="N518" s="63"/>
      <c r="O518" s="63"/>
      <c r="P518" s="63"/>
      <c r="Q518" s="63"/>
      <c r="R518" s="63"/>
      <c r="S518" s="63"/>
      <c r="T518" s="63"/>
      <c r="U518" s="63"/>
      <c r="V518" s="63"/>
      <c r="W518" s="63"/>
    </row>
    <row r="519" spans="11:23" x14ac:dyDescent="0.9">
      <c r="K519" s="63"/>
      <c r="L519" s="63"/>
      <c r="M519" s="63"/>
      <c r="N519" s="63"/>
      <c r="O519" s="63"/>
      <c r="P519" s="63"/>
      <c r="Q519" s="63"/>
      <c r="R519" s="63"/>
      <c r="S519" s="63"/>
      <c r="T519" s="63"/>
      <c r="U519" s="63"/>
      <c r="V519" s="63"/>
      <c r="W519" s="63"/>
    </row>
    <row r="520" spans="11:23" x14ac:dyDescent="0.9">
      <c r="K520" s="63"/>
      <c r="L520" s="63"/>
      <c r="M520" s="63"/>
      <c r="N520" s="63"/>
      <c r="O520" s="63"/>
      <c r="P520" s="63"/>
      <c r="Q520" s="63"/>
      <c r="R520" s="63"/>
      <c r="S520" s="63"/>
      <c r="T520" s="63"/>
      <c r="U520" s="63"/>
      <c r="V520" s="63"/>
      <c r="W520" s="63"/>
    </row>
    <row r="521" spans="11:23" x14ac:dyDescent="0.9">
      <c r="K521" s="63"/>
      <c r="L521" s="63"/>
      <c r="M521" s="63"/>
      <c r="N521" s="63"/>
      <c r="O521" s="63"/>
      <c r="P521" s="63"/>
      <c r="Q521" s="63"/>
      <c r="R521" s="63"/>
      <c r="S521" s="63"/>
      <c r="T521" s="63"/>
      <c r="U521" s="63"/>
      <c r="V521" s="63"/>
      <c r="W521" s="63"/>
    </row>
    <row r="522" spans="11:23" x14ac:dyDescent="0.9">
      <c r="K522" s="63"/>
      <c r="L522" s="63"/>
      <c r="M522" s="63"/>
      <c r="N522" s="63"/>
      <c r="O522" s="63"/>
      <c r="P522" s="63"/>
      <c r="Q522" s="63"/>
      <c r="R522" s="63"/>
      <c r="S522" s="63"/>
      <c r="T522" s="63"/>
      <c r="U522" s="63"/>
      <c r="V522" s="63"/>
      <c r="W522" s="63"/>
    </row>
    <row r="523" spans="11:23" x14ac:dyDescent="0.9">
      <c r="K523" s="63"/>
      <c r="L523" s="63"/>
      <c r="M523" s="63"/>
      <c r="N523" s="63"/>
      <c r="O523" s="63"/>
      <c r="P523" s="63"/>
      <c r="Q523" s="63"/>
      <c r="R523" s="63"/>
      <c r="S523" s="63"/>
      <c r="T523" s="63"/>
      <c r="U523" s="63"/>
      <c r="V523" s="63"/>
      <c r="W523" s="63"/>
    </row>
    <row r="524" spans="11:23" x14ac:dyDescent="0.9">
      <c r="K524" s="63"/>
      <c r="L524" s="63"/>
      <c r="M524" s="63"/>
      <c r="N524" s="63"/>
      <c r="O524" s="63"/>
      <c r="P524" s="63"/>
      <c r="Q524" s="63"/>
      <c r="R524" s="63"/>
      <c r="S524" s="63"/>
      <c r="T524" s="63"/>
      <c r="U524" s="63"/>
      <c r="V524" s="63"/>
      <c r="W524" s="63"/>
    </row>
    <row r="525" spans="11:23" x14ac:dyDescent="0.9">
      <c r="K525" s="63"/>
      <c r="L525" s="63"/>
      <c r="M525" s="63"/>
      <c r="N525" s="63"/>
      <c r="O525" s="63"/>
      <c r="P525" s="63"/>
      <c r="Q525" s="63"/>
      <c r="R525" s="63"/>
      <c r="S525" s="63"/>
      <c r="T525" s="63"/>
      <c r="U525" s="63"/>
      <c r="V525" s="63"/>
      <c r="W525" s="63"/>
    </row>
    <row r="526" spans="11:23" x14ac:dyDescent="0.9">
      <c r="K526" s="63"/>
      <c r="L526" s="63"/>
      <c r="M526" s="63"/>
      <c r="N526" s="63"/>
      <c r="O526" s="63"/>
      <c r="P526" s="63"/>
      <c r="Q526" s="63"/>
      <c r="R526" s="63"/>
      <c r="S526" s="63"/>
      <c r="T526" s="63"/>
      <c r="U526" s="63"/>
      <c r="V526" s="63"/>
      <c r="W526" s="63"/>
    </row>
    <row r="527" spans="11:23" x14ac:dyDescent="0.9">
      <c r="K527" s="63"/>
      <c r="L527" s="63"/>
      <c r="M527" s="63"/>
      <c r="N527" s="63"/>
      <c r="O527" s="63"/>
      <c r="P527" s="63"/>
      <c r="Q527" s="63"/>
      <c r="R527" s="63"/>
      <c r="S527" s="63"/>
      <c r="T527" s="63"/>
      <c r="U527" s="63"/>
      <c r="V527" s="63"/>
      <c r="W527" s="63"/>
    </row>
    <row r="528" spans="11:23" x14ac:dyDescent="0.9">
      <c r="K528" s="63"/>
      <c r="L528" s="63"/>
      <c r="M528" s="63"/>
      <c r="N528" s="63"/>
      <c r="O528" s="63"/>
      <c r="P528" s="63"/>
      <c r="Q528" s="63"/>
      <c r="R528" s="63"/>
      <c r="S528" s="63"/>
      <c r="T528" s="63"/>
      <c r="U528" s="63"/>
      <c r="V528" s="63"/>
      <c r="W528" s="63"/>
    </row>
    <row r="529" spans="15:23" x14ac:dyDescent="0.9">
      <c r="O529" s="63"/>
      <c r="P529" s="63"/>
      <c r="Q529" s="63"/>
      <c r="R529" s="63"/>
      <c r="S529" s="63"/>
      <c r="T529" s="63"/>
      <c r="U529" s="63"/>
      <c r="V529" s="63"/>
      <c r="W529" s="63"/>
    </row>
    <row r="530" spans="15:23" x14ac:dyDescent="0.9">
      <c r="O530" s="63"/>
      <c r="P530" s="63"/>
      <c r="Q530" s="63"/>
      <c r="R530" s="63"/>
      <c r="S530" s="63"/>
      <c r="T530" s="63"/>
      <c r="U530" s="63"/>
      <c r="V530" s="63"/>
      <c r="W530" s="63"/>
    </row>
    <row r="531" spans="15:23" x14ac:dyDescent="0.9">
      <c r="O531" s="63"/>
      <c r="P531" s="63"/>
      <c r="Q531" s="63"/>
      <c r="R531" s="63"/>
      <c r="S531" s="63"/>
      <c r="T531" s="63"/>
      <c r="U531" s="63"/>
      <c r="V531" s="63"/>
      <c r="W531" s="63"/>
    </row>
    <row r="532" spans="15:23" x14ac:dyDescent="0.9">
      <c r="O532" s="63"/>
      <c r="P532" s="63"/>
      <c r="Q532" s="63"/>
      <c r="R532" s="63"/>
      <c r="S532" s="63"/>
      <c r="T532" s="63"/>
      <c r="U532" s="63"/>
      <c r="V532" s="63"/>
      <c r="W532" s="63"/>
    </row>
    <row r="533" spans="15:23" x14ac:dyDescent="0.9">
      <c r="O533" s="63"/>
      <c r="P533" s="63"/>
      <c r="Q533" s="63"/>
      <c r="R533" s="63"/>
      <c r="S533" s="63"/>
      <c r="T533" s="63"/>
      <c r="U533" s="63"/>
      <c r="V533" s="63"/>
      <c r="W533" s="63"/>
    </row>
    <row r="534" spans="15:23" x14ac:dyDescent="0.9">
      <c r="O534" s="63"/>
      <c r="P534" s="63"/>
      <c r="Q534" s="63"/>
      <c r="R534" s="63"/>
      <c r="S534" s="63"/>
      <c r="T534" s="63"/>
      <c r="U534" s="63"/>
      <c r="V534" s="63"/>
      <c r="W534" s="63"/>
    </row>
    <row r="535" spans="15:23" x14ac:dyDescent="0.9">
      <c r="O535" s="63"/>
      <c r="P535" s="63"/>
      <c r="Q535" s="63"/>
      <c r="R535" s="63"/>
      <c r="S535" s="63"/>
      <c r="T535" s="63"/>
      <c r="U535" s="63"/>
      <c r="V535" s="63"/>
      <c r="W535" s="63"/>
    </row>
    <row r="536" spans="15:23" x14ac:dyDescent="0.9">
      <c r="O536" s="63"/>
      <c r="P536" s="63"/>
      <c r="Q536" s="63"/>
      <c r="R536" s="63"/>
      <c r="S536" s="63"/>
      <c r="T536" s="63"/>
      <c r="U536" s="63"/>
      <c r="V536" s="63"/>
      <c r="W536" s="63"/>
    </row>
    <row r="537" spans="15:23" x14ac:dyDescent="0.9">
      <c r="O537" s="63"/>
      <c r="P537" s="63"/>
      <c r="Q537" s="63"/>
      <c r="R537" s="63"/>
      <c r="S537" s="63"/>
      <c r="T537" s="63"/>
      <c r="U537" s="63"/>
      <c r="V537" s="63"/>
      <c r="W537" s="63"/>
    </row>
    <row r="538" spans="15:23" x14ac:dyDescent="0.9">
      <c r="O538" s="63"/>
      <c r="P538" s="63"/>
      <c r="Q538" s="63"/>
      <c r="R538" s="63"/>
      <c r="S538" s="63"/>
      <c r="T538" s="63"/>
      <c r="U538" s="63"/>
      <c r="V538" s="63"/>
      <c r="W538" s="63"/>
    </row>
    <row r="539" spans="15:23" x14ac:dyDescent="0.9">
      <c r="O539" s="63"/>
      <c r="P539" s="63"/>
      <c r="Q539" s="63"/>
      <c r="R539" s="63"/>
      <c r="S539" s="63"/>
      <c r="T539" s="63"/>
      <c r="U539" s="63"/>
      <c r="V539" s="63"/>
      <c r="W539" s="63"/>
    </row>
    <row r="540" spans="15:23" x14ac:dyDescent="0.9">
      <c r="O540" s="63"/>
      <c r="P540" s="63"/>
      <c r="Q540" s="63"/>
      <c r="R540" s="63"/>
      <c r="S540" s="63"/>
      <c r="T540" s="63"/>
      <c r="U540" s="63"/>
      <c r="V540" s="63"/>
      <c r="W540" s="63"/>
    </row>
    <row r="541" spans="15:23" x14ac:dyDescent="0.9">
      <c r="O541" s="63"/>
      <c r="P541" s="63"/>
      <c r="Q541" s="63"/>
      <c r="R541" s="63"/>
      <c r="S541" s="63"/>
      <c r="T541" s="63"/>
      <c r="U541" s="63"/>
      <c r="V541" s="63"/>
      <c r="W541" s="63"/>
    </row>
    <row r="542" spans="15:23" x14ac:dyDescent="0.9">
      <c r="O542" s="63"/>
      <c r="P542" s="63"/>
      <c r="Q542" s="63"/>
      <c r="R542" s="63"/>
      <c r="S542" s="63"/>
      <c r="T542" s="63"/>
      <c r="U542" s="63"/>
      <c r="V542" s="63"/>
      <c r="W542" s="63"/>
    </row>
    <row r="543" spans="15:23" x14ac:dyDescent="0.9">
      <c r="O543" s="63"/>
      <c r="P543" s="63"/>
      <c r="Q543" s="63"/>
      <c r="R543" s="63"/>
      <c r="S543" s="63"/>
      <c r="T543" s="63"/>
      <c r="U543" s="63"/>
      <c r="V543" s="63"/>
      <c r="W543" s="63"/>
    </row>
    <row r="544" spans="15:23" x14ac:dyDescent="0.9">
      <c r="O544" s="63"/>
      <c r="P544" s="63"/>
      <c r="Q544" s="63"/>
      <c r="R544" s="63"/>
      <c r="S544" s="63"/>
      <c r="T544" s="63"/>
      <c r="U544" s="63"/>
      <c r="V544" s="63"/>
      <c r="W544" s="63"/>
    </row>
    <row r="545" spans="15:23" x14ac:dyDescent="0.9">
      <c r="O545" s="63"/>
      <c r="P545" s="63"/>
      <c r="Q545" s="63"/>
      <c r="R545" s="63"/>
      <c r="S545" s="63"/>
      <c r="T545" s="63"/>
      <c r="U545" s="63"/>
      <c r="V545" s="63"/>
      <c r="W545" s="63"/>
    </row>
    <row r="546" spans="15:23" x14ac:dyDescent="0.9">
      <c r="O546" s="63"/>
      <c r="P546" s="63"/>
      <c r="Q546" s="63"/>
      <c r="R546" s="63"/>
      <c r="S546" s="63"/>
      <c r="T546" s="63"/>
      <c r="U546" s="63"/>
      <c r="V546" s="63"/>
      <c r="W546" s="63"/>
    </row>
    <row r="547" spans="15:23" x14ac:dyDescent="0.9">
      <c r="O547" s="63"/>
      <c r="P547" s="63"/>
      <c r="Q547" s="63"/>
      <c r="R547" s="63"/>
      <c r="S547" s="63"/>
      <c r="T547" s="63"/>
      <c r="U547" s="63"/>
      <c r="V547" s="63"/>
      <c r="W547" s="63"/>
    </row>
    <row r="548" spans="15:23" x14ac:dyDescent="0.9">
      <c r="O548" s="63"/>
      <c r="P548" s="63"/>
      <c r="Q548" s="63"/>
      <c r="R548" s="63"/>
      <c r="S548" s="63"/>
      <c r="T548" s="63"/>
      <c r="U548" s="63"/>
      <c r="V548" s="63"/>
      <c r="W548" s="63"/>
    </row>
    <row r="549" spans="15:23" x14ac:dyDescent="0.9">
      <c r="O549" s="63"/>
      <c r="P549" s="63"/>
      <c r="Q549" s="63"/>
      <c r="R549" s="63"/>
      <c r="S549" s="63"/>
      <c r="T549" s="63"/>
      <c r="U549" s="63"/>
      <c r="V549" s="63"/>
      <c r="W549" s="63"/>
    </row>
    <row r="550" spans="15:23" x14ac:dyDescent="0.9">
      <c r="O550" s="63"/>
      <c r="P550" s="63"/>
      <c r="Q550" s="63"/>
      <c r="R550" s="63"/>
      <c r="S550" s="63"/>
      <c r="T550" s="63"/>
      <c r="U550" s="63"/>
      <c r="V550" s="63"/>
      <c r="W550" s="63"/>
    </row>
    <row r="551" spans="15:23" x14ac:dyDescent="0.9">
      <c r="O551" s="63"/>
      <c r="P551" s="63"/>
      <c r="Q551" s="63"/>
      <c r="R551" s="63"/>
      <c r="S551" s="63"/>
      <c r="T551" s="63"/>
      <c r="U551" s="63"/>
      <c r="V551" s="63"/>
      <c r="W551" s="63"/>
    </row>
    <row r="552" spans="15:23" x14ac:dyDescent="0.9">
      <c r="O552" s="63"/>
      <c r="P552" s="63"/>
      <c r="Q552" s="63"/>
      <c r="R552" s="63"/>
      <c r="S552" s="63"/>
      <c r="T552" s="63"/>
      <c r="U552" s="63"/>
      <c r="V552" s="63"/>
      <c r="W552" s="63"/>
    </row>
    <row r="553" spans="15:23" x14ac:dyDescent="0.9">
      <c r="O553" s="63"/>
      <c r="P553" s="63"/>
      <c r="Q553" s="63"/>
      <c r="R553" s="63"/>
      <c r="S553" s="63"/>
      <c r="T553" s="63"/>
      <c r="U553" s="63"/>
      <c r="V553" s="63"/>
      <c r="W553" s="63"/>
    </row>
    <row r="554" spans="15:23" x14ac:dyDescent="0.9">
      <c r="O554" s="63"/>
      <c r="P554" s="63"/>
      <c r="Q554" s="63"/>
      <c r="R554" s="63"/>
      <c r="S554" s="63"/>
      <c r="T554" s="63"/>
      <c r="U554" s="63"/>
      <c r="V554" s="63"/>
      <c r="W554" s="63"/>
    </row>
    <row r="555" spans="15:23" x14ac:dyDescent="0.9">
      <c r="O555" s="63"/>
      <c r="P555" s="63"/>
      <c r="Q555" s="63"/>
      <c r="R555" s="63"/>
      <c r="S555" s="63"/>
      <c r="T555" s="63"/>
      <c r="U555" s="63"/>
      <c r="V555" s="63"/>
      <c r="W555" s="63"/>
    </row>
    <row r="556" spans="15:23" x14ac:dyDescent="0.9">
      <c r="O556" s="63"/>
      <c r="P556" s="63"/>
      <c r="Q556" s="63"/>
      <c r="R556" s="63"/>
      <c r="S556" s="63"/>
      <c r="T556" s="63"/>
      <c r="U556" s="63"/>
      <c r="V556" s="63"/>
      <c r="W556" s="63"/>
    </row>
    <row r="557" spans="15:23" x14ac:dyDescent="0.9">
      <c r="O557" s="63"/>
      <c r="P557" s="63"/>
      <c r="Q557" s="63"/>
      <c r="R557" s="63"/>
      <c r="S557" s="63"/>
      <c r="T557" s="63"/>
      <c r="U557" s="63"/>
      <c r="V557" s="63"/>
      <c r="W557" s="63"/>
    </row>
    <row r="558" spans="15:23" x14ac:dyDescent="0.9">
      <c r="O558" s="63"/>
      <c r="P558" s="63"/>
      <c r="Q558" s="63"/>
      <c r="R558" s="63"/>
      <c r="S558" s="63"/>
      <c r="T558" s="63"/>
      <c r="U558" s="63"/>
      <c r="V558" s="63"/>
      <c r="W558" s="63"/>
    </row>
    <row r="559" spans="15:23" x14ac:dyDescent="0.9">
      <c r="O559" s="63"/>
      <c r="P559" s="63"/>
      <c r="Q559" s="63"/>
      <c r="R559" s="63"/>
      <c r="S559" s="63"/>
      <c r="T559" s="63"/>
      <c r="U559" s="63"/>
      <c r="V559" s="63"/>
      <c r="W559" s="63"/>
    </row>
    <row r="560" spans="15:23" x14ac:dyDescent="0.9">
      <c r="O560" s="63"/>
      <c r="P560" s="63"/>
      <c r="Q560" s="63"/>
      <c r="R560" s="63"/>
      <c r="S560" s="63"/>
      <c r="T560" s="63"/>
      <c r="U560" s="63"/>
      <c r="V560" s="63"/>
      <c r="W560" s="63"/>
    </row>
    <row r="561" spans="15:23" x14ac:dyDescent="0.9">
      <c r="O561" s="63"/>
      <c r="P561" s="63"/>
      <c r="Q561" s="63"/>
      <c r="R561" s="63"/>
      <c r="S561" s="63"/>
      <c r="T561" s="63"/>
      <c r="U561" s="63"/>
      <c r="V561" s="63"/>
      <c r="W561" s="63"/>
    </row>
    <row r="562" spans="15:23" x14ac:dyDescent="0.9">
      <c r="O562" s="63"/>
      <c r="P562" s="63"/>
      <c r="Q562" s="63"/>
      <c r="R562" s="63"/>
      <c r="S562" s="63"/>
      <c r="T562" s="63"/>
      <c r="U562" s="63"/>
      <c r="V562" s="63"/>
      <c r="W562" s="63"/>
    </row>
    <row r="563" spans="15:23" x14ac:dyDescent="0.9">
      <c r="O563" s="63"/>
      <c r="P563" s="63"/>
      <c r="Q563" s="63"/>
      <c r="R563" s="63"/>
      <c r="S563" s="63"/>
      <c r="T563" s="63"/>
      <c r="U563" s="63"/>
      <c r="V563" s="63"/>
      <c r="W563" s="63"/>
    </row>
    <row r="564" spans="15:23" x14ac:dyDescent="0.9">
      <c r="O564" s="63"/>
      <c r="P564" s="63"/>
      <c r="Q564" s="63"/>
      <c r="R564" s="63"/>
      <c r="S564" s="63"/>
      <c r="T564" s="63"/>
      <c r="U564" s="63"/>
      <c r="V564" s="63"/>
      <c r="W564" s="63"/>
    </row>
    <row r="565" spans="15:23" x14ac:dyDescent="0.9">
      <c r="O565" s="63"/>
      <c r="P565" s="63"/>
      <c r="Q565" s="63"/>
      <c r="R565" s="63"/>
      <c r="S565" s="63"/>
      <c r="T565" s="63"/>
      <c r="U565" s="63"/>
      <c r="V565" s="63"/>
      <c r="W565" s="63"/>
    </row>
    <row r="566" spans="15:23" x14ac:dyDescent="0.9">
      <c r="O566" s="63"/>
      <c r="P566" s="63"/>
      <c r="Q566" s="63"/>
      <c r="R566" s="63"/>
      <c r="S566" s="63"/>
      <c r="T566" s="63"/>
      <c r="U566" s="63"/>
      <c r="V566" s="63"/>
      <c r="W566" s="63"/>
    </row>
    <row r="567" spans="15:23" x14ac:dyDescent="0.9">
      <c r="O567" s="63"/>
      <c r="P567" s="63"/>
      <c r="Q567" s="63"/>
      <c r="R567" s="63"/>
      <c r="S567" s="63"/>
      <c r="T567" s="63"/>
      <c r="U567" s="63"/>
      <c r="V567" s="63"/>
      <c r="W567" s="63"/>
    </row>
    <row r="568" spans="15:23" x14ac:dyDescent="0.9">
      <c r="O568" s="63"/>
      <c r="P568" s="63"/>
      <c r="Q568" s="63"/>
      <c r="R568" s="63"/>
      <c r="S568" s="63"/>
      <c r="T568" s="63"/>
      <c r="U568" s="63"/>
      <c r="V568" s="63"/>
      <c r="W568" s="63"/>
    </row>
    <row r="569" spans="15:23" x14ac:dyDescent="0.9">
      <c r="O569" s="63"/>
      <c r="P569" s="63"/>
      <c r="Q569" s="63"/>
      <c r="R569" s="63"/>
      <c r="S569" s="63"/>
      <c r="T569" s="63"/>
      <c r="U569" s="63"/>
      <c r="V569" s="63"/>
      <c r="W569" s="63"/>
    </row>
    <row r="570" spans="15:23" x14ac:dyDescent="0.9">
      <c r="O570" s="63"/>
      <c r="P570" s="63"/>
      <c r="Q570" s="63"/>
      <c r="R570" s="63"/>
      <c r="S570" s="63"/>
      <c r="T570" s="63"/>
      <c r="U570" s="63"/>
      <c r="V570" s="63"/>
      <c r="W570" s="63"/>
    </row>
    <row r="571" spans="15:23" x14ac:dyDescent="0.9">
      <c r="O571" s="63"/>
      <c r="P571" s="63"/>
      <c r="Q571" s="63"/>
      <c r="R571" s="63"/>
      <c r="S571" s="63"/>
      <c r="T571" s="63"/>
      <c r="U571" s="63"/>
      <c r="V571" s="63"/>
      <c r="W571" s="63"/>
    </row>
    <row r="572" spans="15:23" x14ac:dyDescent="0.9">
      <c r="O572" s="63"/>
      <c r="P572" s="63"/>
      <c r="Q572" s="63"/>
      <c r="R572" s="63"/>
      <c r="S572" s="63"/>
      <c r="T572" s="63"/>
      <c r="U572" s="63"/>
      <c r="V572" s="63"/>
      <c r="W572" s="63"/>
    </row>
    <row r="573" spans="15:23" x14ac:dyDescent="0.9">
      <c r="O573" s="63"/>
      <c r="P573" s="63"/>
      <c r="Q573" s="63"/>
      <c r="R573" s="63"/>
      <c r="S573" s="63"/>
      <c r="T573" s="63"/>
      <c r="U573" s="63"/>
      <c r="V573" s="63"/>
      <c r="W573" s="63"/>
    </row>
    <row r="574" spans="15:23" x14ac:dyDescent="0.9">
      <c r="O574" s="63"/>
      <c r="P574" s="63"/>
      <c r="Q574" s="63"/>
      <c r="R574" s="63"/>
      <c r="S574" s="63"/>
      <c r="T574" s="63"/>
      <c r="U574" s="63"/>
      <c r="V574" s="63"/>
      <c r="W574" s="63"/>
    </row>
    <row r="575" spans="15:23" x14ac:dyDescent="0.9">
      <c r="O575" s="63"/>
      <c r="P575" s="63"/>
      <c r="Q575" s="63"/>
      <c r="R575" s="63"/>
      <c r="S575" s="63"/>
      <c r="T575" s="63"/>
      <c r="U575" s="63"/>
      <c r="V575" s="63"/>
      <c r="W575" s="63"/>
    </row>
    <row r="576" spans="15:23" x14ac:dyDescent="0.9">
      <c r="O576" s="63"/>
      <c r="P576" s="63"/>
      <c r="Q576" s="63"/>
      <c r="R576" s="63"/>
      <c r="S576" s="63"/>
      <c r="T576" s="63"/>
      <c r="U576" s="63"/>
      <c r="V576" s="63"/>
      <c r="W576" s="63"/>
    </row>
    <row r="577" spans="15:23" x14ac:dyDescent="0.9">
      <c r="O577" s="63"/>
      <c r="P577" s="63"/>
      <c r="Q577" s="63"/>
      <c r="R577" s="63"/>
      <c r="S577" s="63"/>
      <c r="T577" s="63"/>
      <c r="U577" s="63"/>
      <c r="V577" s="63"/>
      <c r="W577" s="63"/>
    </row>
    <row r="578" spans="15:23" x14ac:dyDescent="0.9">
      <c r="O578" s="63"/>
      <c r="P578" s="63"/>
      <c r="Q578" s="63"/>
      <c r="R578" s="63"/>
      <c r="S578" s="63"/>
      <c r="T578" s="63"/>
      <c r="U578" s="63"/>
      <c r="V578" s="63"/>
      <c r="W578" s="63"/>
    </row>
    <row r="579" spans="15:23" x14ac:dyDescent="0.9">
      <c r="O579" s="63"/>
      <c r="P579" s="63"/>
      <c r="Q579" s="63"/>
      <c r="R579" s="63"/>
      <c r="S579" s="63"/>
      <c r="T579" s="63"/>
      <c r="U579" s="63"/>
      <c r="V579" s="63"/>
      <c r="W579" s="63"/>
    </row>
    <row r="580" spans="15:23" x14ac:dyDescent="0.9">
      <c r="O580" s="63"/>
      <c r="P580" s="63"/>
      <c r="Q580" s="63"/>
      <c r="R580" s="63"/>
      <c r="S580" s="63"/>
      <c r="T580" s="63"/>
      <c r="U580" s="63"/>
      <c r="V580" s="63"/>
      <c r="W580" s="63"/>
    </row>
    <row r="581" spans="15:23" x14ac:dyDescent="0.9">
      <c r="O581" s="63"/>
      <c r="P581" s="63"/>
      <c r="Q581" s="63"/>
      <c r="R581" s="63"/>
      <c r="S581" s="63"/>
      <c r="T581" s="63"/>
      <c r="U581" s="63"/>
      <c r="V581" s="63"/>
      <c r="W581" s="63"/>
    </row>
    <row r="582" spans="15:23" x14ac:dyDescent="0.9">
      <c r="O582" s="63"/>
      <c r="P582" s="63"/>
      <c r="Q582" s="63"/>
      <c r="R582" s="63"/>
      <c r="S582" s="63"/>
      <c r="T582" s="63"/>
      <c r="U582" s="63"/>
      <c r="V582" s="63"/>
      <c r="W582" s="63"/>
    </row>
    <row r="583" spans="15:23" x14ac:dyDescent="0.9">
      <c r="O583" s="63"/>
      <c r="P583" s="63"/>
      <c r="Q583" s="63"/>
      <c r="R583" s="63"/>
      <c r="S583" s="63"/>
      <c r="T583" s="63"/>
      <c r="U583" s="63"/>
      <c r="V583" s="63"/>
      <c r="W583" s="63"/>
    </row>
    <row r="584" spans="15:23" x14ac:dyDescent="0.9">
      <c r="O584" s="63"/>
      <c r="P584" s="63"/>
      <c r="Q584" s="63"/>
      <c r="R584" s="63"/>
      <c r="S584" s="63"/>
      <c r="T584" s="63"/>
      <c r="U584" s="63"/>
      <c r="V584" s="63"/>
      <c r="W584" s="63"/>
    </row>
    <row r="585" spans="15:23" x14ac:dyDescent="0.9">
      <c r="O585" s="63"/>
      <c r="P585" s="63"/>
      <c r="Q585" s="63"/>
      <c r="R585" s="63"/>
      <c r="S585" s="63"/>
      <c r="T585" s="63"/>
      <c r="U585" s="63"/>
      <c r="V585" s="63"/>
      <c r="W585" s="63"/>
    </row>
    <row r="586" spans="15:23" x14ac:dyDescent="0.9">
      <c r="O586" s="63"/>
      <c r="P586" s="63"/>
      <c r="Q586" s="63"/>
      <c r="R586" s="63"/>
      <c r="S586" s="63"/>
      <c r="T586" s="63"/>
      <c r="U586" s="63"/>
      <c r="V586" s="63"/>
      <c r="W586" s="63"/>
    </row>
    <row r="587" spans="15:23" x14ac:dyDescent="0.9">
      <c r="O587" s="63"/>
      <c r="P587" s="63"/>
      <c r="Q587" s="63"/>
      <c r="R587" s="63"/>
      <c r="S587" s="63"/>
      <c r="T587" s="63"/>
      <c r="U587" s="63"/>
      <c r="V587" s="63"/>
      <c r="W587" s="63"/>
    </row>
    <row r="588" spans="15:23" x14ac:dyDescent="0.9">
      <c r="O588" s="63"/>
      <c r="P588" s="63"/>
      <c r="Q588" s="63"/>
      <c r="R588" s="63"/>
      <c r="S588" s="63"/>
      <c r="T588" s="63"/>
      <c r="U588" s="63"/>
      <c r="V588" s="63"/>
      <c r="W588" s="63"/>
    </row>
    <row r="589" spans="15:23" x14ac:dyDescent="0.9">
      <c r="O589" s="63"/>
      <c r="P589" s="63"/>
      <c r="Q589" s="63"/>
      <c r="R589" s="63"/>
      <c r="S589" s="63"/>
      <c r="T589" s="63"/>
      <c r="U589" s="63"/>
      <c r="V589" s="63"/>
      <c r="W589" s="63"/>
    </row>
    <row r="590" spans="15:23" x14ac:dyDescent="0.9">
      <c r="O590" s="63"/>
      <c r="P590" s="63"/>
      <c r="Q590" s="63"/>
      <c r="R590" s="63"/>
      <c r="S590" s="63"/>
      <c r="T590" s="63"/>
      <c r="U590" s="63"/>
      <c r="V590" s="63"/>
      <c r="W590" s="63"/>
    </row>
    <row r="591" spans="15:23" x14ac:dyDescent="0.9">
      <c r="O591" s="63"/>
      <c r="P591" s="63"/>
      <c r="Q591" s="63"/>
      <c r="R591" s="63"/>
      <c r="S591" s="63"/>
      <c r="T591" s="63"/>
      <c r="U591" s="63"/>
      <c r="V591" s="63"/>
      <c r="W591" s="63"/>
    </row>
    <row r="592" spans="15:23" x14ac:dyDescent="0.9">
      <c r="O592" s="63"/>
      <c r="P592" s="63"/>
      <c r="Q592" s="63"/>
      <c r="R592" s="63"/>
      <c r="S592" s="63"/>
      <c r="T592" s="63"/>
      <c r="U592" s="63"/>
      <c r="V592" s="63"/>
      <c r="W592" s="63"/>
    </row>
    <row r="593" spans="15:23" x14ac:dyDescent="0.9">
      <c r="O593" s="63"/>
      <c r="P593" s="63"/>
      <c r="Q593" s="63"/>
      <c r="R593" s="63"/>
      <c r="S593" s="63"/>
      <c r="T593" s="63"/>
      <c r="U593" s="63"/>
      <c r="V593" s="63"/>
      <c r="W593" s="63"/>
    </row>
    <row r="594" spans="15:23" x14ac:dyDescent="0.9">
      <c r="O594" s="63"/>
      <c r="P594" s="63"/>
      <c r="Q594" s="63"/>
      <c r="R594" s="63"/>
      <c r="S594" s="63"/>
      <c r="T594" s="63"/>
      <c r="U594" s="63"/>
      <c r="V594" s="63"/>
      <c r="W594" s="63"/>
    </row>
    <row r="595" spans="15:23" x14ac:dyDescent="0.9">
      <c r="O595" s="63"/>
      <c r="P595" s="63"/>
      <c r="Q595" s="63"/>
      <c r="R595" s="63"/>
      <c r="S595" s="63"/>
      <c r="T595" s="63"/>
      <c r="U595" s="63"/>
      <c r="V595" s="63"/>
      <c r="W595" s="63"/>
    </row>
    <row r="596" spans="15:23" x14ac:dyDescent="0.9">
      <c r="O596" s="63"/>
      <c r="P596" s="63"/>
      <c r="Q596" s="63"/>
      <c r="R596" s="63"/>
      <c r="S596" s="63"/>
      <c r="T596" s="63"/>
      <c r="U596" s="63"/>
      <c r="V596" s="63"/>
      <c r="W596" s="63"/>
    </row>
    <row r="597" spans="15:23" x14ac:dyDescent="0.9">
      <c r="O597" s="63"/>
      <c r="P597" s="63"/>
      <c r="Q597" s="63"/>
      <c r="R597" s="63"/>
      <c r="S597" s="63"/>
      <c r="T597" s="63"/>
      <c r="U597" s="63"/>
      <c r="V597" s="63"/>
      <c r="W597" s="63"/>
    </row>
    <row r="598" spans="15:23" x14ac:dyDescent="0.9">
      <c r="O598" s="63"/>
      <c r="P598" s="63"/>
      <c r="Q598" s="63"/>
      <c r="R598" s="63"/>
      <c r="S598" s="63"/>
      <c r="T598" s="63"/>
      <c r="U598" s="63"/>
      <c r="V598" s="63"/>
      <c r="W598" s="63"/>
    </row>
    <row r="599" spans="15:23" x14ac:dyDescent="0.9">
      <c r="O599" s="63"/>
      <c r="P599" s="63"/>
      <c r="Q599" s="63"/>
      <c r="R599" s="63"/>
      <c r="S599" s="63"/>
      <c r="T599" s="63"/>
      <c r="U599" s="63"/>
      <c r="V599" s="63"/>
      <c r="W599" s="63"/>
    </row>
    <row r="600" spans="15:23" x14ac:dyDescent="0.9">
      <c r="O600" s="63"/>
      <c r="P600" s="63"/>
      <c r="Q600" s="63"/>
      <c r="R600" s="63"/>
      <c r="S600" s="63"/>
      <c r="T600" s="63"/>
      <c r="U600" s="63"/>
      <c r="V600" s="63"/>
      <c r="W600" s="63"/>
    </row>
    <row r="601" spans="15:23" x14ac:dyDescent="0.9">
      <c r="O601" s="63"/>
      <c r="P601" s="63"/>
      <c r="Q601" s="63"/>
      <c r="R601" s="63"/>
      <c r="S601" s="63"/>
      <c r="T601" s="63"/>
      <c r="U601" s="63"/>
      <c r="V601" s="63"/>
      <c r="W601" s="63"/>
    </row>
    <row r="602" spans="15:23" x14ac:dyDescent="0.9">
      <c r="O602" s="63"/>
      <c r="P602" s="63"/>
      <c r="Q602" s="63"/>
      <c r="R602" s="63"/>
      <c r="S602" s="63"/>
      <c r="T602" s="63"/>
      <c r="U602" s="63"/>
      <c r="V602" s="63"/>
      <c r="W602" s="63"/>
    </row>
    <row r="603" spans="15:23" x14ac:dyDescent="0.9">
      <c r="O603" s="63"/>
      <c r="P603" s="63"/>
      <c r="Q603" s="63"/>
      <c r="R603" s="63"/>
      <c r="S603" s="63"/>
      <c r="T603" s="63"/>
      <c r="U603" s="63"/>
      <c r="V603" s="63"/>
      <c r="W603" s="63"/>
    </row>
    <row r="604" spans="15:23" x14ac:dyDescent="0.9">
      <c r="O604" s="63"/>
      <c r="P604" s="63"/>
      <c r="Q604" s="63"/>
      <c r="R604" s="63"/>
      <c r="S604" s="63"/>
      <c r="T604" s="63"/>
      <c r="U604" s="63"/>
      <c r="V604" s="63"/>
      <c r="W604" s="63"/>
    </row>
    <row r="605" spans="15:23" x14ac:dyDescent="0.9">
      <c r="O605" s="63"/>
      <c r="P605" s="63"/>
      <c r="Q605" s="63"/>
      <c r="R605" s="63"/>
      <c r="S605" s="63"/>
      <c r="T605" s="63"/>
      <c r="U605" s="63"/>
      <c r="V605" s="63"/>
      <c r="W605" s="63"/>
    </row>
    <row r="606" spans="15:23" x14ac:dyDescent="0.9">
      <c r="O606" s="63"/>
      <c r="P606" s="63"/>
      <c r="Q606" s="63"/>
      <c r="R606" s="63"/>
      <c r="S606" s="63"/>
      <c r="T606" s="63"/>
      <c r="U606" s="63"/>
      <c r="V606" s="63"/>
      <c r="W606" s="63"/>
    </row>
    <row r="607" spans="15:23" x14ac:dyDescent="0.9">
      <c r="O607" s="63"/>
      <c r="P607" s="63"/>
      <c r="Q607" s="63"/>
      <c r="R607" s="63"/>
      <c r="S607" s="63"/>
      <c r="T607" s="63"/>
      <c r="U607" s="63"/>
      <c r="V607" s="63"/>
      <c r="W607" s="63"/>
    </row>
    <row r="608" spans="15:23" x14ac:dyDescent="0.9">
      <c r="O608" s="63"/>
      <c r="P608" s="63"/>
      <c r="Q608" s="63"/>
      <c r="R608" s="63"/>
      <c r="S608" s="63"/>
      <c r="T608" s="63"/>
      <c r="U608" s="63"/>
      <c r="V608" s="63"/>
      <c r="W608" s="63"/>
    </row>
    <row r="609" spans="15:23" x14ac:dyDescent="0.9">
      <c r="O609" s="63"/>
      <c r="P609" s="63"/>
      <c r="Q609" s="63"/>
      <c r="R609" s="63"/>
      <c r="S609" s="63"/>
      <c r="T609" s="63"/>
      <c r="U609" s="63"/>
      <c r="V609" s="63"/>
      <c r="W609" s="63"/>
    </row>
    <row r="610" spans="15:23" x14ac:dyDescent="0.9">
      <c r="O610" s="63"/>
      <c r="P610" s="63"/>
      <c r="Q610" s="63"/>
      <c r="R610" s="63"/>
      <c r="S610" s="63"/>
      <c r="T610" s="63"/>
      <c r="U610" s="63"/>
      <c r="V610" s="63"/>
      <c r="W610" s="63"/>
    </row>
    <row r="611" spans="15:23" x14ac:dyDescent="0.9">
      <c r="O611" s="63"/>
      <c r="P611" s="63"/>
      <c r="Q611" s="63"/>
      <c r="R611" s="63"/>
      <c r="S611" s="63"/>
      <c r="T611" s="63"/>
      <c r="U611" s="63"/>
      <c r="V611" s="63"/>
      <c r="W611" s="63"/>
    </row>
    <row r="612" spans="15:23" x14ac:dyDescent="0.9">
      <c r="O612" s="63"/>
      <c r="P612" s="63"/>
      <c r="Q612" s="63"/>
      <c r="R612" s="63"/>
      <c r="S612" s="63"/>
      <c r="T612" s="63"/>
      <c r="U612" s="63"/>
      <c r="V612" s="63"/>
      <c r="W612" s="63"/>
    </row>
    <row r="613" spans="15:23" x14ac:dyDescent="0.9">
      <c r="O613" s="63"/>
      <c r="P613" s="63"/>
      <c r="Q613" s="63"/>
      <c r="R613" s="63"/>
      <c r="S613" s="63"/>
      <c r="T613" s="63"/>
      <c r="U613" s="63"/>
      <c r="V613" s="63"/>
      <c r="W613" s="63"/>
    </row>
    <row r="614" spans="15:23" x14ac:dyDescent="0.9">
      <c r="O614" s="63"/>
      <c r="P614" s="63"/>
      <c r="Q614" s="63"/>
      <c r="R614" s="63"/>
      <c r="S614" s="63"/>
      <c r="T614" s="63"/>
      <c r="U614" s="63"/>
      <c r="V614" s="63"/>
      <c r="W614" s="63"/>
    </row>
    <row r="615" spans="15:23" x14ac:dyDescent="0.9">
      <c r="O615" s="63"/>
      <c r="P615" s="63"/>
      <c r="Q615" s="63"/>
      <c r="R615" s="63"/>
      <c r="S615" s="63"/>
      <c r="T615" s="63"/>
      <c r="U615" s="63"/>
      <c r="V615" s="63"/>
      <c r="W615" s="63"/>
    </row>
    <row r="616" spans="15:23" x14ac:dyDescent="0.9">
      <c r="O616" s="63"/>
      <c r="P616" s="63"/>
      <c r="Q616" s="63"/>
      <c r="R616" s="63"/>
      <c r="S616" s="63"/>
      <c r="T616" s="63"/>
      <c r="U616" s="63"/>
      <c r="V616" s="63"/>
      <c r="W616" s="63"/>
    </row>
    <row r="617" spans="15:23" x14ac:dyDescent="0.9">
      <c r="O617" s="63"/>
      <c r="P617" s="63"/>
      <c r="Q617" s="63"/>
      <c r="R617" s="63"/>
      <c r="S617" s="63"/>
      <c r="T617" s="63"/>
      <c r="U617" s="63"/>
      <c r="V617" s="63"/>
      <c r="W617" s="63"/>
    </row>
    <row r="618" spans="15:23" x14ac:dyDescent="0.9">
      <c r="O618" s="63"/>
      <c r="P618" s="63"/>
      <c r="Q618" s="63"/>
      <c r="R618" s="63"/>
      <c r="S618" s="63"/>
      <c r="T618" s="63"/>
      <c r="U618" s="63"/>
      <c r="V618" s="63"/>
      <c r="W618" s="63"/>
    </row>
    <row r="619" spans="15:23" x14ac:dyDescent="0.9">
      <c r="O619" s="63"/>
      <c r="P619" s="63"/>
      <c r="Q619" s="63"/>
      <c r="R619" s="63"/>
      <c r="S619" s="63"/>
      <c r="T619" s="63"/>
      <c r="U619" s="63"/>
      <c r="V619" s="63"/>
      <c r="W619" s="63"/>
    </row>
    <row r="620" spans="15:23" x14ac:dyDescent="0.9">
      <c r="O620" s="63"/>
      <c r="P620" s="63"/>
      <c r="Q620" s="63"/>
      <c r="R620" s="63"/>
      <c r="S620" s="63"/>
      <c r="T620" s="63"/>
      <c r="U620" s="63"/>
      <c r="V620" s="63"/>
      <c r="W620" s="63"/>
    </row>
    <row r="621" spans="15:23" x14ac:dyDescent="0.9">
      <c r="O621" s="63"/>
      <c r="P621" s="63"/>
      <c r="Q621" s="63"/>
      <c r="R621" s="63"/>
      <c r="S621" s="63"/>
      <c r="T621" s="63"/>
      <c r="U621" s="63"/>
      <c r="V621" s="63"/>
      <c r="W621" s="63"/>
    </row>
    <row r="622" spans="15:23" x14ac:dyDescent="0.9">
      <c r="O622" s="63"/>
      <c r="P622" s="63"/>
      <c r="Q622" s="63"/>
      <c r="R622" s="63"/>
      <c r="S622" s="63"/>
      <c r="T622" s="63"/>
      <c r="U622" s="63"/>
      <c r="V622" s="63"/>
      <c r="W622" s="63"/>
    </row>
    <row r="623" spans="15:23" x14ac:dyDescent="0.9">
      <c r="O623" s="63"/>
      <c r="P623" s="63"/>
      <c r="Q623" s="63"/>
      <c r="R623" s="63"/>
      <c r="S623" s="63"/>
      <c r="T623" s="63"/>
      <c r="U623" s="63"/>
      <c r="V623" s="63"/>
      <c r="W623" s="63"/>
    </row>
    <row r="624" spans="15:23" x14ac:dyDescent="0.9">
      <c r="O624" s="63"/>
      <c r="P624" s="63"/>
      <c r="Q624" s="63"/>
      <c r="R624" s="63"/>
      <c r="S624" s="63"/>
      <c r="T624" s="63"/>
      <c r="U624" s="63"/>
      <c r="V624" s="63"/>
      <c r="W624" s="63"/>
    </row>
    <row r="625" spans="15:23" x14ac:dyDescent="0.9">
      <c r="O625" s="63"/>
      <c r="P625" s="63"/>
      <c r="Q625" s="63"/>
      <c r="R625" s="63"/>
      <c r="S625" s="63"/>
      <c r="T625" s="63"/>
      <c r="U625" s="63"/>
      <c r="V625" s="63"/>
      <c r="W625" s="63"/>
    </row>
    <row r="626" spans="15:23" x14ac:dyDescent="0.9">
      <c r="O626" s="63"/>
      <c r="P626" s="63"/>
      <c r="Q626" s="63"/>
      <c r="R626" s="63"/>
      <c r="S626" s="63"/>
      <c r="T626" s="63"/>
      <c r="U626" s="63"/>
      <c r="V626" s="63"/>
      <c r="W626" s="63"/>
    </row>
    <row r="627" spans="15:23" x14ac:dyDescent="0.9">
      <c r="O627" s="63"/>
      <c r="P627" s="63"/>
      <c r="Q627" s="63"/>
      <c r="R627" s="63"/>
      <c r="S627" s="63"/>
      <c r="T627" s="63"/>
      <c r="U627" s="63"/>
      <c r="V627" s="63"/>
      <c r="W627" s="63"/>
    </row>
    <row r="628" spans="15:23" x14ac:dyDescent="0.9">
      <c r="O628" s="63"/>
      <c r="P628" s="63"/>
      <c r="Q628" s="63"/>
      <c r="R628" s="63"/>
      <c r="S628" s="63"/>
      <c r="T628" s="63"/>
      <c r="U628" s="63"/>
      <c r="V628" s="63"/>
      <c r="W628" s="63"/>
    </row>
    <row r="629" spans="15:23" x14ac:dyDescent="0.9">
      <c r="O629" s="63"/>
      <c r="P629" s="63"/>
      <c r="Q629" s="63"/>
      <c r="R629" s="63"/>
      <c r="S629" s="63"/>
      <c r="T629" s="63"/>
      <c r="U629" s="63"/>
      <c r="V629" s="63"/>
      <c r="W629" s="63"/>
    </row>
    <row r="630" spans="15:23" x14ac:dyDescent="0.9">
      <c r="O630" s="63"/>
      <c r="P630" s="63"/>
      <c r="Q630" s="63"/>
      <c r="R630" s="63"/>
      <c r="S630" s="63"/>
      <c r="T630" s="63"/>
      <c r="U630" s="63"/>
      <c r="V630" s="63"/>
      <c r="W630" s="63"/>
    </row>
    <row r="631" spans="15:23" x14ac:dyDescent="0.9">
      <c r="O631" s="63"/>
      <c r="P631" s="63"/>
      <c r="Q631" s="63"/>
      <c r="R631" s="63"/>
      <c r="S631" s="63"/>
      <c r="T631" s="63"/>
      <c r="U631" s="63"/>
      <c r="V631" s="63"/>
      <c r="W631" s="63"/>
    </row>
    <row r="632" spans="15:23" x14ac:dyDescent="0.9">
      <c r="O632" s="63"/>
      <c r="P632" s="63"/>
      <c r="Q632" s="63"/>
      <c r="R632" s="63"/>
      <c r="S632" s="63"/>
      <c r="T632" s="63"/>
      <c r="U632" s="63"/>
      <c r="V632" s="63"/>
      <c r="W632" s="63"/>
    </row>
    <row r="633" spans="15:23" x14ac:dyDescent="0.9">
      <c r="O633" s="63"/>
      <c r="P633" s="63"/>
      <c r="Q633" s="63"/>
      <c r="R633" s="63"/>
      <c r="S633" s="63"/>
      <c r="T633" s="63"/>
      <c r="U633" s="63"/>
      <c r="V633" s="63"/>
      <c r="W633" s="63"/>
    </row>
    <row r="634" spans="15:23" x14ac:dyDescent="0.9">
      <c r="O634" s="63"/>
      <c r="P634" s="63"/>
      <c r="Q634" s="63"/>
      <c r="R634" s="63"/>
      <c r="S634" s="63"/>
      <c r="T634" s="63"/>
      <c r="U634" s="63"/>
      <c r="V634" s="63"/>
      <c r="W634" s="63"/>
    </row>
    <row r="635" spans="15:23" x14ac:dyDescent="0.9">
      <c r="O635" s="63"/>
      <c r="P635" s="63"/>
      <c r="Q635" s="63"/>
      <c r="R635" s="63"/>
      <c r="S635" s="63"/>
      <c r="T635" s="63"/>
      <c r="U635" s="63"/>
      <c r="V635" s="63"/>
      <c r="W635" s="63"/>
    </row>
    <row r="636" spans="15:23" x14ac:dyDescent="0.9">
      <c r="O636" s="63"/>
      <c r="P636" s="63"/>
      <c r="Q636" s="63"/>
      <c r="R636" s="63"/>
      <c r="S636" s="63"/>
      <c r="T636" s="63"/>
      <c r="U636" s="63"/>
      <c r="V636" s="63"/>
      <c r="W636" s="63"/>
    </row>
    <row r="637" spans="15:23" x14ac:dyDescent="0.9">
      <c r="O637" s="63"/>
      <c r="P637" s="63"/>
      <c r="Q637" s="63"/>
      <c r="R637" s="63"/>
      <c r="S637" s="63"/>
      <c r="T637" s="63"/>
      <c r="U637" s="63"/>
      <c r="V637" s="63"/>
      <c r="W637" s="63"/>
    </row>
    <row r="638" spans="15:23" x14ac:dyDescent="0.9">
      <c r="O638" s="63"/>
      <c r="P638" s="63"/>
      <c r="Q638" s="63"/>
      <c r="R638" s="63"/>
      <c r="S638" s="63"/>
      <c r="T638" s="63"/>
      <c r="U638" s="63"/>
      <c r="V638" s="63"/>
      <c r="W638" s="63"/>
    </row>
    <row r="639" spans="15:23" x14ac:dyDescent="0.9">
      <c r="O639" s="63"/>
      <c r="P639" s="63"/>
      <c r="Q639" s="63"/>
      <c r="R639" s="63"/>
      <c r="S639" s="63"/>
      <c r="T639" s="63"/>
      <c r="U639" s="63"/>
      <c r="V639" s="63"/>
      <c r="W639" s="63"/>
    </row>
    <row r="640" spans="15:23" x14ac:dyDescent="0.9">
      <c r="O640" s="63"/>
      <c r="P640" s="63"/>
      <c r="Q640" s="63"/>
      <c r="R640" s="63"/>
      <c r="S640" s="63"/>
      <c r="T640" s="63"/>
      <c r="U640" s="63"/>
      <c r="V640" s="63"/>
      <c r="W640" s="63"/>
    </row>
    <row r="641" spans="15:23" x14ac:dyDescent="0.9">
      <c r="O641" s="63"/>
      <c r="P641" s="63"/>
      <c r="Q641" s="63"/>
      <c r="R641" s="63"/>
      <c r="S641" s="63"/>
      <c r="T641" s="63"/>
      <c r="U641" s="63"/>
      <c r="V641" s="63"/>
      <c r="W641" s="63"/>
    </row>
    <row r="642" spans="15:23" x14ac:dyDescent="0.9">
      <c r="O642" s="63"/>
      <c r="P642" s="63"/>
      <c r="Q642" s="63"/>
      <c r="R642" s="63"/>
      <c r="S642" s="63"/>
      <c r="T642" s="63"/>
      <c r="U642" s="63"/>
      <c r="V642" s="63"/>
      <c r="W642" s="63"/>
    </row>
    <row r="643" spans="15:23" x14ac:dyDescent="0.9">
      <c r="O643" s="63"/>
      <c r="P643" s="63"/>
      <c r="Q643" s="63"/>
      <c r="R643" s="63"/>
      <c r="S643" s="63"/>
      <c r="T643" s="63"/>
      <c r="U643" s="63"/>
      <c r="V643" s="63"/>
      <c r="W643" s="63"/>
    </row>
    <row r="644" spans="15:23" x14ac:dyDescent="0.9">
      <c r="O644" s="63"/>
      <c r="P644" s="63"/>
      <c r="Q644" s="63"/>
      <c r="R644" s="63"/>
      <c r="S644" s="63"/>
      <c r="T644" s="63"/>
      <c r="U644" s="63"/>
      <c r="V644" s="63"/>
      <c r="W644" s="63"/>
    </row>
    <row r="645" spans="15:23" x14ac:dyDescent="0.9">
      <c r="O645" s="63"/>
      <c r="P645" s="63"/>
      <c r="Q645" s="63"/>
      <c r="R645" s="63"/>
      <c r="S645" s="63"/>
      <c r="T645" s="63"/>
      <c r="U645" s="63"/>
      <c r="V645" s="63"/>
      <c r="W645" s="63"/>
    </row>
    <row r="646" spans="15:23" x14ac:dyDescent="0.9">
      <c r="O646" s="63"/>
      <c r="P646" s="63"/>
      <c r="Q646" s="63"/>
      <c r="R646" s="63"/>
      <c r="S646" s="63"/>
      <c r="T646" s="63"/>
      <c r="U646" s="63"/>
      <c r="V646" s="63"/>
      <c r="W646" s="63"/>
    </row>
    <row r="647" spans="15:23" x14ac:dyDescent="0.9">
      <c r="O647" s="63"/>
      <c r="P647" s="63"/>
      <c r="Q647" s="63"/>
      <c r="R647" s="63"/>
      <c r="S647" s="63"/>
      <c r="T647" s="63"/>
      <c r="U647" s="63"/>
      <c r="V647" s="63"/>
      <c r="W647" s="63"/>
    </row>
    <row r="648" spans="15:23" x14ac:dyDescent="0.9">
      <c r="O648" s="63"/>
      <c r="P648" s="63"/>
      <c r="Q648" s="63"/>
      <c r="R648" s="63"/>
      <c r="S648" s="63"/>
      <c r="T648" s="63"/>
      <c r="U648" s="63"/>
      <c r="V648" s="63"/>
      <c r="W648" s="63"/>
    </row>
    <row r="649" spans="15:23" x14ac:dyDescent="0.9">
      <c r="O649" s="63"/>
      <c r="P649" s="63"/>
      <c r="Q649" s="63"/>
      <c r="R649" s="63"/>
      <c r="S649" s="63"/>
      <c r="T649" s="63"/>
      <c r="U649" s="63"/>
      <c r="V649" s="63"/>
      <c r="W649" s="63"/>
    </row>
    <row r="650" spans="15:23" x14ac:dyDescent="0.9">
      <c r="O650" s="63"/>
      <c r="P650" s="63"/>
      <c r="Q650" s="63"/>
      <c r="R650" s="63"/>
      <c r="S650" s="63"/>
      <c r="T650" s="63"/>
      <c r="U650" s="63"/>
      <c r="V650" s="63"/>
      <c r="W650" s="63"/>
    </row>
    <row r="651" spans="15:23" x14ac:dyDescent="0.9">
      <c r="O651" s="63"/>
      <c r="P651" s="63"/>
      <c r="Q651" s="63"/>
      <c r="R651" s="63"/>
      <c r="S651" s="63"/>
      <c r="T651" s="63"/>
      <c r="U651" s="63"/>
      <c r="V651" s="63"/>
      <c r="W651" s="63"/>
    </row>
    <row r="652" spans="15:23" x14ac:dyDescent="0.9">
      <c r="O652" s="63"/>
      <c r="P652" s="63"/>
      <c r="Q652" s="63"/>
      <c r="R652" s="63"/>
      <c r="S652" s="63"/>
      <c r="T652" s="63"/>
      <c r="U652" s="63"/>
      <c r="V652" s="63"/>
      <c r="W652" s="63"/>
    </row>
    <row r="653" spans="15:23" x14ac:dyDescent="0.9">
      <c r="O653" s="63"/>
      <c r="P653" s="63"/>
      <c r="Q653" s="63"/>
      <c r="R653" s="63"/>
      <c r="S653" s="63"/>
      <c r="T653" s="63"/>
      <c r="U653" s="63"/>
      <c r="V653" s="63"/>
      <c r="W653" s="63"/>
    </row>
    <row r="654" spans="15:23" x14ac:dyDescent="0.9">
      <c r="O654" s="63"/>
      <c r="P654" s="63"/>
      <c r="Q654" s="63"/>
      <c r="R654" s="63"/>
      <c r="S654" s="63"/>
      <c r="T654" s="63"/>
      <c r="U654" s="63"/>
      <c r="V654" s="63"/>
      <c r="W654" s="63"/>
    </row>
    <row r="655" spans="15:23" x14ac:dyDescent="0.9">
      <c r="O655" s="63"/>
      <c r="P655" s="63"/>
      <c r="Q655" s="63"/>
      <c r="R655" s="63"/>
      <c r="S655" s="63"/>
      <c r="T655" s="63"/>
      <c r="U655" s="63"/>
      <c r="V655" s="63"/>
      <c r="W655" s="63"/>
    </row>
    <row r="656" spans="15:23" x14ac:dyDescent="0.9">
      <c r="O656" s="63"/>
      <c r="P656" s="63"/>
      <c r="Q656" s="63"/>
      <c r="R656" s="63"/>
      <c r="S656" s="63"/>
      <c r="T656" s="63"/>
      <c r="U656" s="63"/>
      <c r="V656" s="63"/>
      <c r="W656" s="63"/>
    </row>
    <row r="657" spans="15:23" x14ac:dyDescent="0.9">
      <c r="O657" s="63"/>
      <c r="P657" s="63"/>
      <c r="Q657" s="63"/>
      <c r="R657" s="63"/>
      <c r="S657" s="63"/>
      <c r="T657" s="63"/>
      <c r="U657" s="63"/>
      <c r="V657" s="63"/>
      <c r="W657" s="63"/>
    </row>
    <row r="658" spans="15:23" x14ac:dyDescent="0.9">
      <c r="O658" s="63"/>
      <c r="P658" s="63"/>
      <c r="Q658" s="63"/>
      <c r="R658" s="63"/>
      <c r="S658" s="63"/>
      <c r="T658" s="63"/>
      <c r="U658" s="63"/>
      <c r="V658" s="63"/>
      <c r="W658" s="63"/>
    </row>
    <row r="659" spans="15:23" x14ac:dyDescent="0.9">
      <c r="O659" s="63"/>
      <c r="P659" s="63"/>
      <c r="Q659" s="63"/>
      <c r="R659" s="63"/>
      <c r="S659" s="63"/>
      <c r="T659" s="63"/>
      <c r="U659" s="63"/>
      <c r="V659" s="63"/>
      <c r="W659" s="63"/>
    </row>
    <row r="660" spans="15:23" x14ac:dyDescent="0.9">
      <c r="O660" s="63"/>
      <c r="P660" s="63"/>
      <c r="Q660" s="63"/>
      <c r="R660" s="63"/>
      <c r="S660" s="63"/>
      <c r="T660" s="63"/>
      <c r="U660" s="63"/>
      <c r="V660" s="63"/>
      <c r="W660" s="63"/>
    </row>
    <row r="661" spans="15:23" x14ac:dyDescent="0.9">
      <c r="O661" s="63"/>
      <c r="P661" s="63"/>
      <c r="Q661" s="63"/>
      <c r="R661" s="63"/>
      <c r="S661" s="63"/>
      <c r="T661" s="63"/>
      <c r="U661" s="63"/>
      <c r="V661" s="63"/>
      <c r="W661" s="63"/>
    </row>
    <row r="662" spans="15:23" x14ac:dyDescent="0.9">
      <c r="O662" s="63"/>
      <c r="P662" s="63"/>
      <c r="Q662" s="63"/>
      <c r="R662" s="63"/>
      <c r="S662" s="63"/>
      <c r="T662" s="63"/>
      <c r="U662" s="63"/>
      <c r="V662" s="63"/>
      <c r="W662" s="63"/>
    </row>
    <row r="663" spans="15:23" x14ac:dyDescent="0.9">
      <c r="O663" s="63"/>
      <c r="P663" s="63"/>
      <c r="Q663" s="63"/>
      <c r="R663" s="63"/>
      <c r="S663" s="63"/>
      <c r="T663" s="63"/>
      <c r="U663" s="63"/>
      <c r="V663" s="63"/>
      <c r="W663" s="63"/>
    </row>
    <row r="664" spans="15:23" x14ac:dyDescent="0.9">
      <c r="O664" s="63"/>
      <c r="P664" s="63"/>
      <c r="Q664" s="63"/>
      <c r="R664" s="63"/>
      <c r="S664" s="63"/>
      <c r="T664" s="63"/>
      <c r="U664" s="63"/>
      <c r="V664" s="63"/>
      <c r="W664" s="63"/>
    </row>
    <row r="665" spans="15:23" x14ac:dyDescent="0.9">
      <c r="O665" s="63"/>
      <c r="P665" s="63"/>
      <c r="Q665" s="63"/>
      <c r="R665" s="63"/>
      <c r="S665" s="63"/>
      <c r="T665" s="63"/>
      <c r="U665" s="63"/>
      <c r="V665" s="63"/>
      <c r="W665" s="63"/>
    </row>
    <row r="666" spans="15:23" x14ac:dyDescent="0.9">
      <c r="O666" s="63"/>
      <c r="P666" s="63"/>
      <c r="Q666" s="63"/>
      <c r="R666" s="63"/>
      <c r="S666" s="63"/>
      <c r="T666" s="63"/>
      <c r="U666" s="63"/>
      <c r="V666" s="63"/>
      <c r="W666" s="63"/>
    </row>
    <row r="667" spans="15:23" x14ac:dyDescent="0.9">
      <c r="O667" s="63"/>
      <c r="P667" s="63"/>
      <c r="Q667" s="63"/>
      <c r="R667" s="63"/>
      <c r="S667" s="63"/>
      <c r="T667" s="63"/>
      <c r="U667" s="63"/>
      <c r="V667" s="63"/>
      <c r="W667" s="63"/>
    </row>
    <row r="668" spans="15:23" x14ac:dyDescent="0.9">
      <c r="O668" s="63"/>
      <c r="P668" s="63"/>
      <c r="Q668" s="63"/>
      <c r="R668" s="63"/>
      <c r="S668" s="63"/>
      <c r="T668" s="63"/>
      <c r="U668" s="63"/>
      <c r="V668" s="63"/>
      <c r="W668" s="63"/>
    </row>
    <row r="669" spans="15:23" x14ac:dyDescent="0.9">
      <c r="O669" s="63"/>
      <c r="P669" s="63"/>
      <c r="Q669" s="63"/>
      <c r="R669" s="63"/>
      <c r="S669" s="63"/>
      <c r="T669" s="63"/>
      <c r="U669" s="63"/>
      <c r="V669" s="63"/>
      <c r="W669" s="63"/>
    </row>
    <row r="670" spans="15:23" x14ac:dyDescent="0.9">
      <c r="O670" s="63"/>
      <c r="P670" s="63"/>
      <c r="Q670" s="63"/>
      <c r="R670" s="63"/>
      <c r="S670" s="63"/>
      <c r="T670" s="63"/>
      <c r="U670" s="63"/>
      <c r="V670" s="63"/>
      <c r="W670" s="63"/>
    </row>
    <row r="671" spans="15:23" x14ac:dyDescent="0.9">
      <c r="O671" s="63"/>
      <c r="P671" s="63"/>
      <c r="Q671" s="63"/>
      <c r="R671" s="63"/>
      <c r="S671" s="63"/>
      <c r="T671" s="63"/>
      <c r="U671" s="63"/>
      <c r="V671" s="63"/>
      <c r="W671" s="63"/>
    </row>
    <row r="672" spans="15:23" x14ac:dyDescent="0.9">
      <c r="O672" s="63"/>
      <c r="P672" s="63"/>
      <c r="Q672" s="63"/>
      <c r="R672" s="63"/>
      <c r="S672" s="63"/>
      <c r="T672" s="63"/>
      <c r="U672" s="63"/>
      <c r="V672" s="63"/>
      <c r="W672" s="63"/>
    </row>
    <row r="673" spans="15:23" x14ac:dyDescent="0.9">
      <c r="O673" s="63"/>
      <c r="P673" s="63"/>
      <c r="Q673" s="63"/>
      <c r="R673" s="63"/>
      <c r="S673" s="63"/>
      <c r="T673" s="63"/>
      <c r="U673" s="63"/>
      <c r="V673" s="63"/>
      <c r="W673" s="63"/>
    </row>
    <row r="674" spans="15:23" x14ac:dyDescent="0.9">
      <c r="O674" s="63"/>
      <c r="P674" s="63"/>
      <c r="Q674" s="63"/>
      <c r="R674" s="63"/>
      <c r="S674" s="63"/>
      <c r="T674" s="63"/>
      <c r="U674" s="63"/>
      <c r="V674" s="63"/>
      <c r="W674" s="63"/>
    </row>
    <row r="675" spans="15:23" x14ac:dyDescent="0.9">
      <c r="O675" s="63"/>
      <c r="P675" s="63"/>
      <c r="Q675" s="63"/>
      <c r="R675" s="63"/>
      <c r="S675" s="63"/>
      <c r="T675" s="63"/>
      <c r="U675" s="63"/>
      <c r="V675" s="63"/>
      <c r="W675" s="63"/>
    </row>
    <row r="676" spans="15:23" x14ac:dyDescent="0.9">
      <c r="O676" s="63"/>
      <c r="P676" s="63"/>
      <c r="Q676" s="63"/>
      <c r="R676" s="63"/>
      <c r="S676" s="63"/>
      <c r="T676" s="63"/>
      <c r="U676" s="63"/>
      <c r="V676" s="63"/>
      <c r="W676" s="63"/>
    </row>
    <row r="677" spans="15:23" x14ac:dyDescent="0.9">
      <c r="O677" s="63"/>
      <c r="P677" s="63"/>
      <c r="Q677" s="63"/>
      <c r="R677" s="63"/>
      <c r="S677" s="63"/>
      <c r="T677" s="63"/>
      <c r="U677" s="63"/>
      <c r="V677" s="63"/>
      <c r="W677" s="63"/>
    </row>
    <row r="678" spans="15:23" x14ac:dyDescent="0.9">
      <c r="O678" s="63"/>
      <c r="P678" s="63"/>
      <c r="Q678" s="63"/>
      <c r="R678" s="63"/>
      <c r="S678" s="63"/>
      <c r="T678" s="63"/>
      <c r="U678" s="63"/>
      <c r="V678" s="63"/>
      <c r="W678" s="63"/>
    </row>
    <row r="679" spans="15:23" x14ac:dyDescent="0.9">
      <c r="O679" s="63"/>
      <c r="P679" s="63"/>
      <c r="Q679" s="63"/>
      <c r="R679" s="63"/>
      <c r="S679" s="63"/>
      <c r="T679" s="63"/>
      <c r="U679" s="63"/>
      <c r="V679" s="63"/>
      <c r="W679" s="63"/>
    </row>
    <row r="680" spans="15:23" x14ac:dyDescent="0.9">
      <c r="O680" s="63"/>
      <c r="P680" s="63"/>
      <c r="Q680" s="63"/>
      <c r="R680" s="63"/>
      <c r="S680" s="63"/>
      <c r="T680" s="63"/>
      <c r="U680" s="63"/>
      <c r="V680" s="63"/>
      <c r="W680" s="63"/>
    </row>
    <row r="681" spans="15:23" x14ac:dyDescent="0.9">
      <c r="O681" s="63"/>
      <c r="P681" s="63"/>
      <c r="Q681" s="63"/>
      <c r="R681" s="63"/>
      <c r="S681" s="63"/>
      <c r="T681" s="63"/>
      <c r="U681" s="63"/>
      <c r="V681" s="63"/>
      <c r="W681" s="63"/>
    </row>
    <row r="682" spans="15:23" x14ac:dyDescent="0.9">
      <c r="O682" s="63"/>
      <c r="P682" s="63"/>
      <c r="Q682" s="63"/>
      <c r="R682" s="63"/>
      <c r="S682" s="63"/>
      <c r="T682" s="63"/>
      <c r="U682" s="63"/>
      <c r="V682" s="63"/>
      <c r="W682" s="63"/>
    </row>
    <row r="683" spans="15:23" x14ac:dyDescent="0.9">
      <c r="O683" s="63"/>
      <c r="P683" s="63"/>
      <c r="Q683" s="63"/>
      <c r="R683" s="63"/>
      <c r="S683" s="63"/>
      <c r="T683" s="63"/>
      <c r="U683" s="63"/>
      <c r="V683" s="63"/>
      <c r="W683" s="63"/>
    </row>
    <row r="684" spans="15:23" x14ac:dyDescent="0.9">
      <c r="O684" s="63"/>
      <c r="P684" s="63"/>
      <c r="Q684" s="63"/>
      <c r="R684" s="63"/>
      <c r="S684" s="63"/>
      <c r="T684" s="63"/>
      <c r="U684" s="63"/>
      <c r="V684" s="63"/>
      <c r="W684" s="63"/>
    </row>
    <row r="685" spans="15:23" x14ac:dyDescent="0.9">
      <c r="O685" s="63"/>
      <c r="P685" s="63"/>
      <c r="Q685" s="63"/>
      <c r="R685" s="63"/>
      <c r="S685" s="63"/>
      <c r="T685" s="63"/>
      <c r="U685" s="63"/>
      <c r="V685" s="63"/>
      <c r="W685" s="63"/>
    </row>
    <row r="686" spans="15:23" x14ac:dyDescent="0.9">
      <c r="O686" s="63"/>
      <c r="P686" s="63"/>
      <c r="Q686" s="63"/>
      <c r="R686" s="63"/>
      <c r="S686" s="63"/>
      <c r="T686" s="63"/>
      <c r="U686" s="63"/>
      <c r="V686" s="63"/>
      <c r="W686" s="63"/>
    </row>
    <row r="687" spans="15:23" x14ac:dyDescent="0.9">
      <c r="O687" s="63"/>
      <c r="P687" s="63"/>
      <c r="Q687" s="63"/>
      <c r="R687" s="63"/>
      <c r="S687" s="63"/>
      <c r="T687" s="63"/>
      <c r="U687" s="63"/>
      <c r="V687" s="63"/>
      <c r="W687" s="63"/>
    </row>
    <row r="688" spans="15:23" x14ac:dyDescent="0.9">
      <c r="O688" s="63"/>
      <c r="P688" s="63"/>
      <c r="Q688" s="63"/>
      <c r="R688" s="63"/>
      <c r="S688" s="63"/>
      <c r="T688" s="63"/>
      <c r="U688" s="63"/>
      <c r="V688" s="63"/>
      <c r="W688" s="63"/>
    </row>
    <row r="689" spans="15:23" x14ac:dyDescent="0.9">
      <c r="O689" s="63"/>
      <c r="P689" s="63"/>
      <c r="Q689" s="63"/>
      <c r="R689" s="63"/>
      <c r="S689" s="63"/>
      <c r="T689" s="63"/>
      <c r="U689" s="63"/>
      <c r="V689" s="63"/>
      <c r="W689" s="63"/>
    </row>
    <row r="690" spans="15:23" x14ac:dyDescent="0.9">
      <c r="O690" s="63"/>
      <c r="P690" s="63"/>
      <c r="Q690" s="63"/>
      <c r="R690" s="63"/>
      <c r="S690" s="63"/>
      <c r="T690" s="63"/>
      <c r="U690" s="63"/>
      <c r="V690" s="63"/>
      <c r="W690" s="63"/>
    </row>
    <row r="691" spans="15:23" x14ac:dyDescent="0.9">
      <c r="O691" s="63"/>
      <c r="P691" s="63"/>
      <c r="Q691" s="63"/>
      <c r="R691" s="63"/>
      <c r="S691" s="63"/>
      <c r="T691" s="63"/>
      <c r="U691" s="63"/>
      <c r="V691" s="63"/>
      <c r="W691" s="63"/>
    </row>
    <row r="692" spans="15:23" x14ac:dyDescent="0.9">
      <c r="O692" s="63"/>
      <c r="P692" s="63"/>
      <c r="Q692" s="63"/>
      <c r="R692" s="63"/>
      <c r="S692" s="63"/>
      <c r="T692" s="63"/>
      <c r="U692" s="63"/>
      <c r="V692" s="63"/>
      <c r="W692" s="63"/>
    </row>
    <row r="693" spans="15:23" x14ac:dyDescent="0.9">
      <c r="O693" s="63"/>
      <c r="P693" s="63"/>
      <c r="Q693" s="63"/>
      <c r="R693" s="63"/>
      <c r="S693" s="63"/>
      <c r="T693" s="63"/>
      <c r="U693" s="63"/>
      <c r="V693" s="63"/>
      <c r="W693" s="63"/>
    </row>
    <row r="694" spans="15:23" x14ac:dyDescent="0.9">
      <c r="O694" s="63"/>
      <c r="P694" s="63"/>
      <c r="Q694" s="63"/>
      <c r="R694" s="63"/>
      <c r="S694" s="63"/>
      <c r="T694" s="63"/>
      <c r="U694" s="63"/>
      <c r="V694" s="63"/>
      <c r="W694" s="63"/>
    </row>
    <row r="695" spans="15:23" x14ac:dyDescent="0.9">
      <c r="O695" s="63"/>
      <c r="P695" s="63"/>
      <c r="Q695" s="63"/>
      <c r="R695" s="63"/>
      <c r="S695" s="63"/>
      <c r="T695" s="63"/>
      <c r="U695" s="63"/>
      <c r="V695" s="63"/>
      <c r="W695" s="63"/>
    </row>
    <row r="696" spans="15:23" x14ac:dyDescent="0.9">
      <c r="O696" s="63"/>
      <c r="P696" s="63"/>
      <c r="Q696" s="63"/>
      <c r="R696" s="63"/>
      <c r="S696" s="63"/>
      <c r="T696" s="63"/>
      <c r="U696" s="63"/>
      <c r="V696" s="63"/>
      <c r="W696" s="63"/>
    </row>
    <row r="697" spans="15:23" x14ac:dyDescent="0.9">
      <c r="O697" s="63"/>
      <c r="P697" s="63"/>
      <c r="Q697" s="63"/>
      <c r="R697" s="63"/>
      <c r="S697" s="63"/>
      <c r="T697" s="63"/>
      <c r="U697" s="63"/>
      <c r="V697" s="63"/>
      <c r="W697" s="63"/>
    </row>
    <row r="698" spans="15:23" x14ac:dyDescent="0.9">
      <c r="O698" s="63"/>
      <c r="P698" s="63"/>
      <c r="Q698" s="63"/>
      <c r="R698" s="63"/>
      <c r="S698" s="63"/>
      <c r="T698" s="63"/>
      <c r="U698" s="63"/>
      <c r="V698" s="63"/>
      <c r="W698" s="63"/>
    </row>
    <row r="699" spans="15:23" x14ac:dyDescent="0.9">
      <c r="O699" s="63"/>
      <c r="P699" s="63"/>
      <c r="Q699" s="63"/>
      <c r="R699" s="63"/>
      <c r="S699" s="63"/>
      <c r="T699" s="63"/>
      <c r="U699" s="63"/>
      <c r="V699" s="63"/>
      <c r="W699" s="63"/>
    </row>
    <row r="700" spans="15:23" x14ac:dyDescent="0.9">
      <c r="O700" s="63"/>
      <c r="P700" s="63"/>
      <c r="Q700" s="63"/>
      <c r="R700" s="63"/>
      <c r="S700" s="63"/>
      <c r="T700" s="63"/>
      <c r="U700" s="63"/>
      <c r="V700" s="63"/>
      <c r="W700" s="63"/>
    </row>
    <row r="701" spans="15:23" x14ac:dyDescent="0.9">
      <c r="O701" s="63"/>
      <c r="P701" s="63"/>
      <c r="Q701" s="63"/>
      <c r="R701" s="63"/>
      <c r="S701" s="63"/>
      <c r="T701" s="63"/>
      <c r="U701" s="63"/>
      <c r="V701" s="63"/>
      <c r="W701" s="63"/>
    </row>
    <row r="702" spans="15:23" x14ac:dyDescent="0.9">
      <c r="O702" s="63"/>
      <c r="P702" s="63"/>
      <c r="Q702" s="63"/>
      <c r="R702" s="63"/>
      <c r="S702" s="63"/>
      <c r="T702" s="63"/>
      <c r="U702" s="63"/>
      <c r="V702" s="63"/>
      <c r="W702" s="63"/>
    </row>
    <row r="703" spans="15:23" x14ac:dyDescent="0.9">
      <c r="O703" s="63"/>
      <c r="P703" s="63"/>
      <c r="Q703" s="63"/>
      <c r="R703" s="63"/>
      <c r="S703" s="63"/>
      <c r="T703" s="63"/>
      <c r="U703" s="63"/>
      <c r="V703" s="63"/>
      <c r="W703" s="63"/>
    </row>
    <row r="704" spans="15:23" x14ac:dyDescent="0.9">
      <c r="O704" s="63"/>
      <c r="P704" s="63"/>
      <c r="Q704" s="63"/>
      <c r="R704" s="63"/>
      <c r="S704" s="63"/>
      <c r="T704" s="63"/>
      <c r="U704" s="63"/>
      <c r="V704" s="63"/>
      <c r="W704" s="63"/>
    </row>
    <row r="705" spans="15:23" x14ac:dyDescent="0.9">
      <c r="O705" s="63"/>
      <c r="P705" s="63"/>
      <c r="Q705" s="63"/>
      <c r="R705" s="63"/>
      <c r="S705" s="63"/>
      <c r="T705" s="63"/>
      <c r="U705" s="63"/>
      <c r="V705" s="63"/>
      <c r="W705" s="63"/>
    </row>
    <row r="706" spans="15:23" x14ac:dyDescent="0.9">
      <c r="O706" s="63"/>
      <c r="P706" s="63"/>
      <c r="Q706" s="63"/>
      <c r="R706" s="63"/>
      <c r="S706" s="63"/>
      <c r="T706" s="63"/>
      <c r="U706" s="63"/>
      <c r="V706" s="63"/>
      <c r="W706" s="63"/>
    </row>
    <row r="707" spans="15:23" x14ac:dyDescent="0.9">
      <c r="O707" s="63"/>
      <c r="P707" s="63"/>
      <c r="Q707" s="63"/>
      <c r="R707" s="63"/>
      <c r="S707" s="63"/>
      <c r="T707" s="63"/>
      <c r="U707" s="63"/>
      <c r="V707" s="63"/>
      <c r="W707" s="63"/>
    </row>
    <row r="708" spans="15:23" x14ac:dyDescent="0.9">
      <c r="O708" s="63"/>
      <c r="P708" s="63"/>
      <c r="Q708" s="63"/>
      <c r="R708" s="63"/>
      <c r="S708" s="63"/>
      <c r="T708" s="63"/>
      <c r="U708" s="63"/>
      <c r="V708" s="63"/>
      <c r="W708" s="63"/>
    </row>
    <row r="709" spans="15:23" x14ac:dyDescent="0.9">
      <c r="O709" s="63"/>
      <c r="P709" s="63"/>
      <c r="Q709" s="63"/>
      <c r="R709" s="63"/>
      <c r="S709" s="63"/>
      <c r="T709" s="63"/>
      <c r="U709" s="63"/>
      <c r="V709" s="63"/>
      <c r="W709" s="63"/>
    </row>
    <row r="710" spans="15:23" x14ac:dyDescent="0.9">
      <c r="O710" s="63"/>
      <c r="P710" s="63"/>
      <c r="Q710" s="63"/>
      <c r="R710" s="63"/>
      <c r="S710" s="63"/>
      <c r="T710" s="63"/>
      <c r="U710" s="63"/>
      <c r="V710" s="63"/>
      <c r="W710" s="63"/>
    </row>
    <row r="711" spans="15:23" x14ac:dyDescent="0.9">
      <c r="O711" s="63"/>
      <c r="P711" s="63"/>
      <c r="Q711" s="63"/>
      <c r="R711" s="63"/>
      <c r="S711" s="63"/>
      <c r="T711" s="63"/>
      <c r="U711" s="63"/>
      <c r="V711" s="63"/>
      <c r="W711" s="63"/>
    </row>
    <row r="712" spans="15:23" x14ac:dyDescent="0.9">
      <c r="O712" s="63"/>
      <c r="P712" s="63"/>
      <c r="Q712" s="63"/>
      <c r="R712" s="63"/>
      <c r="S712" s="63"/>
      <c r="T712" s="63"/>
      <c r="U712" s="63"/>
      <c r="V712" s="63"/>
      <c r="W712" s="63"/>
    </row>
    <row r="713" spans="15:23" x14ac:dyDescent="0.9">
      <c r="O713" s="63"/>
      <c r="P713" s="63"/>
      <c r="Q713" s="63"/>
      <c r="R713" s="63"/>
      <c r="S713" s="63"/>
      <c r="T713" s="63"/>
      <c r="U713" s="63"/>
      <c r="V713" s="63"/>
      <c r="W713" s="63"/>
    </row>
    <row r="714" spans="15:23" x14ac:dyDescent="0.9">
      <c r="O714" s="63"/>
      <c r="P714" s="63"/>
      <c r="Q714" s="63"/>
      <c r="R714" s="63"/>
      <c r="S714" s="63"/>
      <c r="T714" s="63"/>
      <c r="U714" s="63"/>
      <c r="V714" s="63"/>
      <c r="W714" s="63"/>
    </row>
    <row r="715" spans="15:23" x14ac:dyDescent="0.9">
      <c r="O715" s="63"/>
      <c r="P715" s="63"/>
      <c r="Q715" s="63"/>
      <c r="R715" s="63"/>
      <c r="S715" s="63"/>
      <c r="T715" s="63"/>
      <c r="U715" s="63"/>
      <c r="V715" s="63"/>
      <c r="W715" s="63"/>
    </row>
    <row r="716" spans="15:23" x14ac:dyDescent="0.9">
      <c r="O716" s="63"/>
      <c r="P716" s="63"/>
      <c r="Q716" s="63"/>
      <c r="R716" s="63"/>
      <c r="S716" s="63"/>
      <c r="T716" s="63"/>
      <c r="U716" s="63"/>
      <c r="V716" s="63"/>
      <c r="W716" s="63"/>
    </row>
    <row r="717" spans="15:23" x14ac:dyDescent="0.9">
      <c r="O717" s="63"/>
      <c r="P717" s="63"/>
      <c r="Q717" s="63"/>
      <c r="R717" s="63"/>
      <c r="S717" s="63"/>
      <c r="T717" s="63"/>
      <c r="U717" s="63"/>
      <c r="V717" s="63"/>
      <c r="W717" s="63"/>
    </row>
    <row r="718" spans="15:23" x14ac:dyDescent="0.9">
      <c r="O718" s="63"/>
      <c r="P718" s="63"/>
      <c r="Q718" s="63"/>
      <c r="R718" s="63"/>
      <c r="S718" s="63"/>
      <c r="T718" s="63"/>
      <c r="U718" s="63"/>
      <c r="V718" s="63"/>
      <c r="W718" s="63"/>
    </row>
    <row r="719" spans="15:23" x14ac:dyDescent="0.9">
      <c r="O719" s="63"/>
      <c r="P719" s="63"/>
      <c r="Q719" s="63"/>
      <c r="R719" s="63"/>
      <c r="S719" s="63"/>
      <c r="T719" s="63"/>
      <c r="U719" s="63"/>
      <c r="V719" s="63"/>
      <c r="W719" s="63"/>
    </row>
    <row r="720" spans="15:23" x14ac:dyDescent="0.9">
      <c r="O720" s="63"/>
      <c r="P720" s="63"/>
      <c r="Q720" s="63"/>
      <c r="R720" s="63"/>
      <c r="S720" s="63"/>
      <c r="T720" s="63"/>
      <c r="U720" s="63"/>
      <c r="V720" s="63"/>
      <c r="W720" s="63"/>
    </row>
    <row r="721" spans="15:23" x14ac:dyDescent="0.9">
      <c r="O721" s="63"/>
      <c r="P721" s="63"/>
      <c r="Q721" s="63"/>
      <c r="R721" s="63"/>
      <c r="S721" s="63"/>
      <c r="T721" s="63"/>
      <c r="U721" s="63"/>
      <c r="V721" s="63"/>
      <c r="W721" s="63"/>
    </row>
    <row r="722" spans="15:23" x14ac:dyDescent="0.9">
      <c r="O722" s="63"/>
      <c r="P722" s="63"/>
      <c r="Q722" s="63"/>
      <c r="R722" s="63"/>
      <c r="S722" s="63"/>
      <c r="T722" s="63"/>
      <c r="U722" s="63"/>
      <c r="V722" s="63"/>
      <c r="W722" s="63"/>
    </row>
    <row r="723" spans="15:23" x14ac:dyDescent="0.9">
      <c r="O723" s="63"/>
      <c r="P723" s="63"/>
      <c r="Q723" s="63"/>
      <c r="R723" s="63"/>
      <c r="S723" s="63"/>
      <c r="T723" s="63"/>
      <c r="U723" s="63"/>
      <c r="V723" s="63"/>
      <c r="W723" s="63"/>
    </row>
    <row r="724" spans="15:23" x14ac:dyDescent="0.9">
      <c r="O724" s="63"/>
      <c r="P724" s="63"/>
      <c r="Q724" s="63"/>
      <c r="R724" s="63"/>
      <c r="S724" s="63"/>
      <c r="T724" s="63"/>
      <c r="U724" s="63"/>
      <c r="V724" s="63"/>
      <c r="W724" s="63"/>
    </row>
    <row r="725" spans="15:23" x14ac:dyDescent="0.9">
      <c r="O725" s="63"/>
      <c r="P725" s="63"/>
      <c r="Q725" s="63"/>
      <c r="R725" s="63"/>
      <c r="S725" s="63"/>
      <c r="T725" s="63"/>
      <c r="U725" s="63"/>
      <c r="V725" s="63"/>
      <c r="W725" s="63"/>
    </row>
    <row r="726" spans="15:23" x14ac:dyDescent="0.9">
      <c r="O726" s="63"/>
      <c r="P726" s="63"/>
      <c r="Q726" s="63"/>
      <c r="R726" s="63"/>
      <c r="S726" s="63"/>
      <c r="T726" s="63"/>
      <c r="U726" s="63"/>
      <c r="V726" s="63"/>
      <c r="W726" s="63"/>
    </row>
    <row r="727" spans="15:23" x14ac:dyDescent="0.9">
      <c r="O727" s="63"/>
      <c r="P727" s="63"/>
      <c r="Q727" s="63"/>
      <c r="R727" s="63"/>
      <c r="S727" s="63"/>
      <c r="T727" s="63"/>
      <c r="U727" s="63"/>
      <c r="V727" s="63"/>
      <c r="W727" s="63"/>
    </row>
    <row r="728" spans="15:23" x14ac:dyDescent="0.9">
      <c r="O728" s="63"/>
      <c r="P728" s="63"/>
      <c r="Q728" s="63"/>
      <c r="R728" s="63"/>
      <c r="S728" s="63"/>
      <c r="T728" s="63"/>
      <c r="U728" s="63"/>
      <c r="V728" s="63"/>
      <c r="W728" s="63"/>
    </row>
    <row r="729" spans="15:23" x14ac:dyDescent="0.9">
      <c r="O729" s="63"/>
      <c r="P729" s="63"/>
      <c r="Q729" s="63"/>
      <c r="R729" s="63"/>
      <c r="S729" s="63"/>
      <c r="T729" s="63"/>
      <c r="U729" s="63"/>
      <c r="V729" s="63"/>
      <c r="W729" s="63"/>
    </row>
    <row r="730" spans="15:23" x14ac:dyDescent="0.9">
      <c r="O730" s="63"/>
      <c r="P730" s="63"/>
      <c r="Q730" s="63"/>
      <c r="R730" s="63"/>
      <c r="S730" s="63"/>
      <c r="T730" s="63"/>
      <c r="U730" s="63"/>
      <c r="V730" s="63"/>
      <c r="W730" s="63"/>
    </row>
    <row r="731" spans="15:23" x14ac:dyDescent="0.9">
      <c r="O731" s="63"/>
      <c r="P731" s="63"/>
      <c r="Q731" s="63"/>
      <c r="R731" s="63"/>
      <c r="S731" s="63"/>
      <c r="T731" s="63"/>
      <c r="U731" s="63"/>
      <c r="V731" s="63"/>
      <c r="W731" s="63"/>
    </row>
    <row r="732" spans="15:23" x14ac:dyDescent="0.9">
      <c r="O732" s="63"/>
      <c r="P732" s="63"/>
      <c r="Q732" s="63"/>
      <c r="R732" s="63"/>
      <c r="S732" s="63"/>
      <c r="T732" s="63"/>
      <c r="U732" s="63"/>
      <c r="V732" s="63"/>
      <c r="W732" s="63"/>
    </row>
    <row r="733" spans="15:23" x14ac:dyDescent="0.9">
      <c r="O733" s="63"/>
      <c r="P733" s="63"/>
      <c r="Q733" s="63"/>
      <c r="R733" s="63"/>
      <c r="S733" s="63"/>
      <c r="T733" s="63"/>
      <c r="U733" s="63"/>
      <c r="V733" s="63"/>
      <c r="W733" s="63"/>
    </row>
    <row r="734" spans="15:23" x14ac:dyDescent="0.9">
      <c r="O734" s="63"/>
      <c r="P734" s="63"/>
      <c r="Q734" s="63"/>
      <c r="R734" s="63"/>
      <c r="S734" s="63"/>
      <c r="T734" s="63"/>
      <c r="U734" s="63"/>
      <c r="V734" s="63"/>
      <c r="W734" s="63"/>
    </row>
    <row r="735" spans="15:23" x14ac:dyDescent="0.9">
      <c r="O735" s="63"/>
      <c r="P735" s="63"/>
      <c r="Q735" s="63"/>
      <c r="R735" s="63"/>
      <c r="S735" s="63"/>
      <c r="T735" s="63"/>
      <c r="U735" s="63"/>
      <c r="V735" s="63"/>
      <c r="W735" s="63"/>
    </row>
    <row r="736" spans="15:23" x14ac:dyDescent="0.9">
      <c r="O736" s="63"/>
      <c r="P736" s="63"/>
      <c r="Q736" s="63"/>
      <c r="R736" s="63"/>
      <c r="S736" s="63"/>
      <c r="T736" s="63"/>
      <c r="U736" s="63"/>
      <c r="V736" s="63"/>
      <c r="W736" s="63"/>
    </row>
    <row r="737" spans="15:23" x14ac:dyDescent="0.9">
      <c r="O737" s="63"/>
      <c r="P737" s="63"/>
      <c r="Q737" s="63"/>
      <c r="R737" s="63"/>
      <c r="S737" s="63"/>
      <c r="T737" s="63"/>
      <c r="U737" s="63"/>
      <c r="V737" s="63"/>
      <c r="W737" s="63"/>
    </row>
    <row r="738" spans="15:23" x14ac:dyDescent="0.9">
      <c r="O738" s="63"/>
      <c r="P738" s="63"/>
      <c r="Q738" s="63"/>
      <c r="R738" s="63"/>
      <c r="S738" s="63"/>
      <c r="T738" s="63"/>
      <c r="U738" s="63"/>
      <c r="V738" s="63"/>
      <c r="W738" s="63"/>
    </row>
    <row r="739" spans="15:23" x14ac:dyDescent="0.9">
      <c r="O739" s="63"/>
      <c r="P739" s="63"/>
      <c r="Q739" s="63"/>
      <c r="R739" s="63"/>
      <c r="S739" s="63"/>
      <c r="T739" s="63"/>
      <c r="U739" s="63"/>
      <c r="V739" s="63"/>
      <c r="W739" s="63"/>
    </row>
    <row r="740" spans="15:23" x14ac:dyDescent="0.9">
      <c r="O740" s="63"/>
      <c r="P740" s="63"/>
      <c r="Q740" s="63"/>
      <c r="R740" s="63"/>
      <c r="S740" s="63"/>
      <c r="T740" s="63"/>
      <c r="U740" s="63"/>
      <c r="V740" s="63"/>
      <c r="W740" s="63"/>
    </row>
    <row r="741" spans="15:23" x14ac:dyDescent="0.9">
      <c r="O741" s="63"/>
      <c r="P741" s="63"/>
      <c r="Q741" s="63"/>
      <c r="R741" s="63"/>
      <c r="S741" s="63"/>
      <c r="T741" s="63"/>
      <c r="U741" s="63"/>
      <c r="V741" s="63"/>
      <c r="W741" s="63"/>
    </row>
    <row r="742" spans="15:23" x14ac:dyDescent="0.9">
      <c r="O742" s="63"/>
      <c r="P742" s="63"/>
      <c r="Q742" s="63"/>
      <c r="R742" s="63"/>
      <c r="S742" s="63"/>
      <c r="T742" s="63"/>
      <c r="U742" s="63"/>
      <c r="V742" s="63"/>
      <c r="W742" s="63"/>
    </row>
    <row r="743" spans="15:23" x14ac:dyDescent="0.9">
      <c r="O743" s="63"/>
      <c r="P743" s="63"/>
      <c r="Q743" s="63"/>
      <c r="R743" s="63"/>
      <c r="S743" s="63"/>
      <c r="T743" s="63"/>
      <c r="U743" s="63"/>
      <c r="V743" s="63"/>
      <c r="W743" s="63"/>
    </row>
    <row r="744" spans="15:23" x14ac:dyDescent="0.9">
      <c r="O744" s="63"/>
      <c r="P744" s="63"/>
      <c r="Q744" s="63"/>
      <c r="R744" s="63"/>
      <c r="S744" s="63"/>
      <c r="T744" s="63"/>
      <c r="U744" s="63"/>
      <c r="V744" s="63"/>
      <c r="W744" s="63"/>
    </row>
    <row r="745" spans="15:23" x14ac:dyDescent="0.9">
      <c r="O745" s="63"/>
      <c r="P745" s="63"/>
      <c r="Q745" s="63"/>
      <c r="R745" s="63"/>
      <c r="S745" s="63"/>
      <c r="T745" s="63"/>
      <c r="U745" s="63"/>
      <c r="V745" s="63"/>
      <c r="W745" s="63"/>
    </row>
    <row r="746" spans="15:23" x14ac:dyDescent="0.9">
      <c r="O746" s="63"/>
      <c r="P746" s="63"/>
      <c r="Q746" s="63"/>
      <c r="R746" s="63"/>
      <c r="S746" s="63"/>
      <c r="T746" s="63"/>
      <c r="U746" s="63"/>
      <c r="V746" s="63"/>
      <c r="W746" s="63"/>
    </row>
    <row r="747" spans="15:23" x14ac:dyDescent="0.9">
      <c r="O747" s="63"/>
      <c r="P747" s="63"/>
      <c r="Q747" s="63"/>
      <c r="R747" s="63"/>
      <c r="S747" s="63"/>
      <c r="T747" s="63"/>
      <c r="U747" s="63"/>
      <c r="V747" s="63"/>
      <c r="W747" s="63"/>
    </row>
    <row r="748" spans="15:23" x14ac:dyDescent="0.9">
      <c r="O748" s="63"/>
      <c r="P748" s="63"/>
      <c r="Q748" s="63"/>
      <c r="R748" s="63"/>
      <c r="S748" s="63"/>
      <c r="T748" s="63"/>
      <c r="U748" s="63"/>
      <c r="V748" s="63"/>
      <c r="W748" s="63"/>
    </row>
    <row r="749" spans="15:23" x14ac:dyDescent="0.9">
      <c r="O749" s="63"/>
      <c r="P749" s="63"/>
      <c r="Q749" s="63"/>
      <c r="R749" s="63"/>
      <c r="S749" s="63"/>
      <c r="T749" s="63"/>
      <c r="U749" s="63"/>
      <c r="V749" s="63"/>
      <c r="W749" s="63"/>
    </row>
    <row r="750" spans="15:23" x14ac:dyDescent="0.9">
      <c r="O750" s="63"/>
      <c r="P750" s="63"/>
      <c r="Q750" s="63"/>
      <c r="R750" s="63"/>
      <c r="S750" s="63"/>
      <c r="T750" s="63"/>
      <c r="U750" s="63"/>
      <c r="V750" s="63"/>
      <c r="W750" s="63"/>
    </row>
    <row r="751" spans="15:23" x14ac:dyDescent="0.9">
      <c r="O751" s="63"/>
      <c r="P751" s="63"/>
      <c r="Q751" s="63"/>
      <c r="R751" s="63"/>
      <c r="S751" s="63"/>
      <c r="T751" s="63"/>
      <c r="U751" s="63"/>
      <c r="V751" s="63"/>
      <c r="W751" s="63"/>
    </row>
    <row r="752" spans="15:23" x14ac:dyDescent="0.9">
      <c r="O752" s="63"/>
      <c r="P752" s="63"/>
      <c r="Q752" s="63"/>
      <c r="R752" s="63"/>
      <c r="S752" s="63"/>
      <c r="T752" s="63"/>
      <c r="U752" s="63"/>
      <c r="V752" s="63"/>
      <c r="W752" s="63"/>
    </row>
    <row r="753" spans="15:23" x14ac:dyDescent="0.9">
      <c r="O753" s="63"/>
      <c r="P753" s="63"/>
      <c r="Q753" s="63"/>
      <c r="R753" s="63"/>
      <c r="S753" s="63"/>
      <c r="T753" s="63"/>
      <c r="U753" s="63"/>
      <c r="V753" s="63"/>
      <c r="W753" s="63"/>
    </row>
    <row r="754" spans="15:23" x14ac:dyDescent="0.9">
      <c r="O754" s="63"/>
      <c r="P754" s="63"/>
      <c r="Q754" s="63"/>
      <c r="R754" s="63"/>
      <c r="S754" s="63"/>
      <c r="T754" s="63"/>
      <c r="U754" s="63"/>
      <c r="V754" s="63"/>
      <c r="W754" s="63"/>
    </row>
    <row r="755" spans="15:23" x14ac:dyDescent="0.9">
      <c r="O755" s="63"/>
      <c r="P755" s="63"/>
      <c r="Q755" s="63"/>
      <c r="R755" s="63"/>
      <c r="S755" s="63"/>
      <c r="T755" s="63"/>
      <c r="U755" s="63"/>
      <c r="V755" s="63"/>
      <c r="W755" s="63"/>
    </row>
    <row r="756" spans="15:23" x14ac:dyDescent="0.9">
      <c r="O756" s="63"/>
      <c r="P756" s="63"/>
      <c r="Q756" s="63"/>
      <c r="R756" s="63"/>
      <c r="S756" s="63"/>
      <c r="T756" s="63"/>
      <c r="U756" s="63"/>
      <c r="V756" s="63"/>
      <c r="W756" s="63"/>
    </row>
    <row r="757" spans="15:23" x14ac:dyDescent="0.9">
      <c r="O757" s="63"/>
      <c r="P757" s="63"/>
      <c r="Q757" s="63"/>
      <c r="R757" s="63"/>
      <c r="S757" s="63"/>
      <c r="T757" s="63"/>
      <c r="U757" s="63"/>
      <c r="V757" s="63"/>
      <c r="W757" s="63"/>
    </row>
    <row r="758" spans="15:23" x14ac:dyDescent="0.9">
      <c r="O758" s="63"/>
      <c r="P758" s="63"/>
      <c r="Q758" s="63"/>
      <c r="R758" s="63"/>
      <c r="S758" s="63"/>
      <c r="T758" s="63"/>
      <c r="U758" s="63"/>
      <c r="V758" s="63"/>
      <c r="W758" s="63"/>
    </row>
    <row r="759" spans="15:23" x14ac:dyDescent="0.9">
      <c r="O759" s="63"/>
      <c r="P759" s="63"/>
      <c r="Q759" s="63"/>
      <c r="R759" s="63"/>
      <c r="S759" s="63"/>
      <c r="T759" s="63"/>
      <c r="U759" s="63"/>
      <c r="V759" s="63"/>
      <c r="W759" s="63"/>
    </row>
    <row r="760" spans="15:23" x14ac:dyDescent="0.9">
      <c r="O760" s="63"/>
      <c r="P760" s="63"/>
      <c r="Q760" s="63"/>
      <c r="R760" s="63"/>
      <c r="S760" s="63"/>
      <c r="T760" s="63"/>
      <c r="U760" s="63"/>
      <c r="V760" s="63"/>
      <c r="W760" s="63"/>
    </row>
    <row r="761" spans="15:23" x14ac:dyDescent="0.9">
      <c r="O761" s="63"/>
      <c r="P761" s="63"/>
      <c r="Q761" s="63"/>
      <c r="R761" s="63"/>
      <c r="S761" s="63"/>
      <c r="T761" s="63"/>
      <c r="U761" s="63"/>
      <c r="V761" s="63"/>
      <c r="W761" s="63"/>
    </row>
    <row r="762" spans="15:23" x14ac:dyDescent="0.9">
      <c r="O762" s="63"/>
      <c r="P762" s="63"/>
      <c r="Q762" s="63"/>
      <c r="R762" s="63"/>
      <c r="S762" s="63"/>
      <c r="T762" s="63"/>
      <c r="U762" s="63"/>
      <c r="V762" s="63"/>
      <c r="W762" s="63"/>
    </row>
    <row r="763" spans="15:23" x14ac:dyDescent="0.9">
      <c r="O763" s="63"/>
      <c r="P763" s="63"/>
      <c r="Q763" s="63"/>
      <c r="R763" s="63"/>
      <c r="S763" s="63"/>
      <c r="T763" s="63"/>
      <c r="U763" s="63"/>
      <c r="V763" s="63"/>
      <c r="W763" s="63"/>
    </row>
    <row r="764" spans="15:23" x14ac:dyDescent="0.9">
      <c r="O764" s="63"/>
      <c r="P764" s="63"/>
      <c r="Q764" s="63"/>
      <c r="R764" s="63"/>
      <c r="S764" s="63"/>
      <c r="T764" s="63"/>
      <c r="U764" s="63"/>
      <c r="V764" s="63"/>
      <c r="W764" s="63"/>
    </row>
    <row r="765" spans="15:23" x14ac:dyDescent="0.9">
      <c r="O765" s="63"/>
      <c r="P765" s="63"/>
      <c r="Q765" s="63"/>
      <c r="R765" s="63"/>
      <c r="S765" s="63"/>
      <c r="T765" s="63"/>
      <c r="U765" s="63"/>
      <c r="V765" s="63"/>
      <c r="W765" s="63"/>
    </row>
    <row r="766" spans="15:23" x14ac:dyDescent="0.9">
      <c r="O766" s="63"/>
      <c r="P766" s="63"/>
      <c r="Q766" s="63"/>
      <c r="R766" s="63"/>
      <c r="S766" s="63"/>
      <c r="T766" s="63"/>
      <c r="U766" s="63"/>
      <c r="V766" s="63"/>
      <c r="W766" s="63"/>
    </row>
    <row r="767" spans="15:23" x14ac:dyDescent="0.9">
      <c r="O767" s="63"/>
      <c r="P767" s="63"/>
      <c r="Q767" s="63"/>
      <c r="R767" s="63"/>
      <c r="S767" s="63"/>
      <c r="T767" s="63"/>
      <c r="U767" s="63"/>
      <c r="V767" s="63"/>
      <c r="W767" s="63"/>
    </row>
    <row r="768" spans="15:23" x14ac:dyDescent="0.9">
      <c r="O768" s="63"/>
      <c r="P768" s="63"/>
      <c r="Q768" s="63"/>
      <c r="R768" s="63"/>
      <c r="S768" s="63"/>
      <c r="T768" s="63"/>
      <c r="U768" s="63"/>
      <c r="V768" s="63"/>
      <c r="W768" s="63"/>
    </row>
    <row r="769" spans="15:23" x14ac:dyDescent="0.9">
      <c r="O769" s="63"/>
      <c r="P769" s="63"/>
      <c r="Q769" s="63"/>
      <c r="R769" s="63"/>
      <c r="S769" s="63"/>
      <c r="T769" s="63"/>
      <c r="U769" s="63"/>
      <c r="V769" s="63"/>
      <c r="W769" s="63"/>
    </row>
    <row r="770" spans="15:23" x14ac:dyDescent="0.9">
      <c r="O770" s="63"/>
      <c r="P770" s="63"/>
      <c r="Q770" s="63"/>
      <c r="R770" s="63"/>
      <c r="S770" s="63"/>
      <c r="T770" s="63"/>
      <c r="U770" s="63"/>
      <c r="V770" s="63"/>
      <c r="W770" s="63"/>
    </row>
    <row r="771" spans="15:23" x14ac:dyDescent="0.9">
      <c r="O771" s="63"/>
      <c r="P771" s="63"/>
      <c r="Q771" s="63"/>
      <c r="R771" s="63"/>
      <c r="S771" s="63"/>
      <c r="T771" s="63"/>
      <c r="U771" s="63"/>
      <c r="V771" s="63"/>
      <c r="W771" s="63"/>
    </row>
    <row r="772" spans="15:23" x14ac:dyDescent="0.9">
      <c r="O772" s="63"/>
      <c r="P772" s="63"/>
      <c r="Q772" s="63"/>
      <c r="R772" s="63"/>
      <c r="S772" s="63"/>
      <c r="T772" s="63"/>
      <c r="U772" s="63"/>
      <c r="V772" s="63"/>
      <c r="W772" s="63"/>
    </row>
    <row r="773" spans="15:23" x14ac:dyDescent="0.9">
      <c r="O773" s="63"/>
      <c r="P773" s="63"/>
      <c r="Q773" s="63"/>
      <c r="R773" s="63"/>
      <c r="S773" s="63"/>
      <c r="T773" s="63"/>
      <c r="U773" s="63"/>
      <c r="V773" s="63"/>
      <c r="W773" s="63"/>
    </row>
    <row r="774" spans="15:23" x14ac:dyDescent="0.9">
      <c r="O774" s="63"/>
      <c r="P774" s="63"/>
      <c r="Q774" s="63"/>
      <c r="R774" s="63"/>
      <c r="S774" s="63"/>
      <c r="T774" s="63"/>
      <c r="U774" s="63"/>
      <c r="V774" s="63"/>
      <c r="W774" s="63"/>
    </row>
    <row r="775" spans="15:23" x14ac:dyDescent="0.9">
      <c r="O775" s="63"/>
      <c r="P775" s="63"/>
      <c r="Q775" s="63"/>
      <c r="R775" s="63"/>
      <c r="S775" s="63"/>
      <c r="T775" s="63"/>
      <c r="U775" s="63"/>
      <c r="V775" s="63"/>
      <c r="W775" s="63"/>
    </row>
    <row r="776" spans="15:23" x14ac:dyDescent="0.9">
      <c r="O776" s="63"/>
      <c r="P776" s="63"/>
      <c r="Q776" s="63"/>
      <c r="R776" s="63"/>
      <c r="S776" s="63"/>
      <c r="T776" s="63"/>
      <c r="U776" s="63"/>
      <c r="V776" s="63"/>
      <c r="W776" s="63"/>
    </row>
    <row r="777" spans="15:23" x14ac:dyDescent="0.9">
      <c r="O777" s="63"/>
      <c r="P777" s="63"/>
      <c r="Q777" s="63"/>
      <c r="R777" s="63"/>
      <c r="S777" s="63"/>
      <c r="T777" s="63"/>
      <c r="U777" s="63"/>
      <c r="V777" s="63"/>
      <c r="W777" s="63"/>
    </row>
    <row r="778" spans="15:23" x14ac:dyDescent="0.9">
      <c r="O778" s="63"/>
      <c r="P778" s="63"/>
      <c r="Q778" s="63"/>
      <c r="R778" s="63"/>
      <c r="S778" s="63"/>
      <c r="T778" s="63"/>
      <c r="U778" s="63"/>
      <c r="V778" s="63"/>
      <c r="W778" s="63"/>
    </row>
    <row r="779" spans="15:23" x14ac:dyDescent="0.9">
      <c r="O779" s="63"/>
      <c r="P779" s="63"/>
      <c r="Q779" s="63"/>
      <c r="R779" s="63"/>
      <c r="S779" s="63"/>
      <c r="T779" s="63"/>
      <c r="U779" s="63"/>
      <c r="V779" s="63"/>
      <c r="W779" s="63"/>
    </row>
    <row r="780" spans="15:23" x14ac:dyDescent="0.9">
      <c r="O780" s="63"/>
      <c r="P780" s="63"/>
      <c r="Q780" s="63"/>
      <c r="R780" s="63"/>
      <c r="S780" s="63"/>
      <c r="T780" s="63"/>
      <c r="U780" s="63"/>
      <c r="V780" s="63"/>
      <c r="W780" s="63"/>
    </row>
    <row r="781" spans="15:23" x14ac:dyDescent="0.9">
      <c r="O781" s="63"/>
      <c r="P781" s="63"/>
      <c r="Q781" s="63"/>
      <c r="R781" s="63"/>
      <c r="S781" s="63"/>
      <c r="T781" s="63"/>
      <c r="U781" s="63"/>
      <c r="V781" s="63"/>
      <c r="W781" s="63"/>
    </row>
    <row r="782" spans="15:23" x14ac:dyDescent="0.9">
      <c r="O782" s="63"/>
      <c r="P782" s="63"/>
      <c r="Q782" s="63"/>
      <c r="R782" s="63"/>
      <c r="S782" s="63"/>
      <c r="T782" s="63"/>
      <c r="U782" s="63"/>
      <c r="V782" s="63"/>
      <c r="W782" s="63"/>
    </row>
    <row r="783" spans="15:23" x14ac:dyDescent="0.9">
      <c r="O783" s="63"/>
      <c r="P783" s="63"/>
      <c r="Q783" s="63"/>
      <c r="R783" s="63"/>
      <c r="S783" s="63"/>
      <c r="T783" s="63"/>
      <c r="U783" s="63"/>
      <c r="V783" s="63"/>
      <c r="W783" s="63"/>
    </row>
    <row r="784" spans="15:23" x14ac:dyDescent="0.9">
      <c r="O784" s="63"/>
      <c r="P784" s="63"/>
      <c r="Q784" s="63"/>
      <c r="R784" s="63"/>
      <c r="S784" s="63"/>
      <c r="T784" s="63"/>
      <c r="U784" s="63"/>
      <c r="V784" s="63"/>
      <c r="W784" s="63"/>
    </row>
    <row r="785" spans="15:23" x14ac:dyDescent="0.9">
      <c r="O785" s="63"/>
      <c r="P785" s="63"/>
      <c r="Q785" s="63"/>
      <c r="R785" s="63"/>
      <c r="S785" s="63"/>
      <c r="T785" s="63"/>
      <c r="U785" s="63"/>
      <c r="V785" s="63"/>
      <c r="W785" s="63"/>
    </row>
    <row r="786" spans="15:23" x14ac:dyDescent="0.9">
      <c r="O786" s="63"/>
      <c r="P786" s="63"/>
      <c r="Q786" s="63"/>
      <c r="R786" s="63"/>
      <c r="S786" s="63"/>
      <c r="T786" s="63"/>
      <c r="U786" s="63"/>
      <c r="V786" s="63"/>
      <c r="W786" s="63"/>
    </row>
    <row r="787" spans="15:23" x14ac:dyDescent="0.9">
      <c r="O787" s="63"/>
      <c r="P787" s="63"/>
      <c r="Q787" s="63"/>
      <c r="R787" s="63"/>
      <c r="S787" s="63"/>
      <c r="T787" s="63"/>
      <c r="U787" s="63"/>
      <c r="V787" s="63"/>
      <c r="W787" s="63"/>
    </row>
    <row r="788" spans="15:23" x14ac:dyDescent="0.9">
      <c r="O788" s="63"/>
      <c r="P788" s="63"/>
      <c r="Q788" s="63"/>
      <c r="R788" s="63"/>
      <c r="S788" s="63"/>
      <c r="T788" s="63"/>
      <c r="U788" s="63"/>
      <c r="V788" s="63"/>
      <c r="W788" s="63"/>
    </row>
    <row r="789" spans="15:23" x14ac:dyDescent="0.9">
      <c r="O789" s="63"/>
      <c r="P789" s="63"/>
      <c r="Q789" s="63"/>
      <c r="R789" s="63"/>
      <c r="S789" s="63"/>
      <c r="T789" s="63"/>
      <c r="U789" s="63"/>
      <c r="V789" s="63"/>
      <c r="W789" s="63"/>
    </row>
    <row r="790" spans="15:23" x14ac:dyDescent="0.9">
      <c r="O790" s="63"/>
      <c r="P790" s="63"/>
      <c r="Q790" s="63"/>
      <c r="R790" s="63"/>
      <c r="S790" s="63"/>
      <c r="T790" s="63"/>
      <c r="U790" s="63"/>
      <c r="V790" s="63"/>
      <c r="W790" s="63"/>
    </row>
    <row r="791" spans="15:23" x14ac:dyDescent="0.9">
      <c r="O791" s="63"/>
      <c r="P791" s="63"/>
      <c r="Q791" s="63"/>
      <c r="R791" s="63"/>
      <c r="S791" s="63"/>
      <c r="T791" s="63"/>
      <c r="U791" s="63"/>
      <c r="V791" s="63"/>
      <c r="W791" s="63"/>
    </row>
    <row r="792" spans="15:23" x14ac:dyDescent="0.9">
      <c r="O792" s="63"/>
      <c r="P792" s="63"/>
      <c r="Q792" s="63"/>
      <c r="R792" s="63"/>
      <c r="S792" s="63"/>
      <c r="T792" s="63"/>
      <c r="U792" s="63"/>
      <c r="V792" s="63"/>
      <c r="W792" s="63"/>
    </row>
    <row r="793" spans="15:23" x14ac:dyDescent="0.9">
      <c r="O793" s="63"/>
      <c r="P793" s="63"/>
      <c r="Q793" s="63"/>
      <c r="R793" s="63"/>
      <c r="S793" s="63"/>
      <c r="T793" s="63"/>
      <c r="U793" s="63"/>
      <c r="V793" s="63"/>
      <c r="W793" s="63"/>
    </row>
    <row r="794" spans="15:23" x14ac:dyDescent="0.9">
      <c r="O794" s="63"/>
      <c r="P794" s="63"/>
      <c r="Q794" s="63"/>
      <c r="R794" s="63"/>
      <c r="S794" s="63"/>
      <c r="T794" s="63"/>
      <c r="U794" s="63"/>
      <c r="V794" s="63"/>
      <c r="W794" s="63"/>
    </row>
    <row r="795" spans="15:23" x14ac:dyDescent="0.9">
      <c r="O795" s="63"/>
      <c r="P795" s="63"/>
      <c r="Q795" s="63"/>
      <c r="R795" s="63"/>
      <c r="S795" s="63"/>
      <c r="T795" s="63"/>
      <c r="U795" s="63"/>
      <c r="V795" s="63"/>
      <c r="W795" s="63"/>
    </row>
    <row r="796" spans="15:23" x14ac:dyDescent="0.9">
      <c r="O796" s="63"/>
      <c r="P796" s="63"/>
      <c r="Q796" s="63"/>
      <c r="R796" s="63"/>
      <c r="S796" s="63"/>
      <c r="T796" s="63"/>
      <c r="U796" s="63"/>
      <c r="V796" s="63"/>
      <c r="W796" s="63"/>
    </row>
    <row r="797" spans="15:23" x14ac:dyDescent="0.9">
      <c r="O797" s="63"/>
      <c r="P797" s="63"/>
      <c r="Q797" s="63"/>
      <c r="R797" s="63"/>
      <c r="S797" s="63"/>
      <c r="T797" s="63"/>
      <c r="U797" s="63"/>
      <c r="V797" s="63"/>
      <c r="W797" s="63"/>
    </row>
    <row r="798" spans="15:23" x14ac:dyDescent="0.9">
      <c r="O798" s="63"/>
      <c r="P798" s="63"/>
      <c r="Q798" s="63"/>
      <c r="R798" s="63"/>
      <c r="S798" s="63"/>
      <c r="T798" s="63"/>
      <c r="U798" s="63"/>
      <c r="V798" s="63"/>
      <c r="W798" s="63"/>
    </row>
    <row r="799" spans="15:23" x14ac:dyDescent="0.9">
      <c r="O799" s="63"/>
      <c r="P799" s="63"/>
      <c r="Q799" s="63"/>
      <c r="R799" s="63"/>
      <c r="S799" s="63"/>
      <c r="T799" s="63"/>
      <c r="U799" s="63"/>
      <c r="V799" s="63"/>
      <c r="W799" s="63"/>
    </row>
    <row r="800" spans="15:23" x14ac:dyDescent="0.9">
      <c r="O800" s="63"/>
      <c r="P800" s="63"/>
      <c r="Q800" s="63"/>
      <c r="R800" s="63"/>
      <c r="S800" s="63"/>
      <c r="T800" s="63"/>
      <c r="U800" s="63"/>
      <c r="V800" s="63"/>
      <c r="W800" s="63"/>
    </row>
    <row r="801" spans="15:23" x14ac:dyDescent="0.9">
      <c r="O801" s="63"/>
      <c r="P801" s="63"/>
      <c r="Q801" s="63"/>
      <c r="R801" s="63"/>
      <c r="S801" s="63"/>
      <c r="T801" s="63"/>
      <c r="U801" s="63"/>
      <c r="V801" s="63"/>
      <c r="W801" s="63"/>
    </row>
    <row r="802" spans="15:23" x14ac:dyDescent="0.9">
      <c r="O802" s="63"/>
      <c r="P802" s="63"/>
      <c r="Q802" s="63"/>
      <c r="R802" s="63"/>
      <c r="S802" s="63"/>
      <c r="T802" s="63"/>
      <c r="U802" s="63"/>
      <c r="V802" s="63"/>
      <c r="W802" s="63"/>
    </row>
    <row r="803" spans="15:23" x14ac:dyDescent="0.9">
      <c r="O803" s="63"/>
      <c r="P803" s="63"/>
      <c r="Q803" s="63"/>
      <c r="R803" s="63"/>
      <c r="S803" s="63"/>
      <c r="T803" s="63"/>
      <c r="U803" s="63"/>
      <c r="V803" s="63"/>
      <c r="W803" s="63"/>
    </row>
    <row r="804" spans="15:23" x14ac:dyDescent="0.9">
      <c r="O804" s="63"/>
      <c r="P804" s="63"/>
      <c r="Q804" s="63"/>
      <c r="R804" s="63"/>
      <c r="S804" s="63"/>
      <c r="T804" s="63"/>
      <c r="U804" s="63"/>
      <c r="V804" s="63"/>
      <c r="W804" s="63"/>
    </row>
    <row r="805" spans="15:23" x14ac:dyDescent="0.9">
      <c r="O805" s="63"/>
      <c r="P805" s="63"/>
      <c r="Q805" s="63"/>
      <c r="R805" s="63"/>
      <c r="S805" s="63"/>
      <c r="T805" s="63"/>
      <c r="U805" s="63"/>
      <c r="V805" s="63"/>
      <c r="W805" s="63"/>
    </row>
  </sheetData>
  <mergeCells count="41">
    <mergeCell ref="B3:D3"/>
    <mergeCell ref="F3:I3"/>
    <mergeCell ref="F207:F213"/>
    <mergeCell ref="F81:F86"/>
    <mergeCell ref="F87:F96"/>
    <mergeCell ref="F97:F104"/>
    <mergeCell ref="F172:F179"/>
    <mergeCell ref="F162:F166"/>
    <mergeCell ref="F167:F171"/>
    <mergeCell ref="F59:F65"/>
    <mergeCell ref="F66:F68"/>
    <mergeCell ref="F69:F72"/>
    <mergeCell ref="F73:F76"/>
    <mergeCell ref="F77:F80"/>
    <mergeCell ref="F31:F37"/>
    <mergeCell ref="F38:F44"/>
    <mergeCell ref="F45:F49"/>
    <mergeCell ref="F50:F53"/>
    <mergeCell ref="F54:F58"/>
    <mergeCell ref="F5:F9"/>
    <mergeCell ref="F10:F13"/>
    <mergeCell ref="F14:F20"/>
    <mergeCell ref="F21:F24"/>
    <mergeCell ref="F25:F30"/>
    <mergeCell ref="F110:F115"/>
    <mergeCell ref="F116:F122"/>
    <mergeCell ref="F123:F127"/>
    <mergeCell ref="F128:F135"/>
    <mergeCell ref="F105:F109"/>
    <mergeCell ref="F218:F223"/>
    <mergeCell ref="F224:F232"/>
    <mergeCell ref="F136:F139"/>
    <mergeCell ref="F140:F143"/>
    <mergeCell ref="F144:F147"/>
    <mergeCell ref="F148:F158"/>
    <mergeCell ref="F159:F161"/>
    <mergeCell ref="F180:F188"/>
    <mergeCell ref="F189:F193"/>
    <mergeCell ref="F194:F202"/>
    <mergeCell ref="F203:F206"/>
    <mergeCell ref="F214:F217"/>
  </mergeCells>
  <hyperlinks>
    <hyperlink ref="B1" location="'Table of Contents'!A1" display="Table of Contents" xr:uid="{CECA8F24-E7B6-4B56-850F-2BA68A192C44}"/>
  </hyperlinks>
  <pageMargins left="0.7" right="0.7" top="0.75" bottom="0.75" header="0.3" footer="0.3"/>
  <pageSetup orientation="portrait" r:id="rId1"/>
  <ignoredErrors>
    <ignoredError sqref="H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4342D-59C9-4DC0-A9B4-3B7E7948AECC}">
  <dimension ref="B1:AE33"/>
  <sheetViews>
    <sheetView workbookViewId="0"/>
  </sheetViews>
  <sheetFormatPr defaultColWidth="9.1328125" defaultRowHeight="20.25" x14ac:dyDescent="0.9"/>
  <cols>
    <col min="1" max="1" width="9.1328125" style="22"/>
    <col min="2" max="2" width="16.3984375" style="22" customWidth="1"/>
    <col min="3" max="3" width="17.265625" style="22" customWidth="1"/>
    <col min="4" max="4" width="10.59765625" style="22" customWidth="1"/>
    <col min="5" max="5" width="12" style="22" customWidth="1"/>
    <col min="6" max="7" width="11.1328125" style="22" customWidth="1"/>
    <col min="8" max="8" width="10.73046875" style="22" customWidth="1"/>
    <col min="9" max="9" width="10.86328125" style="22" customWidth="1"/>
    <col min="10" max="12" width="10.265625" style="22" customWidth="1"/>
    <col min="13" max="15" width="9" style="22" customWidth="1"/>
    <col min="16" max="16" width="10.3984375" style="22" customWidth="1"/>
    <col min="17" max="24" width="9" style="22" customWidth="1"/>
    <col min="25" max="26" width="9.1328125" style="22"/>
    <col min="27" max="27" width="35.265625" style="22" customWidth="1"/>
    <col min="28" max="28" width="28.265625" style="22" customWidth="1"/>
    <col min="29" max="16384" width="9.1328125" style="22"/>
  </cols>
  <sheetData>
    <row r="1" spans="2:31" x14ac:dyDescent="0.9">
      <c r="B1" s="37" t="s">
        <v>71</v>
      </c>
    </row>
    <row r="2" spans="2:31" x14ac:dyDescent="0.9">
      <c r="B2" s="37"/>
      <c r="AC2" s="38"/>
    </row>
    <row r="3" spans="2:31" x14ac:dyDescent="0.9">
      <c r="B3" s="37"/>
      <c r="D3" s="22" t="s">
        <v>254</v>
      </c>
      <c r="AC3" s="38"/>
    </row>
    <row r="4" spans="2:31" x14ac:dyDescent="0.9">
      <c r="B4" s="37"/>
      <c r="D4" s="22">
        <v>789182</v>
      </c>
      <c r="AC4" s="38"/>
    </row>
    <row r="5" spans="2:31" x14ac:dyDescent="0.9">
      <c r="B5" s="37"/>
      <c r="P5" s="41"/>
      <c r="Q5" s="25"/>
      <c r="R5" s="42"/>
      <c r="AC5" s="38"/>
    </row>
    <row r="6" spans="2:31" x14ac:dyDescent="0.9">
      <c r="B6" s="37"/>
      <c r="P6" s="25"/>
      <c r="Q6" s="25"/>
      <c r="R6" s="42"/>
      <c r="AC6" s="38"/>
    </row>
    <row r="7" spans="2:31" x14ac:dyDescent="0.9">
      <c r="B7" s="37"/>
      <c r="P7" s="25"/>
      <c r="Q7" s="25"/>
      <c r="R7" s="42"/>
      <c r="AC7" s="38"/>
      <c r="AE7" s="38"/>
    </row>
    <row r="8" spans="2:31" x14ac:dyDescent="0.9">
      <c r="B8" s="37"/>
      <c r="AC8" s="38"/>
    </row>
    <row r="9" spans="2:31" x14ac:dyDescent="0.9">
      <c r="B9" s="37"/>
      <c r="AC9" s="38"/>
      <c r="AE9" s="38"/>
    </row>
    <row r="10" spans="2:31" x14ac:dyDescent="0.9">
      <c r="B10" s="546" t="s">
        <v>381</v>
      </c>
      <c r="C10" s="546"/>
      <c r="D10" s="546"/>
      <c r="E10" s="546"/>
      <c r="F10" s="546"/>
      <c r="G10" s="546"/>
      <c r="H10" s="546"/>
      <c r="I10" s="546"/>
      <c r="J10" s="546"/>
      <c r="K10" s="126"/>
      <c r="L10" s="126"/>
      <c r="M10" s="127"/>
      <c r="N10" s="127"/>
      <c r="O10" s="109"/>
      <c r="AA10" s="38"/>
    </row>
    <row r="11" spans="2:31" x14ac:dyDescent="0.9">
      <c r="B11" s="67" t="s">
        <v>73</v>
      </c>
      <c r="C11" s="547">
        <v>2024</v>
      </c>
      <c r="D11" s="548"/>
      <c r="E11" s="547">
        <v>2023</v>
      </c>
      <c r="F11" s="548"/>
      <c r="G11" s="547">
        <v>2022</v>
      </c>
      <c r="H11" s="548"/>
      <c r="I11" s="547">
        <v>2021</v>
      </c>
      <c r="J11" s="548"/>
      <c r="M11" s="109"/>
      <c r="N11" s="109"/>
      <c r="O11" s="109"/>
      <c r="Z11" s="25"/>
      <c r="AA11" s="38"/>
      <c r="AB11" s="25"/>
      <c r="AC11" s="25"/>
    </row>
    <row r="12" spans="2:31" s="123" customFormat="1" x14ac:dyDescent="0.9">
      <c r="B12" s="67" t="s">
        <v>74</v>
      </c>
      <c r="C12" s="67" t="s">
        <v>75</v>
      </c>
      <c r="D12" s="67" t="s">
        <v>211</v>
      </c>
      <c r="E12" s="67" t="s">
        <v>75</v>
      </c>
      <c r="F12" s="67" t="s">
        <v>211</v>
      </c>
      <c r="G12" s="67" t="s">
        <v>75</v>
      </c>
      <c r="H12" s="67" t="s">
        <v>211</v>
      </c>
      <c r="I12" s="67" t="s">
        <v>75</v>
      </c>
      <c r="J12" s="67" t="s">
        <v>211</v>
      </c>
      <c r="K12" s="22"/>
      <c r="L12" s="22"/>
      <c r="M12" s="127"/>
      <c r="P12" s="22"/>
      <c r="Q12" s="22"/>
      <c r="R12" s="22"/>
      <c r="AA12" s="128"/>
      <c r="AB12" s="128"/>
      <c r="AC12" s="129"/>
    </row>
    <row r="13" spans="2:31" x14ac:dyDescent="0.9">
      <c r="B13" s="29" t="s">
        <v>13</v>
      </c>
      <c r="C13" s="130">
        <v>318</v>
      </c>
      <c r="D13" s="131" t="str">
        <f>IF((C13/C17)&lt;0.005,"&lt;1%",TEXT((C13/C17),"0%"))</f>
        <v>&lt;1%</v>
      </c>
      <c r="E13" s="31">
        <v>478</v>
      </c>
      <c r="F13" s="132" t="str">
        <f>IF((E13/E17)&lt;0.005,"&lt;1%",TEXT((E13/E17),"0%"))</f>
        <v>&lt;1%</v>
      </c>
      <c r="G13" s="133">
        <v>1113</v>
      </c>
      <c r="H13" s="134" t="str">
        <f>IF((G13/G17)&lt;0.005,"&lt;1%",TEXT((G13/G17),"0%"))</f>
        <v>1%</v>
      </c>
      <c r="I13" s="133">
        <v>1876</v>
      </c>
      <c r="J13" s="134" t="str">
        <f>IF((I13/I17)&lt;0.005,"&lt;1%",TEXT((I13/I17),"0%"))</f>
        <v>1%</v>
      </c>
      <c r="M13" s="109"/>
    </row>
    <row r="14" spans="2:31" x14ac:dyDescent="0.9">
      <c r="B14" s="29" t="s">
        <v>12</v>
      </c>
      <c r="C14" s="30">
        <v>88895</v>
      </c>
      <c r="D14" s="70">
        <f>C14/$C$17</f>
        <v>0.35129282239548548</v>
      </c>
      <c r="E14" s="30">
        <v>87915</v>
      </c>
      <c r="F14" s="102">
        <f>E14/$E$17</f>
        <v>0.41788668124346423</v>
      </c>
      <c r="G14" s="135">
        <v>95779</v>
      </c>
      <c r="H14" s="136">
        <f>G14/G17</f>
        <v>0.4504745600090303</v>
      </c>
      <c r="I14" s="135">
        <v>93167</v>
      </c>
      <c r="J14" s="136">
        <f>(I14/I$17)</f>
        <v>0.48644570449965019</v>
      </c>
      <c r="M14" s="109"/>
      <c r="N14" s="118"/>
    </row>
    <row r="15" spans="2:31" x14ac:dyDescent="0.9">
      <c r="B15" s="29" t="s">
        <v>15</v>
      </c>
      <c r="C15" s="30">
        <v>112700</v>
      </c>
      <c r="D15" s="70">
        <f t="shared" ref="D15:D16" si="0">C15/$C$17</f>
        <v>0.44536476836685096</v>
      </c>
      <c r="E15" s="30">
        <v>83839</v>
      </c>
      <c r="F15" s="102">
        <f>E15/$E$17</f>
        <v>0.39851221599011311</v>
      </c>
      <c r="G15" s="135">
        <v>86783</v>
      </c>
      <c r="H15" s="136">
        <f>G15/G17</f>
        <v>0.40816393720193023</v>
      </c>
      <c r="I15" s="135">
        <v>74461</v>
      </c>
      <c r="J15" s="136">
        <f>(I15/I$17)</f>
        <v>0.38877750279335443</v>
      </c>
      <c r="M15" s="109"/>
      <c r="N15" s="127"/>
      <c r="O15" s="127"/>
    </row>
    <row r="16" spans="2:31" x14ac:dyDescent="0.9">
      <c r="B16" s="29" t="s">
        <v>14</v>
      </c>
      <c r="C16" s="30">
        <v>51138</v>
      </c>
      <c r="D16" s="70">
        <f t="shared" si="0"/>
        <v>0.20208574556117145</v>
      </c>
      <c r="E16" s="30">
        <v>38148</v>
      </c>
      <c r="F16" s="102">
        <f>E16/$E$17</f>
        <v>0.18132902367145165</v>
      </c>
      <c r="G16" s="135">
        <v>28943</v>
      </c>
      <c r="H16" s="136">
        <f>G16/G17</f>
        <v>0.13612676255067774</v>
      </c>
      <c r="I16" s="135">
        <v>22022</v>
      </c>
      <c r="J16" s="136">
        <f>(I16/I$17)</f>
        <v>0.11498177793093366</v>
      </c>
      <c r="M16" s="109"/>
      <c r="N16" s="127"/>
      <c r="O16" s="109"/>
    </row>
    <row r="17" spans="2:21" x14ac:dyDescent="0.9">
      <c r="B17" s="137" t="s">
        <v>70</v>
      </c>
      <c r="C17" s="34">
        <f>SUM(C13:C16)</f>
        <v>253051</v>
      </c>
      <c r="D17" s="138">
        <f>C17/$C$17</f>
        <v>1</v>
      </c>
      <c r="E17" s="34">
        <v>210380</v>
      </c>
      <c r="F17" s="35">
        <f>E17/$E$17</f>
        <v>1</v>
      </c>
      <c r="G17" s="139">
        <v>212618</v>
      </c>
      <c r="H17" s="140">
        <v>1</v>
      </c>
      <c r="I17" s="139">
        <f>SUM(I13:I16)</f>
        <v>191526</v>
      </c>
      <c r="J17" s="140">
        <f>(I17/I$17)</f>
        <v>1</v>
      </c>
      <c r="M17" s="109"/>
      <c r="N17" s="109"/>
      <c r="O17" s="109"/>
    </row>
    <row r="18" spans="2:21" x14ac:dyDescent="0.9">
      <c r="B18" s="50"/>
      <c r="C18" s="85"/>
      <c r="D18" s="85"/>
      <c r="E18" s="85"/>
      <c r="F18" s="141"/>
      <c r="G18" s="127"/>
      <c r="H18" s="127"/>
      <c r="I18" s="109"/>
      <c r="K18" s="109"/>
      <c r="L18" s="109"/>
      <c r="M18" s="109"/>
      <c r="N18" s="109"/>
      <c r="O18" s="109"/>
    </row>
    <row r="19" spans="2:21" ht="39.75" customHeight="1" x14ac:dyDescent="0.9">
      <c r="B19" s="50"/>
      <c r="C19" s="110"/>
      <c r="D19" s="109"/>
      <c r="E19" s="109"/>
      <c r="F19" s="109"/>
      <c r="G19" s="109"/>
      <c r="H19" s="109"/>
      <c r="I19" s="109"/>
      <c r="K19" s="109"/>
      <c r="L19" s="109"/>
      <c r="M19" s="109"/>
      <c r="N19" s="109"/>
      <c r="O19" s="109"/>
      <c r="P19" s="109"/>
      <c r="Q19" s="109"/>
      <c r="R19" s="109"/>
      <c r="S19" s="109"/>
      <c r="T19" s="109"/>
    </row>
    <row r="20" spans="2:21" x14ac:dyDescent="0.9">
      <c r="B20" s="549" t="s">
        <v>260</v>
      </c>
      <c r="C20" s="550"/>
      <c r="D20" s="550"/>
      <c r="E20" s="550"/>
      <c r="F20" s="550"/>
      <c r="G20" s="550"/>
      <c r="H20" s="127"/>
      <c r="J20" s="142"/>
      <c r="K20" s="109"/>
      <c r="L20" s="109"/>
      <c r="M20" s="109"/>
      <c r="N20" s="109"/>
      <c r="O20" s="109"/>
      <c r="P20" s="109"/>
      <c r="Q20" s="109"/>
      <c r="S20" s="127"/>
      <c r="T20" s="127"/>
    </row>
    <row r="21" spans="2:21" x14ac:dyDescent="0.9">
      <c r="B21" s="67" t="s">
        <v>76</v>
      </c>
      <c r="C21" s="67" t="s">
        <v>13</v>
      </c>
      <c r="D21" s="67" t="s">
        <v>12</v>
      </c>
      <c r="E21" s="67" t="s">
        <v>15</v>
      </c>
      <c r="F21" s="67" t="s">
        <v>14</v>
      </c>
      <c r="G21" s="67" t="s">
        <v>70</v>
      </c>
      <c r="H21" s="109"/>
      <c r="J21" s="110"/>
      <c r="K21" s="109"/>
      <c r="L21" s="109"/>
      <c r="M21" s="109"/>
      <c r="N21" s="109"/>
      <c r="O21" s="109"/>
      <c r="P21" s="109"/>
      <c r="Q21" s="109"/>
      <c r="S21" s="109"/>
      <c r="T21" s="109"/>
    </row>
    <row r="22" spans="2:21" x14ac:dyDescent="0.9">
      <c r="B22" s="143" t="s">
        <v>299</v>
      </c>
      <c r="C22" s="30">
        <v>4</v>
      </c>
      <c r="D22" s="30">
        <v>1690</v>
      </c>
      <c r="E22" s="30">
        <v>27921</v>
      </c>
      <c r="F22" s="30">
        <v>1338</v>
      </c>
      <c r="G22" s="144">
        <f>SUM(C22:F22)</f>
        <v>30953</v>
      </c>
      <c r="H22" s="145" t="s">
        <v>236</v>
      </c>
      <c r="J22" s="110"/>
      <c r="K22" s="109"/>
      <c r="L22" s="109"/>
      <c r="M22" s="109"/>
      <c r="N22" s="109"/>
      <c r="O22" s="109"/>
      <c r="P22" s="109"/>
      <c r="Q22" s="109"/>
      <c r="S22" s="109"/>
      <c r="T22" s="109"/>
    </row>
    <row r="23" spans="2:21" x14ac:dyDescent="0.9">
      <c r="B23" s="143" t="s">
        <v>16</v>
      </c>
      <c r="C23" s="30">
        <v>4</v>
      </c>
      <c r="D23" s="30">
        <v>6047</v>
      </c>
      <c r="E23" s="30">
        <v>43891</v>
      </c>
      <c r="F23" s="30">
        <v>3242</v>
      </c>
      <c r="G23" s="144">
        <f t="shared" ref="G23:G28" si="1">SUM(C23:F23)</f>
        <v>53184</v>
      </c>
      <c r="H23" s="109"/>
      <c r="J23" s="110"/>
      <c r="K23" s="109"/>
      <c r="L23" s="109"/>
      <c r="M23" s="109"/>
      <c r="N23" s="109"/>
      <c r="O23" s="109"/>
      <c r="P23" s="109"/>
      <c r="Q23" s="109"/>
      <c r="S23" s="109"/>
      <c r="T23" s="109"/>
    </row>
    <row r="24" spans="2:21" x14ac:dyDescent="0.9">
      <c r="B24" s="143" t="s">
        <v>17</v>
      </c>
      <c r="C24" s="30">
        <v>2</v>
      </c>
      <c r="D24" s="30">
        <v>8488</v>
      </c>
      <c r="E24" s="30">
        <v>17983</v>
      </c>
      <c r="F24" s="30">
        <v>12982</v>
      </c>
      <c r="G24" s="144">
        <f t="shared" si="1"/>
        <v>39455</v>
      </c>
      <c r="H24" s="109"/>
      <c r="J24" s="110"/>
      <c r="K24" s="110"/>
      <c r="L24" s="109"/>
      <c r="M24" s="109"/>
      <c r="N24" s="109"/>
      <c r="O24" s="109"/>
      <c r="P24" s="109"/>
      <c r="Q24" s="109"/>
      <c r="R24" s="109"/>
      <c r="S24" s="109"/>
      <c r="T24" s="109"/>
      <c r="U24" s="109"/>
    </row>
    <row r="25" spans="2:21" x14ac:dyDescent="0.9">
      <c r="B25" s="143" t="s">
        <v>18</v>
      </c>
      <c r="C25" s="30">
        <v>13</v>
      </c>
      <c r="D25" s="30">
        <v>11587</v>
      </c>
      <c r="E25" s="30">
        <v>4701</v>
      </c>
      <c r="F25" s="30">
        <v>4961</v>
      </c>
      <c r="G25" s="144">
        <f t="shared" si="1"/>
        <v>21262</v>
      </c>
      <c r="H25" s="109"/>
      <c r="J25" s="110"/>
      <c r="K25" s="110"/>
      <c r="L25" s="109"/>
      <c r="M25" s="109"/>
      <c r="N25" s="109"/>
      <c r="O25" s="109"/>
      <c r="P25" s="109"/>
      <c r="Q25" s="109"/>
      <c r="S25" s="109"/>
      <c r="T25" s="109"/>
    </row>
    <row r="26" spans="2:21" x14ac:dyDescent="0.9">
      <c r="B26" s="143" t="s">
        <v>19</v>
      </c>
      <c r="C26" s="30">
        <v>65</v>
      </c>
      <c r="D26" s="30">
        <v>18164</v>
      </c>
      <c r="E26" s="30">
        <v>5521</v>
      </c>
      <c r="F26" s="30">
        <v>7500</v>
      </c>
      <c r="G26" s="144">
        <f t="shared" si="1"/>
        <v>31250</v>
      </c>
      <c r="H26" s="109"/>
      <c r="J26" s="110"/>
      <c r="K26" s="110"/>
      <c r="L26" s="109"/>
      <c r="O26" s="110"/>
      <c r="P26" s="109"/>
      <c r="Q26" s="109"/>
      <c r="R26" s="109"/>
      <c r="S26" s="109"/>
      <c r="T26" s="109"/>
    </row>
    <row r="27" spans="2:21" x14ac:dyDescent="0.9">
      <c r="B27" s="143" t="s">
        <v>215</v>
      </c>
      <c r="C27" s="30">
        <v>85</v>
      </c>
      <c r="D27" s="30">
        <v>21454</v>
      </c>
      <c r="E27" s="30">
        <v>6244</v>
      </c>
      <c r="F27" s="30">
        <v>9743</v>
      </c>
      <c r="G27" s="144">
        <f t="shared" si="1"/>
        <v>37526</v>
      </c>
      <c r="H27" s="109"/>
      <c r="J27" s="110"/>
    </row>
    <row r="28" spans="2:21" x14ac:dyDescent="0.9">
      <c r="B28" s="143" t="s">
        <v>126</v>
      </c>
      <c r="C28" s="30">
        <v>145</v>
      </c>
      <c r="D28" s="30">
        <v>21465</v>
      </c>
      <c r="E28" s="30">
        <v>6439</v>
      </c>
      <c r="F28" s="30">
        <v>11372</v>
      </c>
      <c r="G28" s="144">
        <f t="shared" si="1"/>
        <v>39421</v>
      </c>
      <c r="H28" s="109"/>
      <c r="J28" s="110"/>
    </row>
    <row r="29" spans="2:21" x14ac:dyDescent="0.9">
      <c r="B29" s="146" t="s">
        <v>70</v>
      </c>
      <c r="C29" s="147">
        <f>SUM(C22:C28)</f>
        <v>318</v>
      </c>
      <c r="D29" s="147">
        <f>SUM(D22:D28)</f>
        <v>88895</v>
      </c>
      <c r="E29" s="147">
        <f>SUM(E22:E28)</f>
        <v>112700</v>
      </c>
      <c r="F29" s="147">
        <f>SUM(F22:F28)</f>
        <v>51138</v>
      </c>
      <c r="G29" s="147">
        <f>SUM(G22:G28)</f>
        <v>253051</v>
      </c>
      <c r="H29" s="148"/>
      <c r="J29" s="110"/>
    </row>
    <row r="30" spans="2:21" x14ac:dyDescent="0.9">
      <c r="B30" s="36"/>
      <c r="C30" s="149"/>
      <c r="D30" s="149"/>
      <c r="E30" s="109"/>
      <c r="F30" s="109"/>
      <c r="H30" s="150"/>
      <c r="J30" s="110"/>
    </row>
    <row r="31" spans="2:21" x14ac:dyDescent="0.9">
      <c r="C31" s="36"/>
      <c r="D31" s="36"/>
      <c r="H31" s="109"/>
      <c r="J31" s="110"/>
    </row>
    <row r="32" spans="2:21" x14ac:dyDescent="0.9">
      <c r="F32" s="151"/>
    </row>
    <row r="33" spans="2:2" x14ac:dyDescent="0.9">
      <c r="B33" s="152"/>
    </row>
  </sheetData>
  <mergeCells count="6">
    <mergeCell ref="B10:J10"/>
    <mergeCell ref="E11:F11"/>
    <mergeCell ref="B20:G20"/>
    <mergeCell ref="I11:J11"/>
    <mergeCell ref="G11:H11"/>
    <mergeCell ref="C11:D11"/>
  </mergeCells>
  <hyperlinks>
    <hyperlink ref="B1" location="'Table of Contents'!A1" display="Table of Contents" xr:uid="{B23B38AA-5256-46DA-8961-E71727AACB3E}"/>
  </hyperlinks>
  <pageMargins left="0.25" right="0.25"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174FC-9F15-476C-8DFC-E285CC2368E8}">
  <dimension ref="B1:AE89"/>
  <sheetViews>
    <sheetView zoomScaleNormal="100" workbookViewId="0"/>
  </sheetViews>
  <sheetFormatPr defaultColWidth="9.1328125" defaultRowHeight="20.25" x14ac:dyDescent="0.9"/>
  <cols>
    <col min="1" max="1" width="9.1328125" style="22"/>
    <col min="2" max="2" width="20" style="22" customWidth="1"/>
    <col min="3" max="3" width="12.59765625" style="22" customWidth="1"/>
    <col min="4" max="4" width="13" style="22" customWidth="1"/>
    <col min="5" max="6" width="9.59765625" style="22" bestFit="1" customWidth="1"/>
    <col min="7" max="7" width="9.1328125" style="22"/>
    <col min="8" max="8" width="9" style="110"/>
    <col min="9" max="9" width="21" style="165" customWidth="1"/>
    <col min="10" max="24" width="9" style="165" customWidth="1"/>
    <col min="25" max="26" width="9" style="22" customWidth="1"/>
    <col min="27" max="27" width="25" style="22" customWidth="1"/>
    <col min="28" max="16384" width="9.1328125" style="22"/>
  </cols>
  <sheetData>
    <row r="1" spans="2:31" x14ac:dyDescent="0.9">
      <c r="B1" s="37" t="s">
        <v>71</v>
      </c>
      <c r="I1" s="22"/>
      <c r="J1" s="22"/>
      <c r="K1" s="22"/>
      <c r="L1" s="22"/>
      <c r="M1" s="22"/>
      <c r="N1" s="22"/>
      <c r="O1" s="22"/>
      <c r="P1" s="22"/>
      <c r="Q1" s="22"/>
      <c r="R1" s="22"/>
      <c r="S1" s="22"/>
      <c r="T1" s="22"/>
      <c r="U1" s="22"/>
      <c r="V1" s="22"/>
      <c r="W1" s="22"/>
      <c r="X1" s="22"/>
    </row>
    <row r="2" spans="2:31" ht="42" customHeight="1" x14ac:dyDescent="0.9">
      <c r="B2" s="552" t="s">
        <v>401</v>
      </c>
      <c r="C2" s="552"/>
      <c r="D2" s="552"/>
      <c r="I2" s="22"/>
      <c r="J2" s="22"/>
      <c r="K2" s="22"/>
      <c r="L2" s="22"/>
      <c r="M2" s="22"/>
      <c r="N2" s="22"/>
      <c r="O2" s="22"/>
      <c r="P2" s="22"/>
      <c r="Q2" s="22"/>
      <c r="R2" s="22"/>
      <c r="S2" s="22"/>
      <c r="T2" s="22"/>
      <c r="U2" s="22"/>
      <c r="V2" s="22"/>
      <c r="W2" s="22"/>
      <c r="X2" s="22"/>
      <c r="AC2" s="38"/>
    </row>
    <row r="3" spans="2:31" ht="19.5" customHeight="1" x14ac:dyDescent="0.9">
      <c r="B3" s="23" t="s">
        <v>77</v>
      </c>
      <c r="C3" s="67" t="s">
        <v>78</v>
      </c>
      <c r="D3" s="67" t="s">
        <v>408</v>
      </c>
      <c r="I3" s="22"/>
      <c r="J3" s="22"/>
      <c r="K3" s="22"/>
      <c r="L3" s="22"/>
      <c r="M3" s="22"/>
      <c r="N3" s="22"/>
      <c r="O3" s="22"/>
      <c r="P3" s="22"/>
      <c r="Q3" s="22"/>
      <c r="R3" s="22"/>
      <c r="S3" s="22"/>
      <c r="T3" s="22"/>
      <c r="U3" s="22"/>
      <c r="V3" s="22"/>
      <c r="W3" s="22"/>
      <c r="X3" s="22"/>
      <c r="AC3" s="38"/>
    </row>
    <row r="4" spans="2:31" x14ac:dyDescent="0.9">
      <c r="B4" s="153" t="s">
        <v>242</v>
      </c>
      <c r="C4" s="47">
        <v>18045</v>
      </c>
      <c r="D4" s="30">
        <v>809478</v>
      </c>
      <c r="E4" s="25"/>
      <c r="F4" s="25"/>
      <c r="G4" s="25"/>
      <c r="I4" s="22"/>
      <c r="J4" s="41"/>
      <c r="K4" s="25"/>
      <c r="L4" s="42"/>
      <c r="M4" s="22"/>
      <c r="N4" s="22"/>
      <c r="O4" s="22"/>
      <c r="P4" s="22"/>
      <c r="Q4" s="22"/>
      <c r="R4" s="22"/>
      <c r="S4" s="22"/>
      <c r="T4" s="22"/>
      <c r="U4" s="22"/>
      <c r="V4" s="22"/>
      <c r="W4" s="22"/>
      <c r="X4" s="22"/>
      <c r="AC4" s="38"/>
      <c r="AE4" s="38"/>
    </row>
    <row r="5" spans="2:31" x14ac:dyDescent="0.9">
      <c r="B5" s="153" t="s">
        <v>206</v>
      </c>
      <c r="C5" s="30">
        <v>65600</v>
      </c>
      <c r="D5" s="30">
        <v>396785</v>
      </c>
      <c r="E5" s="25"/>
      <c r="F5" s="25"/>
      <c r="G5" s="25"/>
      <c r="I5" s="22"/>
      <c r="J5" s="25"/>
      <c r="K5" s="25"/>
      <c r="L5" s="42"/>
      <c r="M5" s="22"/>
      <c r="N5" s="22"/>
      <c r="O5" s="22"/>
      <c r="P5" s="22"/>
      <c r="Q5" s="22"/>
      <c r="R5" s="22"/>
      <c r="S5" s="22"/>
      <c r="T5" s="22"/>
      <c r="U5" s="22"/>
      <c r="V5" s="22"/>
      <c r="W5" s="22"/>
      <c r="X5" s="22"/>
      <c r="AC5" s="38"/>
    </row>
    <row r="6" spans="2:31" x14ac:dyDescent="0.9">
      <c r="B6" s="153" t="s">
        <v>21</v>
      </c>
      <c r="C6" s="30">
        <v>90861</v>
      </c>
      <c r="D6" s="30">
        <v>329766</v>
      </c>
      <c r="E6" s="25"/>
      <c r="F6" s="25"/>
      <c r="G6" s="25"/>
      <c r="I6" s="22"/>
      <c r="J6" s="25"/>
      <c r="K6" s="25"/>
      <c r="L6" s="42"/>
      <c r="M6" s="22"/>
      <c r="N6" s="22"/>
      <c r="O6" s="22"/>
      <c r="P6" s="22"/>
      <c r="Q6" s="22"/>
      <c r="R6" s="22"/>
      <c r="S6" s="22"/>
      <c r="T6" s="22"/>
      <c r="U6" s="22"/>
      <c r="V6" s="22"/>
      <c r="W6" s="22"/>
      <c r="X6" s="22"/>
      <c r="AC6" s="38"/>
    </row>
    <row r="7" spans="2:31" x14ac:dyDescent="0.9">
      <c r="B7" s="153" t="s">
        <v>182</v>
      </c>
      <c r="C7" s="30">
        <v>78545</v>
      </c>
      <c r="D7" s="30">
        <v>115465</v>
      </c>
      <c r="E7" s="25"/>
      <c r="F7" s="25"/>
      <c r="G7" s="25"/>
      <c r="I7" s="22"/>
      <c r="J7" s="25"/>
      <c r="K7" s="25"/>
      <c r="L7" s="42"/>
      <c r="M7" s="22"/>
      <c r="N7" s="22"/>
      <c r="O7" s="22"/>
      <c r="P7" s="22"/>
      <c r="Q7" s="22"/>
      <c r="R7" s="22"/>
      <c r="S7" s="22"/>
      <c r="T7" s="22"/>
      <c r="U7" s="22"/>
      <c r="V7" s="22"/>
      <c r="W7" s="22"/>
      <c r="X7" s="22"/>
      <c r="AC7" s="38"/>
    </row>
    <row r="8" spans="2:31" x14ac:dyDescent="0.9">
      <c r="B8" s="154" t="s">
        <v>70</v>
      </c>
      <c r="C8" s="155">
        <f>SUM(C4:C7)</f>
        <v>253051</v>
      </c>
      <c r="D8" s="155">
        <f>SUM(D4:D7)</f>
        <v>1651494</v>
      </c>
      <c r="E8" s="25"/>
      <c r="F8" s="25"/>
      <c r="G8" s="25"/>
      <c r="I8" s="22"/>
      <c r="J8" s="22"/>
      <c r="K8" s="22"/>
      <c r="L8" s="22"/>
      <c r="M8" s="22"/>
      <c r="N8" s="22"/>
      <c r="O8" s="22"/>
      <c r="P8" s="22"/>
      <c r="Q8" s="22"/>
      <c r="R8" s="22"/>
      <c r="S8" s="22"/>
      <c r="T8" s="22"/>
      <c r="U8" s="22"/>
      <c r="V8" s="22"/>
      <c r="W8" s="22"/>
      <c r="X8" s="22"/>
      <c r="AC8" s="38"/>
    </row>
    <row r="9" spans="2:31" ht="14.65" customHeight="1" x14ac:dyDescent="0.9">
      <c r="B9" s="36"/>
      <c r="C9" s="25"/>
      <c r="D9" s="25"/>
      <c r="E9" s="25"/>
      <c r="F9" s="25"/>
      <c r="G9" s="25"/>
      <c r="I9" s="22"/>
      <c r="J9" s="22"/>
      <c r="K9" s="25"/>
      <c r="L9" s="22"/>
      <c r="M9" s="22"/>
      <c r="N9" s="22"/>
      <c r="O9" s="22"/>
      <c r="P9" s="22"/>
      <c r="Q9" s="22"/>
      <c r="R9" s="22"/>
      <c r="S9" s="22"/>
      <c r="T9" s="22"/>
      <c r="U9" s="22"/>
      <c r="V9" s="22"/>
      <c r="W9" s="22"/>
      <c r="X9" s="22"/>
      <c r="AC9" s="38"/>
    </row>
    <row r="10" spans="2:31" ht="14.65" customHeight="1" x14ac:dyDescent="0.9">
      <c r="B10" s="122"/>
      <c r="C10" s="122"/>
      <c r="D10" s="122"/>
      <c r="E10" s="122"/>
      <c r="F10" s="25"/>
      <c r="G10" s="25"/>
      <c r="I10" s="22"/>
      <c r="J10" s="22"/>
      <c r="K10" s="22"/>
      <c r="L10" s="22"/>
      <c r="M10" s="22"/>
      <c r="N10" s="22"/>
      <c r="O10" s="22"/>
      <c r="P10" s="22"/>
      <c r="Q10" s="22"/>
      <c r="R10" s="22"/>
      <c r="S10" s="22"/>
      <c r="T10" s="22"/>
      <c r="U10" s="22"/>
      <c r="V10" s="22"/>
      <c r="W10" s="22"/>
      <c r="X10" s="22"/>
      <c r="AC10" s="38"/>
      <c r="AD10" s="25"/>
      <c r="AE10" s="25"/>
    </row>
    <row r="11" spans="2:31" ht="14.65" customHeight="1" x14ac:dyDescent="0.9">
      <c r="B11" s="122"/>
      <c r="C11" s="122"/>
      <c r="D11" s="122"/>
      <c r="E11" s="122"/>
      <c r="F11" s="25"/>
      <c r="G11" s="25"/>
      <c r="I11" s="22"/>
      <c r="J11" s="22"/>
      <c r="K11" s="22"/>
      <c r="L11" s="22"/>
      <c r="M11" s="22"/>
      <c r="N11" s="22"/>
      <c r="O11" s="22"/>
      <c r="P11" s="22"/>
      <c r="Q11" s="22"/>
      <c r="R11" s="22"/>
      <c r="S11" s="22"/>
      <c r="T11" s="22"/>
      <c r="U11" s="22"/>
      <c r="V11" s="22"/>
      <c r="W11" s="22"/>
      <c r="X11" s="22"/>
      <c r="AE11" s="25"/>
    </row>
    <row r="12" spans="2:31" ht="14.65" customHeight="1" x14ac:dyDescent="0.9">
      <c r="B12" s="122"/>
      <c r="C12" s="122"/>
      <c r="D12" s="122"/>
      <c r="E12" s="122"/>
      <c r="F12" s="25"/>
      <c r="G12" s="25"/>
      <c r="I12" s="22"/>
      <c r="J12" s="22"/>
      <c r="K12" s="22"/>
      <c r="L12" s="22"/>
      <c r="M12" s="22"/>
      <c r="N12" s="22"/>
      <c r="O12" s="22"/>
      <c r="P12" s="22"/>
      <c r="Q12" s="22"/>
      <c r="R12" s="22"/>
      <c r="S12" s="22"/>
      <c r="T12" s="22"/>
      <c r="U12" s="22"/>
      <c r="V12" s="22"/>
      <c r="W12" s="22"/>
      <c r="X12" s="22"/>
    </row>
    <row r="13" spans="2:31" ht="14.65" customHeight="1" x14ac:dyDescent="0.9">
      <c r="B13" s="122"/>
      <c r="C13" s="122"/>
      <c r="D13" s="122"/>
      <c r="E13" s="122"/>
      <c r="F13" s="25"/>
      <c r="G13" s="25"/>
      <c r="I13" s="22"/>
      <c r="J13" s="22"/>
      <c r="K13" s="22"/>
      <c r="L13" s="22"/>
      <c r="M13" s="22"/>
      <c r="N13" s="22"/>
      <c r="O13" s="22"/>
      <c r="P13" s="22"/>
      <c r="Q13" s="22"/>
      <c r="R13" s="22"/>
      <c r="S13" s="22"/>
      <c r="T13" s="22"/>
      <c r="U13" s="22"/>
      <c r="V13" s="22"/>
      <c r="W13" s="22"/>
      <c r="X13" s="22"/>
      <c r="AC13" s="38"/>
    </row>
    <row r="14" spans="2:31" ht="14.25" customHeight="1" x14ac:dyDescent="0.9">
      <c r="B14" s="122"/>
      <c r="C14" s="122"/>
      <c r="D14" s="122"/>
      <c r="E14" s="122"/>
      <c r="F14" s="25"/>
      <c r="G14" s="25"/>
      <c r="I14" s="22"/>
      <c r="J14" s="22"/>
      <c r="K14" s="22"/>
      <c r="L14" s="22"/>
      <c r="M14" s="22"/>
      <c r="N14" s="22"/>
      <c r="O14" s="22"/>
      <c r="P14" s="22"/>
      <c r="Q14" s="22"/>
      <c r="R14" s="22"/>
      <c r="S14" s="22"/>
      <c r="T14" s="22"/>
      <c r="U14" s="22"/>
      <c r="V14" s="22"/>
      <c r="W14" s="22"/>
      <c r="X14" s="22"/>
      <c r="AC14" s="38"/>
    </row>
    <row r="15" spans="2:31" x14ac:dyDescent="0.9">
      <c r="B15" s="122"/>
      <c r="C15" s="122"/>
      <c r="D15" s="122"/>
      <c r="E15" s="122"/>
      <c r="F15" s="25"/>
      <c r="G15" s="25"/>
      <c r="I15" s="22"/>
      <c r="J15" s="22"/>
      <c r="K15" s="22"/>
      <c r="L15" s="22"/>
      <c r="M15" s="22"/>
      <c r="N15" s="22"/>
      <c r="O15" s="22"/>
      <c r="P15" s="22"/>
      <c r="Q15" s="22"/>
      <c r="R15" s="22"/>
      <c r="S15" s="22"/>
      <c r="T15" s="22"/>
      <c r="U15" s="22"/>
      <c r="V15" s="22"/>
      <c r="W15" s="22"/>
      <c r="X15" s="22"/>
      <c r="AC15" s="38"/>
    </row>
    <row r="16" spans="2:31" ht="30.75" customHeight="1" x14ac:dyDescent="0.9">
      <c r="B16" s="122"/>
      <c r="C16" s="122"/>
      <c r="D16" s="122"/>
      <c r="E16" s="122"/>
      <c r="F16" s="25"/>
      <c r="G16" s="25"/>
      <c r="I16" s="22"/>
      <c r="J16" s="22"/>
      <c r="K16" s="22"/>
      <c r="L16" s="22"/>
      <c r="M16" s="22"/>
      <c r="N16" s="22"/>
      <c r="O16" s="22"/>
      <c r="P16" s="22"/>
      <c r="Q16" s="22"/>
      <c r="R16" s="22"/>
      <c r="S16" s="22"/>
      <c r="T16" s="22"/>
      <c r="U16" s="22"/>
      <c r="V16" s="22"/>
      <c r="W16" s="22"/>
      <c r="X16" s="22"/>
      <c r="AC16" s="38"/>
    </row>
    <row r="17" spans="2:31" ht="13.15" customHeight="1" x14ac:dyDescent="0.9">
      <c r="B17" s="122"/>
      <c r="C17" s="122"/>
      <c r="D17" s="122"/>
      <c r="E17" s="122"/>
      <c r="F17" s="25"/>
      <c r="G17" s="25"/>
      <c r="I17" s="22"/>
      <c r="J17" s="22"/>
      <c r="K17" s="22"/>
      <c r="L17" s="22"/>
      <c r="M17" s="22"/>
      <c r="N17" s="22"/>
      <c r="O17" s="22"/>
      <c r="P17" s="22"/>
      <c r="Q17" s="22"/>
      <c r="R17" s="22"/>
      <c r="S17" s="22"/>
      <c r="T17" s="22"/>
      <c r="U17" s="22"/>
      <c r="V17" s="22"/>
      <c r="W17" s="22"/>
      <c r="X17" s="22"/>
    </row>
    <row r="18" spans="2:31" ht="46.5" customHeight="1" x14ac:dyDescent="0.9">
      <c r="B18" s="551" t="s">
        <v>400</v>
      </c>
      <c r="C18" s="551"/>
      <c r="D18" s="551"/>
      <c r="E18" s="551"/>
      <c r="F18" s="25"/>
      <c r="G18" s="25"/>
      <c r="I18" s="22"/>
      <c r="J18" s="22"/>
      <c r="K18" s="22"/>
      <c r="L18" s="22"/>
      <c r="M18" s="22"/>
      <c r="N18" s="22"/>
      <c r="O18" s="22"/>
      <c r="P18" s="22"/>
      <c r="Q18" s="22"/>
      <c r="R18" s="22"/>
      <c r="S18" s="22"/>
      <c r="T18" s="22"/>
      <c r="U18" s="22"/>
      <c r="V18" s="22"/>
      <c r="W18" s="22"/>
      <c r="X18" s="22"/>
    </row>
    <row r="19" spans="2:31" x14ac:dyDescent="0.9">
      <c r="B19" s="156" t="s">
        <v>77</v>
      </c>
      <c r="C19" s="157" t="s">
        <v>78</v>
      </c>
      <c r="D19" s="157" t="s">
        <v>80</v>
      </c>
      <c r="E19" s="157" t="s">
        <v>81</v>
      </c>
      <c r="F19" s="25"/>
      <c r="G19" s="25"/>
      <c r="I19" s="22"/>
      <c r="J19" s="22"/>
      <c r="K19" s="22"/>
      <c r="L19" s="22"/>
      <c r="M19" s="22"/>
      <c r="N19" s="22"/>
      <c r="O19" s="22"/>
      <c r="P19" s="22"/>
      <c r="Q19" s="22"/>
      <c r="R19" s="22"/>
      <c r="S19" s="22"/>
      <c r="T19" s="22"/>
      <c r="U19" s="22"/>
      <c r="V19" s="22"/>
      <c r="W19" s="22"/>
      <c r="X19" s="22"/>
    </row>
    <row r="20" spans="2:31" x14ac:dyDescent="0.9">
      <c r="B20" s="158" t="s">
        <v>82</v>
      </c>
      <c r="C20" s="30">
        <v>702</v>
      </c>
      <c r="D20" s="30">
        <v>933</v>
      </c>
      <c r="E20" s="30">
        <v>37002</v>
      </c>
      <c r="F20" s="25"/>
      <c r="G20" s="25"/>
      <c r="I20" s="22"/>
      <c r="J20" s="22"/>
      <c r="K20" s="22"/>
      <c r="L20" s="22"/>
      <c r="M20" s="22"/>
      <c r="N20" s="22"/>
      <c r="O20" s="22"/>
      <c r="P20" s="22"/>
      <c r="Q20" s="22"/>
      <c r="R20" s="22"/>
      <c r="S20" s="22"/>
      <c r="T20" s="22"/>
      <c r="U20" s="22"/>
      <c r="V20" s="22"/>
      <c r="W20" s="22"/>
      <c r="X20" s="22"/>
    </row>
    <row r="21" spans="2:31" x14ac:dyDescent="0.9">
      <c r="B21" s="158" t="s">
        <v>83</v>
      </c>
      <c r="C21" s="30">
        <v>3723</v>
      </c>
      <c r="D21" s="30">
        <v>6036</v>
      </c>
      <c r="E21" s="30">
        <v>210004</v>
      </c>
      <c r="F21" s="25"/>
      <c r="G21" s="25"/>
      <c r="I21" s="22"/>
      <c r="J21" s="22"/>
      <c r="K21" s="22"/>
      <c r="L21" s="22"/>
      <c r="M21" s="22"/>
      <c r="N21" s="22"/>
      <c r="O21" s="22"/>
      <c r="P21" s="22"/>
      <c r="Q21" s="22"/>
      <c r="R21" s="22"/>
      <c r="S21" s="22"/>
      <c r="T21" s="22"/>
      <c r="U21" s="22"/>
      <c r="V21" s="22"/>
      <c r="W21" s="22"/>
      <c r="X21" s="22"/>
    </row>
    <row r="22" spans="2:31" x14ac:dyDescent="0.9">
      <c r="B22" s="158" t="s">
        <v>84</v>
      </c>
      <c r="C22" s="30">
        <v>6620</v>
      </c>
      <c r="D22" s="30">
        <v>21595</v>
      </c>
      <c r="E22" s="30">
        <v>282474</v>
      </c>
      <c r="F22" s="25"/>
      <c r="G22" s="25"/>
      <c r="I22" s="22"/>
      <c r="J22" s="22"/>
      <c r="K22" s="22"/>
      <c r="L22" s="22"/>
      <c r="M22" s="22"/>
      <c r="N22" s="22"/>
      <c r="O22" s="22"/>
      <c r="P22" s="22"/>
      <c r="Q22" s="22"/>
      <c r="R22" s="22"/>
      <c r="S22" s="22"/>
      <c r="T22" s="22"/>
      <c r="U22" s="22"/>
      <c r="V22" s="22"/>
      <c r="W22" s="22"/>
      <c r="X22" s="22"/>
    </row>
    <row r="23" spans="2:31" x14ac:dyDescent="0.9">
      <c r="B23" s="158" t="s">
        <v>85</v>
      </c>
      <c r="C23" s="30">
        <v>7000</v>
      </c>
      <c r="D23" s="30">
        <v>19926</v>
      </c>
      <c r="E23" s="30">
        <v>231508</v>
      </c>
      <c r="F23" s="25"/>
      <c r="G23" s="159"/>
      <c r="H23" s="160" t="s">
        <v>236</v>
      </c>
      <c r="I23" s="22"/>
      <c r="J23" s="22"/>
      <c r="K23" s="22"/>
      <c r="L23" s="22"/>
      <c r="M23" s="22"/>
      <c r="N23" s="22"/>
      <c r="O23" s="22"/>
      <c r="P23" s="22"/>
      <c r="Q23" s="22"/>
      <c r="R23" s="22"/>
      <c r="S23" s="22"/>
      <c r="T23" s="22"/>
      <c r="U23" s="22"/>
      <c r="V23" s="22"/>
      <c r="W23" s="22"/>
      <c r="X23" s="22"/>
    </row>
    <row r="24" spans="2:31" x14ac:dyDescent="0.9">
      <c r="B24" s="161" t="s">
        <v>70</v>
      </c>
      <c r="C24" s="155">
        <f>SUM(C20:C23)</f>
        <v>18045</v>
      </c>
      <c r="D24" s="155">
        <f>SUM(D20:D23)</f>
        <v>48490</v>
      </c>
      <c r="E24" s="155">
        <f>SUM(E20:E23)</f>
        <v>760988</v>
      </c>
      <c r="F24" s="25" t="s">
        <v>236</v>
      </c>
      <c r="G24" s="25"/>
      <c r="I24" s="22"/>
      <c r="J24" s="22"/>
      <c r="K24" s="22"/>
      <c r="L24" s="22"/>
      <c r="M24" s="22"/>
      <c r="N24" s="22"/>
      <c r="O24" s="22"/>
      <c r="P24" s="22"/>
      <c r="Q24" s="22"/>
      <c r="R24" s="22"/>
      <c r="S24" s="22"/>
      <c r="T24" s="22"/>
      <c r="U24" s="22"/>
      <c r="V24" s="22"/>
      <c r="W24" s="22"/>
      <c r="X24" s="22"/>
      <c r="AE24" s="38"/>
    </row>
    <row r="25" spans="2:31" ht="14.65" customHeight="1" x14ac:dyDescent="0.9">
      <c r="B25" s="36"/>
      <c r="C25" s="25"/>
      <c r="D25" s="25"/>
      <c r="E25" s="25"/>
      <c r="F25" s="25"/>
      <c r="G25" s="25"/>
      <c r="I25" s="22"/>
      <c r="J25" s="22"/>
      <c r="K25" s="22"/>
      <c r="L25" s="22"/>
      <c r="M25" s="22"/>
      <c r="N25" s="22"/>
      <c r="O25" s="22"/>
      <c r="P25" s="22"/>
      <c r="Q25" s="22"/>
      <c r="R25" s="22"/>
      <c r="S25" s="22"/>
      <c r="T25" s="22"/>
      <c r="U25" s="22"/>
      <c r="V25" s="22"/>
      <c r="W25" s="22"/>
      <c r="X25" s="22"/>
      <c r="AE25" s="38"/>
    </row>
    <row r="26" spans="2:31" ht="14.65" customHeight="1" x14ac:dyDescent="0.9">
      <c r="B26" s="36"/>
      <c r="C26" s="25"/>
      <c r="D26" s="25"/>
      <c r="E26" s="25"/>
      <c r="F26" s="25"/>
      <c r="G26" s="25"/>
      <c r="I26" s="22"/>
      <c r="J26" s="22"/>
      <c r="K26" s="22"/>
      <c r="L26" s="22"/>
      <c r="M26" s="22"/>
      <c r="N26" s="22"/>
      <c r="O26" s="22"/>
      <c r="P26" s="22"/>
      <c r="Q26" s="22"/>
      <c r="R26" s="22"/>
      <c r="S26" s="22"/>
      <c r="T26" s="22"/>
      <c r="U26" s="22"/>
      <c r="V26" s="22"/>
      <c r="W26" s="22"/>
      <c r="X26" s="22"/>
    </row>
    <row r="27" spans="2:31" ht="14.65" customHeight="1" x14ac:dyDescent="0.9">
      <c r="B27" s="36"/>
      <c r="C27" s="25"/>
      <c r="D27" s="25"/>
      <c r="E27" s="25"/>
      <c r="F27" s="25"/>
      <c r="G27" s="110"/>
      <c r="H27" s="45"/>
      <c r="I27" s="22"/>
      <c r="J27" s="22"/>
      <c r="K27" s="22"/>
      <c r="L27" s="22"/>
      <c r="M27" s="22"/>
      <c r="N27" s="22"/>
      <c r="O27" s="22"/>
      <c r="P27" s="22"/>
      <c r="Q27" s="22"/>
      <c r="R27" s="22"/>
      <c r="S27" s="22"/>
      <c r="T27" s="22"/>
      <c r="U27" s="22"/>
      <c r="V27" s="22"/>
      <c r="W27" s="22"/>
      <c r="X27" s="22"/>
    </row>
    <row r="28" spans="2:31" ht="22.5" customHeight="1" x14ac:dyDescent="0.9">
      <c r="B28" s="552" t="s">
        <v>241</v>
      </c>
      <c r="C28" s="552"/>
      <c r="D28" s="552"/>
      <c r="E28" s="552"/>
      <c r="F28" s="552"/>
      <c r="G28" s="110"/>
      <c r="H28" s="45"/>
      <c r="I28" s="22"/>
      <c r="J28" s="22"/>
      <c r="K28" s="22"/>
      <c r="L28" s="22"/>
      <c r="M28" s="22"/>
      <c r="N28" s="22"/>
      <c r="O28" s="22"/>
      <c r="P28" s="22"/>
      <c r="Q28" s="22"/>
      <c r="R28" s="22"/>
      <c r="S28" s="22"/>
      <c r="T28" s="22"/>
      <c r="U28" s="22"/>
      <c r="V28" s="22"/>
      <c r="W28" s="22"/>
      <c r="X28" s="22"/>
    </row>
    <row r="29" spans="2:31" x14ac:dyDescent="0.9">
      <c r="B29" s="156" t="s">
        <v>76</v>
      </c>
      <c r="C29" s="157" t="s">
        <v>86</v>
      </c>
      <c r="D29" s="157" t="s">
        <v>21</v>
      </c>
      <c r="E29" s="162" t="s">
        <v>182</v>
      </c>
      <c r="F29" s="157" t="s">
        <v>70</v>
      </c>
      <c r="G29" s="110"/>
      <c r="H29" s="45"/>
      <c r="I29" s="22"/>
      <c r="J29" s="22"/>
      <c r="K29" s="22"/>
      <c r="L29" s="22"/>
      <c r="M29" s="22"/>
      <c r="N29" s="22"/>
      <c r="O29" s="22"/>
      <c r="P29" s="22"/>
      <c r="Q29" s="22"/>
      <c r="R29" s="22"/>
      <c r="S29" s="22"/>
      <c r="T29" s="22"/>
      <c r="U29" s="22"/>
      <c r="V29" s="22"/>
      <c r="W29" s="22"/>
      <c r="X29" s="22"/>
    </row>
    <row r="30" spans="2:31" x14ac:dyDescent="0.9">
      <c r="B30" s="163" t="s">
        <v>299</v>
      </c>
      <c r="C30" s="30">
        <v>9697</v>
      </c>
      <c r="D30" s="30">
        <v>11295</v>
      </c>
      <c r="E30" s="47">
        <v>9961</v>
      </c>
      <c r="F30" s="144">
        <f>SUM(C30:E30)</f>
        <v>30953</v>
      </c>
      <c r="G30" s="110"/>
      <c r="H30" s="45"/>
      <c r="I30" s="22"/>
      <c r="J30" s="22"/>
      <c r="K30" s="22"/>
      <c r="L30" s="22"/>
      <c r="M30" s="22"/>
      <c r="N30" s="22"/>
      <c r="O30" s="22"/>
      <c r="P30" s="22"/>
      <c r="Q30" s="22"/>
      <c r="R30" s="22"/>
      <c r="S30" s="22"/>
      <c r="T30" s="22"/>
      <c r="U30" s="22"/>
      <c r="V30" s="22"/>
      <c r="W30" s="22"/>
      <c r="X30" s="22"/>
    </row>
    <row r="31" spans="2:31" x14ac:dyDescent="0.9">
      <c r="B31" s="163" t="s">
        <v>16</v>
      </c>
      <c r="C31" s="30">
        <v>18719</v>
      </c>
      <c r="D31" s="30">
        <v>20117</v>
      </c>
      <c r="E31" s="164">
        <v>14348</v>
      </c>
      <c r="F31" s="144">
        <f t="shared" ref="F31:F36" si="0">SUM(C31:E31)</f>
        <v>53184</v>
      </c>
      <c r="G31" s="110"/>
      <c r="H31" s="22"/>
      <c r="I31" s="22"/>
      <c r="J31" s="22"/>
      <c r="K31" s="22"/>
      <c r="L31" s="22"/>
      <c r="M31" s="22"/>
      <c r="N31" s="22"/>
      <c r="O31" s="22"/>
      <c r="P31" s="22"/>
      <c r="Q31" s="22"/>
      <c r="R31" s="22"/>
      <c r="S31" s="22"/>
      <c r="T31" s="22"/>
      <c r="U31" s="22"/>
      <c r="V31" s="22"/>
      <c r="W31" s="22"/>
      <c r="X31" s="22"/>
    </row>
    <row r="32" spans="2:31" x14ac:dyDescent="0.9">
      <c r="B32" s="163" t="s">
        <v>17</v>
      </c>
      <c r="C32" s="30">
        <v>13535</v>
      </c>
      <c r="D32" s="30">
        <v>14804</v>
      </c>
      <c r="E32" s="164">
        <v>11116</v>
      </c>
      <c r="F32" s="144">
        <f t="shared" si="0"/>
        <v>39455</v>
      </c>
      <c r="G32" s="110"/>
      <c r="H32" s="22"/>
      <c r="I32" s="22"/>
      <c r="J32" s="22"/>
      <c r="K32" s="22"/>
      <c r="L32" s="22"/>
      <c r="M32" s="22"/>
      <c r="N32" s="22"/>
      <c r="O32" s="22"/>
      <c r="P32" s="22"/>
      <c r="Q32" s="22"/>
      <c r="R32" s="22"/>
      <c r="S32" s="22"/>
      <c r="T32" s="22"/>
      <c r="U32" s="22"/>
      <c r="V32" s="22"/>
      <c r="W32" s="22"/>
      <c r="X32" s="22"/>
    </row>
    <row r="33" spans="2:24" x14ac:dyDescent="0.9">
      <c r="B33" s="163" t="s">
        <v>18</v>
      </c>
      <c r="C33" s="30">
        <v>5744</v>
      </c>
      <c r="D33" s="30">
        <v>8076</v>
      </c>
      <c r="E33" s="164">
        <v>7442</v>
      </c>
      <c r="F33" s="144">
        <f t="shared" si="0"/>
        <v>21262</v>
      </c>
      <c r="G33" s="110"/>
      <c r="H33" s="22"/>
      <c r="I33" s="22"/>
      <c r="J33" s="22"/>
      <c r="K33" s="22"/>
      <c r="L33" s="22"/>
      <c r="M33" s="22"/>
      <c r="N33" s="22"/>
      <c r="O33" s="22"/>
      <c r="P33" s="22"/>
      <c r="Q33" s="22"/>
      <c r="R33" s="22"/>
      <c r="S33" s="22"/>
      <c r="T33" s="22"/>
      <c r="U33" s="22"/>
      <c r="V33" s="22"/>
      <c r="W33" s="22"/>
      <c r="X33" s="22"/>
    </row>
    <row r="34" spans="2:24" x14ac:dyDescent="0.9">
      <c r="B34" s="163" t="s">
        <v>19</v>
      </c>
      <c r="C34" s="30">
        <v>10375</v>
      </c>
      <c r="D34" s="30">
        <v>10541</v>
      </c>
      <c r="E34" s="30">
        <v>10334</v>
      </c>
      <c r="F34" s="144">
        <f t="shared" si="0"/>
        <v>31250</v>
      </c>
      <c r="G34" s="110"/>
      <c r="H34" s="22"/>
      <c r="I34" s="22"/>
      <c r="J34" s="22"/>
      <c r="K34" s="22"/>
      <c r="L34" s="22"/>
      <c r="M34" s="22"/>
      <c r="N34" s="22"/>
      <c r="O34" s="22"/>
      <c r="P34" s="22"/>
      <c r="Q34" s="22"/>
      <c r="R34" s="22"/>
      <c r="S34" s="22"/>
      <c r="T34" s="22"/>
      <c r="U34" s="22"/>
      <c r="V34" s="22"/>
      <c r="W34" s="22"/>
      <c r="X34" s="22"/>
    </row>
    <row r="35" spans="2:24" x14ac:dyDescent="0.9">
      <c r="B35" s="163" t="s">
        <v>215</v>
      </c>
      <c r="C35" s="30">
        <v>11227</v>
      </c>
      <c r="D35" s="30">
        <v>12215</v>
      </c>
      <c r="E35" s="30">
        <v>14084</v>
      </c>
      <c r="F35" s="144">
        <f t="shared" si="0"/>
        <v>37526</v>
      </c>
      <c r="G35" s="110"/>
      <c r="H35" s="22"/>
      <c r="I35" s="22"/>
      <c r="J35" s="22"/>
      <c r="K35" s="22"/>
      <c r="L35" s="22"/>
      <c r="M35" s="22"/>
      <c r="N35" s="22"/>
      <c r="O35" s="22"/>
      <c r="P35" s="22"/>
      <c r="Q35" s="22"/>
      <c r="R35" s="22"/>
      <c r="S35" s="22"/>
      <c r="T35" s="22"/>
      <c r="U35" s="22"/>
      <c r="V35" s="22"/>
      <c r="W35" s="22"/>
      <c r="X35" s="22"/>
    </row>
    <row r="36" spans="2:24" x14ac:dyDescent="0.9">
      <c r="B36" s="143" t="s">
        <v>126</v>
      </c>
      <c r="C36" s="30">
        <v>14348</v>
      </c>
      <c r="D36" s="30">
        <v>13813</v>
      </c>
      <c r="E36" s="30">
        <v>11260</v>
      </c>
      <c r="F36" s="144">
        <f t="shared" si="0"/>
        <v>39421</v>
      </c>
      <c r="G36" s="110"/>
      <c r="H36" s="22"/>
      <c r="I36" s="22"/>
      <c r="J36" s="22"/>
      <c r="K36" s="22"/>
      <c r="L36" s="22"/>
      <c r="M36" s="22"/>
      <c r="N36" s="22"/>
      <c r="O36" s="22"/>
      <c r="P36" s="22"/>
      <c r="Q36" s="22"/>
      <c r="R36" s="22"/>
      <c r="S36" s="22"/>
      <c r="T36" s="22"/>
      <c r="U36" s="22"/>
      <c r="V36" s="22"/>
      <c r="W36" s="22"/>
      <c r="X36" s="22"/>
    </row>
    <row r="37" spans="2:24" x14ac:dyDescent="0.9">
      <c r="B37" s="154" t="s">
        <v>70</v>
      </c>
      <c r="C37" s="155">
        <f>SUM(C30:C36)</f>
        <v>83645</v>
      </c>
      <c r="D37" s="155">
        <f>SUM(D30:D36)</f>
        <v>90861</v>
      </c>
      <c r="E37" s="155">
        <f>SUM(E30:E36)</f>
        <v>78545</v>
      </c>
      <c r="F37" s="155">
        <f>SUM(F30:F36)</f>
        <v>253051</v>
      </c>
      <c r="H37" s="22"/>
      <c r="I37" s="22"/>
      <c r="J37" s="22"/>
      <c r="K37" s="22"/>
      <c r="L37" s="22"/>
      <c r="M37" s="22"/>
      <c r="N37" s="22"/>
      <c r="O37" s="22"/>
      <c r="P37" s="22"/>
      <c r="Q37" s="22"/>
      <c r="R37" s="22"/>
      <c r="S37" s="22"/>
      <c r="T37" s="22"/>
      <c r="U37" s="22"/>
      <c r="V37" s="22"/>
      <c r="W37" s="22"/>
      <c r="X37" s="22"/>
    </row>
    <row r="38" spans="2:24" x14ac:dyDescent="0.9">
      <c r="B38" s="36"/>
      <c r="I38" s="22"/>
      <c r="J38" s="22"/>
      <c r="K38" s="22"/>
      <c r="L38" s="22"/>
      <c r="M38" s="22"/>
      <c r="N38" s="22"/>
      <c r="O38" s="22"/>
      <c r="P38" s="22"/>
      <c r="Q38" s="22"/>
      <c r="R38" s="22"/>
      <c r="S38" s="22"/>
      <c r="T38" s="22"/>
      <c r="U38" s="22"/>
      <c r="V38" s="22"/>
      <c r="W38" s="22"/>
      <c r="X38" s="22"/>
    </row>
    <row r="39" spans="2:24" x14ac:dyDescent="0.9">
      <c r="I39" s="22"/>
      <c r="J39" s="22"/>
      <c r="K39" s="22"/>
      <c r="L39" s="22"/>
      <c r="M39" s="22"/>
      <c r="N39" s="22"/>
      <c r="O39" s="22"/>
      <c r="P39" s="22"/>
      <c r="Q39" s="22"/>
      <c r="R39" s="22"/>
      <c r="S39" s="22"/>
      <c r="T39" s="22"/>
      <c r="U39" s="22"/>
      <c r="V39" s="22"/>
      <c r="W39" s="22"/>
      <c r="X39" s="22"/>
    </row>
    <row r="40" spans="2:24" x14ac:dyDescent="0.9">
      <c r="I40" s="22"/>
      <c r="J40" s="22"/>
      <c r="K40" s="22"/>
      <c r="L40" s="22"/>
      <c r="M40" s="22"/>
      <c r="N40" s="22"/>
      <c r="O40" s="22"/>
      <c r="P40" s="22"/>
      <c r="Q40" s="22"/>
      <c r="R40" s="22"/>
      <c r="S40" s="22"/>
      <c r="T40" s="22"/>
      <c r="U40" s="22"/>
      <c r="V40" s="22"/>
      <c r="W40" s="22"/>
      <c r="X40" s="22"/>
    </row>
    <row r="41" spans="2:24" x14ac:dyDescent="0.9">
      <c r="I41" s="22"/>
      <c r="J41" s="22"/>
      <c r="K41" s="22"/>
      <c r="L41" s="22"/>
      <c r="M41" s="22"/>
      <c r="N41" s="22"/>
      <c r="O41" s="22"/>
      <c r="P41" s="22"/>
      <c r="Q41" s="22"/>
      <c r="R41" s="22"/>
      <c r="S41" s="22"/>
      <c r="T41" s="22"/>
      <c r="U41" s="22"/>
      <c r="V41" s="22"/>
      <c r="W41" s="22"/>
      <c r="X41" s="22"/>
    </row>
    <row r="42" spans="2:24" x14ac:dyDescent="0.9">
      <c r="I42" s="22"/>
      <c r="J42" s="22"/>
      <c r="K42" s="22"/>
      <c r="L42" s="22"/>
      <c r="M42" s="22"/>
      <c r="N42" s="22"/>
      <c r="O42" s="22"/>
      <c r="P42" s="22"/>
      <c r="Q42" s="22"/>
      <c r="R42" s="22"/>
      <c r="S42" s="22"/>
      <c r="T42" s="22"/>
      <c r="U42" s="22"/>
      <c r="V42" s="22"/>
      <c r="W42" s="22"/>
      <c r="X42" s="22"/>
    </row>
    <row r="43" spans="2:24" x14ac:dyDescent="0.9">
      <c r="I43" s="22"/>
      <c r="J43" s="22"/>
      <c r="K43" s="22"/>
      <c r="L43" s="22"/>
      <c r="M43" s="22"/>
      <c r="N43" s="22"/>
      <c r="O43" s="22"/>
      <c r="P43" s="22"/>
      <c r="Q43" s="22"/>
      <c r="R43" s="22"/>
      <c r="S43" s="22"/>
      <c r="T43" s="22"/>
      <c r="U43" s="22"/>
      <c r="V43" s="22"/>
      <c r="W43" s="22"/>
      <c r="X43" s="22"/>
    </row>
    <row r="44" spans="2:24" x14ac:dyDescent="0.9">
      <c r="I44" s="22"/>
      <c r="J44" s="22"/>
      <c r="K44" s="22"/>
      <c r="L44" s="22"/>
      <c r="M44" s="22"/>
      <c r="N44" s="22"/>
      <c r="O44" s="22"/>
      <c r="P44" s="22"/>
      <c r="Q44" s="22"/>
      <c r="R44" s="22"/>
      <c r="S44" s="22"/>
      <c r="T44" s="22"/>
      <c r="U44" s="22"/>
      <c r="V44" s="22"/>
      <c r="W44" s="22"/>
      <c r="X44" s="22"/>
    </row>
    <row r="45" spans="2:24" x14ac:dyDescent="0.9">
      <c r="I45" s="22"/>
      <c r="J45" s="22"/>
      <c r="K45" s="22"/>
      <c r="L45" s="22"/>
      <c r="M45" s="22"/>
      <c r="N45" s="22"/>
      <c r="O45" s="22"/>
      <c r="P45" s="22"/>
      <c r="Q45" s="22"/>
      <c r="R45" s="22"/>
      <c r="S45" s="22"/>
      <c r="T45" s="22"/>
      <c r="U45" s="22"/>
      <c r="V45" s="22"/>
      <c r="W45" s="22"/>
      <c r="X45" s="22"/>
    </row>
    <row r="46" spans="2:24" x14ac:dyDescent="0.9">
      <c r="I46" s="22"/>
      <c r="J46" s="22"/>
      <c r="K46" s="22"/>
      <c r="L46" s="22"/>
      <c r="M46" s="22"/>
      <c r="N46" s="22"/>
      <c r="O46" s="22"/>
      <c r="P46" s="22"/>
      <c r="Q46" s="22"/>
      <c r="R46" s="22"/>
      <c r="S46" s="22"/>
      <c r="T46" s="22"/>
      <c r="U46" s="22"/>
      <c r="V46" s="22"/>
      <c r="W46" s="22"/>
      <c r="X46" s="22"/>
    </row>
    <row r="47" spans="2:24" x14ac:dyDescent="0.9">
      <c r="I47" s="22"/>
      <c r="J47" s="22"/>
      <c r="K47" s="22"/>
      <c r="L47" s="22"/>
      <c r="M47" s="22"/>
      <c r="N47" s="22"/>
      <c r="O47" s="22"/>
      <c r="P47" s="22"/>
      <c r="Q47" s="22"/>
      <c r="R47" s="22"/>
      <c r="S47" s="22"/>
      <c r="T47" s="22"/>
      <c r="U47" s="22"/>
      <c r="V47" s="22"/>
      <c r="W47" s="22"/>
      <c r="X47" s="22"/>
    </row>
    <row r="48" spans="2:24" x14ac:dyDescent="0.9">
      <c r="I48" s="22"/>
      <c r="J48" s="22"/>
      <c r="K48" s="22"/>
      <c r="L48" s="22"/>
      <c r="M48" s="22"/>
      <c r="N48" s="22"/>
      <c r="O48" s="22"/>
      <c r="P48" s="22"/>
      <c r="Q48" s="22"/>
      <c r="R48" s="22"/>
      <c r="S48" s="22"/>
      <c r="T48" s="22"/>
      <c r="U48" s="22"/>
      <c r="V48" s="22"/>
      <c r="W48" s="22"/>
      <c r="X48" s="22"/>
    </row>
    <row r="49" spans="9:24" x14ac:dyDescent="0.9">
      <c r="I49" s="22"/>
      <c r="J49" s="22"/>
      <c r="K49" s="22"/>
      <c r="L49" s="22"/>
      <c r="M49" s="22"/>
      <c r="N49" s="22"/>
      <c r="O49" s="22"/>
      <c r="P49" s="22"/>
      <c r="Q49" s="22"/>
      <c r="R49" s="22"/>
      <c r="S49" s="22"/>
      <c r="T49" s="22"/>
      <c r="U49" s="22"/>
      <c r="V49" s="22"/>
      <c r="W49" s="22"/>
      <c r="X49" s="22"/>
    </row>
    <row r="50" spans="9:24" x14ac:dyDescent="0.9">
      <c r="I50" s="22"/>
      <c r="J50" s="22"/>
      <c r="K50" s="22"/>
      <c r="L50" s="22"/>
      <c r="M50" s="22"/>
      <c r="N50" s="22"/>
      <c r="O50" s="22"/>
      <c r="P50" s="22"/>
      <c r="Q50" s="22"/>
      <c r="R50" s="22"/>
      <c r="S50" s="22"/>
      <c r="T50" s="22"/>
      <c r="U50" s="22"/>
      <c r="V50" s="22"/>
      <c r="W50" s="22"/>
      <c r="X50" s="22"/>
    </row>
    <row r="51" spans="9:24" x14ac:dyDescent="0.9">
      <c r="I51" s="22"/>
      <c r="J51" s="22"/>
      <c r="K51" s="22"/>
      <c r="L51" s="22"/>
      <c r="M51" s="22"/>
      <c r="N51" s="22"/>
      <c r="O51" s="22"/>
      <c r="P51" s="22"/>
      <c r="Q51" s="22"/>
      <c r="R51" s="22"/>
      <c r="S51" s="22"/>
      <c r="T51" s="22"/>
      <c r="U51" s="22"/>
      <c r="V51" s="22"/>
      <c r="W51" s="22"/>
      <c r="X51" s="22"/>
    </row>
    <row r="52" spans="9:24" x14ac:dyDescent="0.9">
      <c r="I52" s="22"/>
      <c r="J52" s="22"/>
      <c r="K52" s="22"/>
      <c r="L52" s="22"/>
      <c r="M52" s="22"/>
      <c r="N52" s="22"/>
      <c r="O52" s="22"/>
      <c r="P52" s="22"/>
      <c r="Q52" s="22"/>
      <c r="R52" s="22"/>
      <c r="S52" s="22"/>
      <c r="T52" s="22"/>
      <c r="U52" s="22"/>
      <c r="V52" s="22"/>
      <c r="W52" s="22"/>
      <c r="X52" s="22"/>
    </row>
    <row r="53" spans="9:24" x14ac:dyDescent="0.9">
      <c r="I53" s="22"/>
      <c r="J53" s="22"/>
      <c r="K53" s="22"/>
      <c r="L53" s="22"/>
      <c r="M53" s="22"/>
      <c r="N53" s="22"/>
      <c r="O53" s="22"/>
      <c r="P53" s="22"/>
      <c r="Q53" s="22"/>
      <c r="R53" s="22"/>
      <c r="S53" s="22"/>
      <c r="T53" s="22"/>
      <c r="U53" s="22"/>
      <c r="V53" s="22"/>
      <c r="W53" s="22"/>
      <c r="X53" s="22"/>
    </row>
    <row r="54" spans="9:24" x14ac:dyDescent="0.9">
      <c r="I54" s="22"/>
      <c r="J54" s="22"/>
      <c r="K54" s="22"/>
      <c r="L54" s="22"/>
      <c r="M54" s="22"/>
      <c r="N54" s="22"/>
      <c r="O54" s="22"/>
      <c r="P54" s="22"/>
      <c r="Q54" s="22"/>
      <c r="R54" s="22"/>
      <c r="S54" s="22"/>
      <c r="T54" s="22"/>
      <c r="U54" s="22"/>
      <c r="V54" s="22"/>
      <c r="W54" s="22"/>
      <c r="X54" s="22"/>
    </row>
    <row r="55" spans="9:24" x14ac:dyDescent="0.9">
      <c r="I55" s="22"/>
      <c r="J55" s="22"/>
      <c r="K55" s="22"/>
      <c r="L55" s="22"/>
      <c r="M55" s="22"/>
      <c r="N55" s="22"/>
      <c r="O55" s="22"/>
      <c r="P55" s="22"/>
      <c r="Q55" s="22"/>
      <c r="R55" s="22"/>
      <c r="S55" s="22"/>
      <c r="T55" s="22"/>
      <c r="U55" s="22"/>
      <c r="V55" s="22"/>
      <c r="W55" s="22"/>
      <c r="X55" s="22"/>
    </row>
    <row r="56" spans="9:24" x14ac:dyDescent="0.9">
      <c r="I56" s="22"/>
      <c r="J56" s="22"/>
      <c r="K56" s="22"/>
      <c r="L56" s="22"/>
      <c r="M56" s="22"/>
      <c r="N56" s="22"/>
      <c r="O56" s="22"/>
      <c r="P56" s="22"/>
      <c r="Q56" s="22"/>
      <c r="R56" s="22"/>
      <c r="S56" s="22"/>
      <c r="T56" s="22"/>
      <c r="U56" s="22"/>
      <c r="V56" s="22"/>
      <c r="W56" s="22"/>
      <c r="X56" s="22"/>
    </row>
    <row r="57" spans="9:24" x14ac:dyDescent="0.9">
      <c r="I57" s="22"/>
      <c r="J57" s="22"/>
      <c r="K57" s="22"/>
      <c r="L57" s="22"/>
      <c r="M57" s="22"/>
      <c r="N57" s="22"/>
      <c r="O57" s="22"/>
      <c r="P57" s="22"/>
      <c r="Q57" s="22"/>
      <c r="R57" s="22"/>
      <c r="S57" s="22"/>
      <c r="T57" s="22"/>
      <c r="U57" s="22"/>
      <c r="V57" s="22"/>
      <c r="W57" s="22"/>
      <c r="X57" s="22"/>
    </row>
    <row r="58" spans="9:24" x14ac:dyDescent="0.9">
      <c r="I58" s="22"/>
      <c r="J58" s="22"/>
      <c r="K58" s="22"/>
      <c r="L58" s="22"/>
      <c r="M58" s="22"/>
      <c r="N58" s="22"/>
      <c r="O58" s="22"/>
      <c r="P58" s="22"/>
      <c r="Q58" s="22"/>
      <c r="R58" s="22"/>
      <c r="S58" s="22"/>
      <c r="T58" s="22"/>
      <c r="U58" s="22"/>
      <c r="V58" s="22"/>
      <c r="W58" s="22"/>
      <c r="X58" s="22"/>
    </row>
    <row r="59" spans="9:24" x14ac:dyDescent="0.9">
      <c r="I59" s="22"/>
      <c r="J59" s="22"/>
      <c r="K59" s="22"/>
      <c r="L59" s="22"/>
      <c r="M59" s="22"/>
      <c r="N59" s="22"/>
      <c r="O59" s="22"/>
      <c r="P59" s="22"/>
      <c r="Q59" s="22"/>
      <c r="R59" s="22"/>
      <c r="S59" s="22"/>
      <c r="T59" s="22"/>
      <c r="U59" s="22"/>
      <c r="V59" s="22"/>
      <c r="W59" s="22"/>
      <c r="X59" s="22"/>
    </row>
    <row r="60" spans="9:24" x14ac:dyDescent="0.9">
      <c r="I60" s="22"/>
      <c r="J60" s="22"/>
      <c r="K60" s="22"/>
      <c r="L60" s="22"/>
      <c r="M60" s="22"/>
      <c r="N60" s="22"/>
      <c r="O60" s="22"/>
      <c r="P60" s="22"/>
      <c r="Q60" s="22"/>
      <c r="R60" s="22"/>
      <c r="S60" s="22"/>
      <c r="T60" s="22"/>
      <c r="U60" s="22"/>
      <c r="V60" s="22"/>
      <c r="W60" s="22"/>
      <c r="X60" s="22"/>
    </row>
    <row r="61" spans="9:24" x14ac:dyDescent="0.9">
      <c r="I61" s="22"/>
      <c r="J61" s="22"/>
      <c r="K61" s="22"/>
      <c r="L61" s="22"/>
      <c r="M61" s="22"/>
      <c r="N61" s="22"/>
      <c r="O61" s="22"/>
      <c r="P61" s="22"/>
      <c r="Q61" s="22"/>
      <c r="R61" s="22"/>
      <c r="S61" s="22"/>
      <c r="T61" s="22"/>
      <c r="U61" s="22"/>
      <c r="V61" s="22"/>
      <c r="W61" s="22"/>
      <c r="X61" s="22"/>
    </row>
    <row r="62" spans="9:24" x14ac:dyDescent="0.9">
      <c r="I62" s="22"/>
      <c r="J62" s="22"/>
      <c r="K62" s="22"/>
      <c r="L62" s="22"/>
      <c r="M62" s="22"/>
      <c r="N62" s="22"/>
      <c r="O62" s="22"/>
      <c r="P62" s="22"/>
      <c r="Q62" s="22"/>
      <c r="R62" s="22"/>
      <c r="S62" s="22"/>
      <c r="T62" s="22"/>
      <c r="U62" s="22"/>
      <c r="V62" s="22"/>
      <c r="W62" s="22"/>
      <c r="X62" s="22"/>
    </row>
    <row r="63" spans="9:24" x14ac:dyDescent="0.9">
      <c r="I63" s="22"/>
      <c r="J63" s="22"/>
      <c r="K63" s="22"/>
      <c r="L63" s="22"/>
      <c r="M63" s="22"/>
      <c r="N63" s="22"/>
      <c r="O63" s="22"/>
      <c r="P63" s="22"/>
      <c r="Q63" s="22"/>
      <c r="R63" s="22"/>
      <c r="S63" s="22"/>
      <c r="T63" s="22"/>
      <c r="U63" s="22"/>
      <c r="V63" s="22"/>
      <c r="W63" s="22"/>
      <c r="X63" s="22"/>
    </row>
    <row r="64" spans="9:24" x14ac:dyDescent="0.9">
      <c r="I64" s="22"/>
      <c r="J64" s="22"/>
      <c r="K64" s="22"/>
      <c r="L64" s="22"/>
      <c r="M64" s="22"/>
      <c r="N64" s="22"/>
      <c r="O64" s="22"/>
      <c r="P64" s="22"/>
      <c r="Q64" s="22"/>
      <c r="R64" s="22"/>
      <c r="S64" s="22"/>
      <c r="T64" s="22"/>
      <c r="U64" s="22"/>
      <c r="V64" s="22"/>
      <c r="W64" s="22"/>
      <c r="X64" s="22"/>
    </row>
    <row r="65" spans="9:24" x14ac:dyDescent="0.9">
      <c r="I65" s="22"/>
      <c r="J65" s="22"/>
      <c r="K65" s="22"/>
      <c r="L65" s="22"/>
      <c r="M65" s="22"/>
      <c r="N65" s="22"/>
      <c r="O65" s="22"/>
      <c r="P65" s="22"/>
      <c r="Q65" s="22"/>
      <c r="R65" s="22"/>
      <c r="S65" s="22"/>
      <c r="T65" s="22"/>
      <c r="U65" s="22"/>
      <c r="V65" s="22"/>
      <c r="W65" s="22"/>
      <c r="X65" s="22"/>
    </row>
    <row r="66" spans="9:24" x14ac:dyDescent="0.9">
      <c r="I66" s="22"/>
      <c r="J66" s="22"/>
      <c r="K66" s="22"/>
      <c r="L66" s="22"/>
      <c r="M66" s="22"/>
      <c r="N66" s="22"/>
      <c r="O66" s="22"/>
      <c r="P66" s="22"/>
      <c r="Q66" s="22"/>
      <c r="R66" s="22"/>
      <c r="S66" s="22"/>
      <c r="T66" s="22"/>
      <c r="U66" s="22"/>
      <c r="V66" s="22"/>
      <c r="W66" s="22"/>
      <c r="X66" s="22"/>
    </row>
    <row r="67" spans="9:24" x14ac:dyDescent="0.9">
      <c r="I67" s="22"/>
      <c r="J67" s="22"/>
      <c r="K67" s="22"/>
      <c r="L67" s="22"/>
      <c r="M67" s="22"/>
      <c r="N67" s="22"/>
      <c r="O67" s="22"/>
      <c r="P67" s="22"/>
      <c r="Q67" s="22"/>
      <c r="R67" s="22"/>
      <c r="S67" s="22"/>
      <c r="T67" s="22"/>
      <c r="U67" s="22"/>
      <c r="V67" s="22"/>
      <c r="W67" s="22"/>
      <c r="X67" s="22"/>
    </row>
    <row r="68" spans="9:24" x14ac:dyDescent="0.9">
      <c r="I68" s="22"/>
      <c r="J68" s="22"/>
      <c r="K68" s="22"/>
      <c r="L68" s="22"/>
      <c r="M68" s="22"/>
      <c r="N68" s="22"/>
      <c r="O68" s="22"/>
      <c r="P68" s="22"/>
      <c r="Q68" s="22"/>
      <c r="R68" s="22"/>
      <c r="S68" s="22"/>
      <c r="T68" s="22"/>
      <c r="U68" s="22"/>
      <c r="V68" s="22"/>
      <c r="W68" s="22"/>
      <c r="X68" s="22"/>
    </row>
    <row r="69" spans="9:24" x14ac:dyDescent="0.9">
      <c r="I69" s="22"/>
      <c r="J69" s="22"/>
      <c r="K69" s="22"/>
      <c r="L69" s="22"/>
      <c r="M69" s="22"/>
      <c r="N69" s="22"/>
      <c r="O69" s="22"/>
      <c r="P69" s="22"/>
      <c r="Q69" s="22"/>
      <c r="R69" s="22"/>
      <c r="S69" s="22"/>
      <c r="T69" s="22"/>
      <c r="U69" s="22"/>
      <c r="V69" s="22"/>
      <c r="W69" s="22"/>
      <c r="X69" s="22"/>
    </row>
    <row r="70" spans="9:24" x14ac:dyDescent="0.9">
      <c r="I70" s="22"/>
      <c r="J70" s="22"/>
      <c r="K70" s="22"/>
      <c r="L70" s="22"/>
      <c r="M70" s="22"/>
      <c r="N70" s="22"/>
      <c r="O70" s="22"/>
      <c r="P70" s="22"/>
      <c r="Q70" s="22"/>
      <c r="R70" s="22"/>
      <c r="S70" s="22"/>
      <c r="T70" s="22"/>
      <c r="U70" s="22"/>
      <c r="V70" s="22"/>
      <c r="W70" s="22"/>
      <c r="X70" s="22"/>
    </row>
    <row r="71" spans="9:24" x14ac:dyDescent="0.9">
      <c r="I71" s="22"/>
      <c r="J71" s="22"/>
      <c r="K71" s="22"/>
      <c r="L71" s="22"/>
      <c r="M71" s="22"/>
      <c r="N71" s="22"/>
      <c r="O71" s="22"/>
      <c r="P71" s="22"/>
      <c r="Q71" s="22"/>
      <c r="R71" s="22"/>
      <c r="S71" s="22"/>
      <c r="T71" s="22"/>
      <c r="U71" s="22"/>
      <c r="V71" s="22"/>
      <c r="W71" s="22"/>
      <c r="X71" s="22"/>
    </row>
    <row r="72" spans="9:24" x14ac:dyDescent="0.9">
      <c r="I72" s="22"/>
      <c r="J72" s="22"/>
      <c r="K72" s="22"/>
      <c r="L72" s="22"/>
      <c r="M72" s="22"/>
      <c r="N72" s="22"/>
      <c r="O72" s="22"/>
      <c r="P72" s="22"/>
      <c r="Q72" s="22"/>
      <c r="R72" s="22"/>
      <c r="S72" s="22"/>
      <c r="T72" s="22"/>
      <c r="U72" s="22"/>
      <c r="V72" s="22"/>
      <c r="W72" s="22"/>
      <c r="X72" s="22"/>
    </row>
    <row r="73" spans="9:24" x14ac:dyDescent="0.9">
      <c r="I73" s="22"/>
      <c r="J73" s="22"/>
      <c r="K73" s="22"/>
      <c r="L73" s="22"/>
      <c r="M73" s="22"/>
      <c r="N73" s="22"/>
      <c r="O73" s="22"/>
      <c r="P73" s="22"/>
      <c r="Q73" s="22"/>
      <c r="R73" s="22"/>
      <c r="S73" s="22"/>
      <c r="T73" s="22"/>
      <c r="U73" s="22"/>
      <c r="V73" s="22"/>
      <c r="W73" s="22"/>
      <c r="X73" s="22"/>
    </row>
    <row r="74" spans="9:24" x14ac:dyDescent="0.9">
      <c r="I74" s="22"/>
      <c r="J74" s="22"/>
      <c r="K74" s="22"/>
      <c r="L74" s="22"/>
      <c r="M74" s="22"/>
      <c r="N74" s="22"/>
      <c r="O74" s="22"/>
      <c r="P74" s="22"/>
      <c r="Q74" s="22"/>
      <c r="R74" s="22"/>
      <c r="S74" s="22"/>
      <c r="T74" s="22"/>
      <c r="U74" s="22"/>
      <c r="V74" s="22"/>
      <c r="W74" s="22"/>
      <c r="X74" s="22"/>
    </row>
    <row r="75" spans="9:24" x14ac:dyDescent="0.9">
      <c r="I75" s="22"/>
      <c r="J75" s="22"/>
      <c r="K75" s="22"/>
      <c r="L75" s="22"/>
      <c r="M75" s="22"/>
      <c r="N75" s="22"/>
      <c r="O75" s="22"/>
      <c r="P75" s="22"/>
      <c r="Q75" s="22"/>
      <c r="R75" s="22"/>
      <c r="S75" s="22"/>
      <c r="T75" s="22"/>
      <c r="U75" s="22"/>
      <c r="V75" s="22"/>
      <c r="W75" s="22"/>
      <c r="X75" s="22"/>
    </row>
    <row r="76" spans="9:24" x14ac:dyDescent="0.9">
      <c r="I76" s="22"/>
      <c r="J76" s="22"/>
      <c r="K76" s="22"/>
      <c r="L76" s="22"/>
      <c r="M76" s="22"/>
      <c r="N76" s="22"/>
      <c r="O76" s="22"/>
      <c r="P76" s="22"/>
      <c r="Q76" s="22"/>
      <c r="R76" s="22"/>
      <c r="S76" s="22"/>
      <c r="T76" s="22"/>
      <c r="U76" s="22"/>
      <c r="V76" s="22"/>
      <c r="W76" s="22"/>
      <c r="X76" s="22"/>
    </row>
    <row r="77" spans="9:24" x14ac:dyDescent="0.9">
      <c r="I77" s="22"/>
      <c r="J77" s="22"/>
      <c r="K77" s="22"/>
      <c r="L77" s="22"/>
      <c r="M77" s="22"/>
      <c r="N77" s="22"/>
      <c r="O77" s="22"/>
      <c r="P77" s="22"/>
      <c r="Q77" s="22"/>
      <c r="R77" s="22"/>
      <c r="S77" s="22"/>
      <c r="T77" s="22"/>
      <c r="U77" s="22"/>
      <c r="V77" s="22"/>
      <c r="W77" s="22"/>
      <c r="X77" s="22"/>
    </row>
    <row r="78" spans="9:24" x14ac:dyDescent="0.9">
      <c r="I78" s="22"/>
      <c r="J78" s="22"/>
      <c r="K78" s="22"/>
      <c r="L78" s="22"/>
      <c r="M78" s="22"/>
      <c r="N78" s="22"/>
      <c r="O78" s="22"/>
      <c r="P78" s="22"/>
      <c r="Q78" s="22"/>
      <c r="R78" s="22"/>
      <c r="S78" s="22"/>
      <c r="T78" s="22"/>
      <c r="U78" s="22"/>
      <c r="V78" s="22"/>
      <c r="W78" s="22"/>
      <c r="X78" s="22"/>
    </row>
    <row r="79" spans="9:24" x14ac:dyDescent="0.9">
      <c r="I79" s="22"/>
      <c r="J79" s="22"/>
      <c r="K79" s="22"/>
      <c r="L79" s="22"/>
      <c r="M79" s="22"/>
      <c r="N79" s="22"/>
      <c r="O79" s="22"/>
      <c r="P79" s="22"/>
      <c r="Q79" s="22"/>
      <c r="R79" s="22"/>
      <c r="S79" s="22"/>
      <c r="T79" s="22"/>
      <c r="U79" s="22"/>
      <c r="V79" s="22"/>
      <c r="W79" s="22"/>
      <c r="X79" s="22"/>
    </row>
    <row r="80" spans="9:24" x14ac:dyDescent="0.9">
      <c r="I80" s="22"/>
      <c r="J80" s="22"/>
      <c r="K80" s="22"/>
      <c r="L80" s="22"/>
      <c r="M80" s="22"/>
      <c r="N80" s="22"/>
      <c r="O80" s="22"/>
      <c r="P80" s="22"/>
      <c r="Q80" s="22"/>
      <c r="R80" s="22"/>
      <c r="S80" s="22"/>
      <c r="T80" s="22"/>
      <c r="U80" s="22"/>
      <c r="V80" s="22"/>
      <c r="W80" s="22"/>
      <c r="X80" s="22"/>
    </row>
    <row r="81" spans="9:24" x14ac:dyDescent="0.9">
      <c r="I81" s="22"/>
      <c r="J81" s="22"/>
      <c r="K81" s="22"/>
      <c r="L81" s="22"/>
      <c r="M81" s="22"/>
      <c r="N81" s="22"/>
      <c r="O81" s="22"/>
      <c r="P81" s="22"/>
      <c r="Q81" s="22"/>
      <c r="R81" s="22"/>
      <c r="S81" s="22"/>
      <c r="T81" s="22"/>
      <c r="U81" s="22"/>
      <c r="V81" s="22"/>
      <c r="W81" s="22"/>
      <c r="X81" s="22"/>
    </row>
    <row r="82" spans="9:24" x14ac:dyDescent="0.9">
      <c r="I82" s="22"/>
      <c r="J82" s="22"/>
      <c r="K82" s="22"/>
      <c r="L82" s="22"/>
      <c r="M82" s="22"/>
      <c r="N82" s="22"/>
      <c r="O82" s="22"/>
      <c r="P82" s="22"/>
      <c r="Q82" s="22"/>
      <c r="R82" s="22"/>
      <c r="S82" s="22"/>
      <c r="T82" s="22"/>
      <c r="U82" s="22"/>
      <c r="V82" s="22"/>
      <c r="W82" s="22"/>
      <c r="X82" s="22"/>
    </row>
    <row r="83" spans="9:24" x14ac:dyDescent="0.9">
      <c r="I83" s="22"/>
      <c r="J83" s="22"/>
      <c r="K83" s="22"/>
      <c r="L83" s="22"/>
      <c r="M83" s="22"/>
      <c r="N83" s="22"/>
      <c r="O83" s="22"/>
      <c r="P83" s="22"/>
      <c r="Q83" s="22"/>
      <c r="R83" s="22"/>
      <c r="S83" s="22"/>
      <c r="T83" s="22"/>
      <c r="U83" s="22"/>
      <c r="V83" s="22"/>
      <c r="W83" s="22"/>
      <c r="X83" s="22"/>
    </row>
    <row r="84" spans="9:24" x14ac:dyDescent="0.9">
      <c r="I84" s="22"/>
      <c r="J84" s="22"/>
      <c r="K84" s="22"/>
      <c r="L84" s="22"/>
      <c r="M84" s="22"/>
      <c r="N84" s="22"/>
      <c r="O84" s="22"/>
      <c r="P84" s="22"/>
      <c r="Q84" s="22"/>
      <c r="R84" s="22"/>
      <c r="S84" s="22"/>
      <c r="T84" s="22"/>
      <c r="U84" s="22"/>
      <c r="V84" s="22"/>
      <c r="W84" s="22"/>
      <c r="X84" s="22"/>
    </row>
    <row r="85" spans="9:24" x14ac:dyDescent="0.9">
      <c r="I85" s="22"/>
      <c r="J85" s="22"/>
      <c r="K85" s="22"/>
      <c r="L85" s="22"/>
      <c r="M85" s="22"/>
      <c r="N85" s="22"/>
      <c r="O85" s="22"/>
      <c r="P85" s="22"/>
      <c r="Q85" s="22"/>
      <c r="R85" s="22"/>
      <c r="S85" s="22"/>
      <c r="T85" s="22"/>
      <c r="U85" s="22"/>
      <c r="V85" s="22"/>
      <c r="W85" s="22"/>
      <c r="X85" s="22"/>
    </row>
    <row r="86" spans="9:24" x14ac:dyDescent="0.9">
      <c r="I86" s="22"/>
      <c r="J86" s="22"/>
      <c r="K86" s="22"/>
      <c r="L86" s="22"/>
      <c r="M86" s="22"/>
      <c r="N86" s="22"/>
      <c r="O86" s="22"/>
      <c r="P86" s="22"/>
      <c r="Q86" s="22"/>
      <c r="R86" s="22"/>
      <c r="S86" s="22"/>
      <c r="T86" s="22"/>
      <c r="U86" s="22"/>
      <c r="V86" s="22"/>
      <c r="W86" s="22"/>
      <c r="X86" s="22"/>
    </row>
    <row r="87" spans="9:24" x14ac:dyDescent="0.9">
      <c r="I87" s="22"/>
      <c r="J87" s="22"/>
      <c r="K87" s="22"/>
      <c r="L87" s="22"/>
      <c r="M87" s="22"/>
      <c r="N87" s="22"/>
      <c r="O87" s="22"/>
      <c r="P87" s="22"/>
      <c r="Q87" s="22"/>
      <c r="R87" s="22"/>
      <c r="S87" s="22"/>
      <c r="T87" s="22"/>
      <c r="U87" s="22"/>
      <c r="V87" s="22"/>
      <c r="W87" s="22"/>
      <c r="X87" s="22"/>
    </row>
    <row r="88" spans="9:24" x14ac:dyDescent="0.9">
      <c r="I88" s="22"/>
      <c r="J88" s="22"/>
      <c r="K88" s="22"/>
      <c r="L88" s="22"/>
      <c r="M88" s="22"/>
      <c r="N88" s="22"/>
      <c r="O88" s="22"/>
      <c r="P88" s="22"/>
      <c r="Q88" s="22"/>
      <c r="R88" s="22"/>
      <c r="S88" s="22"/>
      <c r="T88" s="22"/>
      <c r="U88" s="22"/>
      <c r="V88" s="22"/>
      <c r="W88" s="22"/>
      <c r="X88" s="22"/>
    </row>
    <row r="89" spans="9:24" x14ac:dyDescent="0.9">
      <c r="I89" s="22"/>
      <c r="J89" s="22"/>
      <c r="K89" s="22"/>
      <c r="L89" s="22"/>
      <c r="M89" s="22"/>
      <c r="N89" s="22"/>
      <c r="O89" s="22"/>
      <c r="P89" s="22"/>
      <c r="Q89" s="22"/>
      <c r="R89" s="22"/>
      <c r="S89" s="22"/>
      <c r="T89" s="22"/>
      <c r="U89" s="22"/>
      <c r="V89" s="22"/>
      <c r="W89" s="22"/>
      <c r="X89" s="22"/>
    </row>
  </sheetData>
  <mergeCells count="3">
    <mergeCell ref="B18:E18"/>
    <mergeCell ref="B2:D2"/>
    <mergeCell ref="B28:F28"/>
  </mergeCells>
  <hyperlinks>
    <hyperlink ref="B1" location="'Table of Contents'!A1" display="Table of Contents" xr:uid="{13E59340-22A8-4AC4-8AFE-CD024D239D1D}"/>
  </hyperlinks>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10B65-214C-4941-91A9-01779AF3BFD5}">
  <dimension ref="B1:AE37"/>
  <sheetViews>
    <sheetView zoomScaleNormal="100" workbookViewId="0"/>
  </sheetViews>
  <sheetFormatPr defaultColWidth="9.1328125" defaultRowHeight="20.25" x14ac:dyDescent="0.9"/>
  <cols>
    <col min="1" max="1" width="9.1328125" style="22"/>
    <col min="2" max="2" width="19.265625" style="22" customWidth="1"/>
    <col min="3" max="3" width="16.73046875" style="22" customWidth="1"/>
    <col min="4" max="4" width="18.86328125" style="22" customWidth="1"/>
    <col min="5" max="5" width="14.59765625" style="22" customWidth="1"/>
    <col min="6" max="6" width="12.265625" style="22" customWidth="1"/>
    <col min="7" max="7" width="7.73046875" style="22" customWidth="1"/>
    <col min="8" max="8" width="24.265625" style="22" customWidth="1"/>
    <col min="9" max="9" width="19.3984375" style="22" customWidth="1"/>
    <col min="10" max="12" width="9.1328125" style="22"/>
    <col min="13" max="13" width="9" style="22"/>
    <col min="14" max="25" width="9" style="22" customWidth="1"/>
    <col min="26" max="26" width="9" style="22"/>
    <col min="27" max="27" width="38.73046875" style="22" customWidth="1"/>
    <col min="28" max="16384" width="9.1328125" style="22"/>
  </cols>
  <sheetData>
    <row r="1" spans="2:31" x14ac:dyDescent="0.9">
      <c r="B1" s="538" t="s">
        <v>71</v>
      </c>
      <c r="C1" s="538"/>
      <c r="D1" s="538"/>
      <c r="E1" s="538"/>
      <c r="F1" s="538"/>
    </row>
    <row r="2" spans="2:31" ht="24" customHeight="1" x14ac:dyDescent="0.9">
      <c r="B2" s="553" t="s">
        <v>246</v>
      </c>
      <c r="C2" s="553"/>
      <c r="D2" s="553"/>
      <c r="E2" s="553"/>
      <c r="F2" s="553"/>
      <c r="H2" s="552" t="s">
        <v>247</v>
      </c>
      <c r="I2" s="552"/>
      <c r="AC2" s="38"/>
    </row>
    <row r="3" spans="2:31" ht="24" customHeight="1" x14ac:dyDescent="0.9">
      <c r="B3" s="554" t="s">
        <v>89</v>
      </c>
      <c r="C3" s="554" t="s">
        <v>263</v>
      </c>
      <c r="D3" s="554" t="s">
        <v>211</v>
      </c>
      <c r="E3" s="554" t="s">
        <v>264</v>
      </c>
      <c r="F3" s="554" t="s">
        <v>211</v>
      </c>
      <c r="H3" s="527"/>
      <c r="I3" s="527"/>
      <c r="AC3" s="38"/>
    </row>
    <row r="4" spans="2:31" x14ac:dyDescent="0.9">
      <c r="B4" s="555"/>
      <c r="C4" s="555"/>
      <c r="D4" s="555"/>
      <c r="E4" s="555"/>
      <c r="F4" s="555"/>
      <c r="H4" s="23" t="s">
        <v>46</v>
      </c>
      <c r="I4" s="30">
        <v>184254</v>
      </c>
      <c r="AC4" s="38"/>
    </row>
    <row r="5" spans="2:31" x14ac:dyDescent="0.9">
      <c r="B5" s="29">
        <v>1</v>
      </c>
      <c r="C5" s="30">
        <v>135061</v>
      </c>
      <c r="D5" s="102">
        <f t="shared" ref="D5:D8" si="0">C5/C$12</f>
        <v>0.73301529410487698</v>
      </c>
      <c r="E5" s="30">
        <v>135061</v>
      </c>
      <c r="F5" s="102">
        <f>E5/E$12</f>
        <v>0.53373035475062336</v>
      </c>
      <c r="H5" s="23" t="s">
        <v>88</v>
      </c>
      <c r="I5" s="30">
        <v>30515</v>
      </c>
      <c r="AC5" s="38"/>
      <c r="AE5" s="38"/>
    </row>
    <row r="6" spans="2:31" x14ac:dyDescent="0.9">
      <c r="B6" s="29">
        <v>2</v>
      </c>
      <c r="C6" s="30">
        <v>36851</v>
      </c>
      <c r="D6" s="102">
        <f t="shared" si="0"/>
        <v>0.20000108545811759</v>
      </c>
      <c r="E6" s="30">
        <v>73702</v>
      </c>
      <c r="F6" s="102">
        <f t="shared" ref="F6:F9" si="1">E6/E$12</f>
        <v>0.29125354177616369</v>
      </c>
      <c r="H6" s="121"/>
      <c r="I6" s="121"/>
      <c r="AC6" s="38"/>
    </row>
    <row r="7" spans="2:31" x14ac:dyDescent="0.9">
      <c r="B7" s="29">
        <v>3</v>
      </c>
      <c r="C7" s="30">
        <v>6861</v>
      </c>
      <c r="D7" s="102">
        <f t="shared" si="0"/>
        <v>3.7236640724217659E-2</v>
      </c>
      <c r="E7" s="30">
        <v>20583</v>
      </c>
      <c r="F7" s="102">
        <f t="shared" si="1"/>
        <v>8.1339334758605969E-2</v>
      </c>
      <c r="H7" s="122"/>
      <c r="I7" s="122"/>
      <c r="AC7" s="38"/>
    </row>
    <row r="8" spans="2:31" x14ac:dyDescent="0.9">
      <c r="B8" s="29">
        <v>4</v>
      </c>
      <c r="C8" s="30">
        <v>4143</v>
      </c>
      <c r="D8" s="102">
        <f t="shared" si="0"/>
        <v>2.2485264906053602E-2</v>
      </c>
      <c r="E8" s="30">
        <v>16572</v>
      </c>
      <c r="F8" s="102">
        <f t="shared" si="1"/>
        <v>6.5488774990021772E-2</v>
      </c>
      <c r="H8" s="122"/>
      <c r="I8" s="122"/>
      <c r="AC8" s="38"/>
    </row>
    <row r="9" spans="2:31" x14ac:dyDescent="0.9">
      <c r="B9" s="29">
        <v>5</v>
      </c>
      <c r="C9" s="30">
        <v>1021</v>
      </c>
      <c r="D9" s="70" t="s">
        <v>405</v>
      </c>
      <c r="E9" s="30">
        <v>5105</v>
      </c>
      <c r="F9" s="102">
        <f t="shared" si="1"/>
        <v>2.0173798957522398E-2</v>
      </c>
      <c r="H9" s="122"/>
      <c r="I9" s="122"/>
      <c r="N9" s="38"/>
      <c r="AC9" s="38"/>
    </row>
    <row r="10" spans="2:31" x14ac:dyDescent="0.9">
      <c r="B10" s="29">
        <v>6</v>
      </c>
      <c r="C10" s="30">
        <v>243</v>
      </c>
      <c r="D10" s="70" t="s">
        <v>219</v>
      </c>
      <c r="E10" s="30">
        <v>1458</v>
      </c>
      <c r="F10" s="70" t="s">
        <v>405</v>
      </c>
      <c r="AC10" s="38"/>
    </row>
    <row r="11" spans="2:31" x14ac:dyDescent="0.9">
      <c r="B11" s="103" t="s">
        <v>87</v>
      </c>
      <c r="C11" s="30">
        <v>74</v>
      </c>
      <c r="D11" s="70" t="s">
        <v>219</v>
      </c>
      <c r="E11" s="30">
        <v>570</v>
      </c>
      <c r="F11" s="70" t="s">
        <v>219</v>
      </c>
      <c r="AC11" s="38"/>
    </row>
    <row r="12" spans="2:31" x14ac:dyDescent="0.9">
      <c r="B12" s="78" t="s">
        <v>70</v>
      </c>
      <c r="C12" s="104">
        <f>SUM(C5:C11)</f>
        <v>184254</v>
      </c>
      <c r="D12" s="105">
        <f>SUM(D5:D11)</f>
        <v>0.99273828519326579</v>
      </c>
      <c r="E12" s="104">
        <f>SUM(E5:E11)</f>
        <v>253051</v>
      </c>
      <c r="F12" s="105">
        <v>1</v>
      </c>
      <c r="AC12" s="38"/>
      <c r="AD12" s="25"/>
      <c r="AE12" s="38"/>
    </row>
    <row r="13" spans="2:31" x14ac:dyDescent="0.9">
      <c r="B13" s="106"/>
      <c r="C13" s="107"/>
      <c r="D13" s="25"/>
      <c r="AB13" s="25"/>
      <c r="AC13" s="25"/>
      <c r="AD13" s="25"/>
      <c r="AE13" s="25"/>
    </row>
    <row r="14" spans="2:31" x14ac:dyDescent="0.9">
      <c r="B14" s="106"/>
      <c r="C14" s="108"/>
      <c r="H14" s="109"/>
    </row>
    <row r="15" spans="2:31" x14ac:dyDescent="0.9">
      <c r="B15" s="110"/>
      <c r="C15" s="111"/>
      <c r="H15" s="112"/>
      <c r="I15" s="57"/>
      <c r="K15" s="110"/>
      <c r="L15" s="109"/>
    </row>
    <row r="16" spans="2:31" x14ac:dyDescent="0.9">
      <c r="E16" s="111"/>
      <c r="F16" s="109"/>
      <c r="G16" s="110"/>
      <c r="H16" s="112"/>
      <c r="I16" s="57"/>
      <c r="K16" s="110"/>
      <c r="L16" s="109"/>
    </row>
    <row r="17" spans="3:12" x14ac:dyDescent="0.9">
      <c r="C17" s="111"/>
      <c r="D17" s="113"/>
      <c r="G17" s="110"/>
      <c r="H17" s="112"/>
      <c r="I17" s="57"/>
      <c r="J17" s="114"/>
      <c r="K17" s="110"/>
      <c r="L17" s="109"/>
    </row>
    <row r="18" spans="3:12" x14ac:dyDescent="0.9">
      <c r="C18" s="111"/>
      <c r="D18" s="115"/>
      <c r="G18" s="110"/>
      <c r="H18" s="112"/>
      <c r="I18" s="57"/>
      <c r="J18" s="114"/>
      <c r="K18" s="110"/>
      <c r="L18" s="109"/>
    </row>
    <row r="19" spans="3:12" x14ac:dyDescent="0.9">
      <c r="C19" s="111"/>
      <c r="D19" s="115"/>
      <c r="G19" s="110"/>
      <c r="H19" s="112"/>
      <c r="I19" s="57"/>
      <c r="J19" s="114"/>
      <c r="K19" s="110"/>
      <c r="L19" s="109"/>
    </row>
    <row r="20" spans="3:12" x14ac:dyDescent="0.9">
      <c r="C20" s="111"/>
      <c r="D20" s="115"/>
      <c r="G20" s="110"/>
      <c r="H20" s="112"/>
      <c r="I20" s="57"/>
      <c r="J20" s="114"/>
      <c r="K20" s="110"/>
      <c r="L20" s="109"/>
    </row>
    <row r="21" spans="3:12" x14ac:dyDescent="0.9">
      <c r="C21" s="111"/>
      <c r="D21" s="115"/>
      <c r="G21" s="110"/>
      <c r="H21" s="116" t="s">
        <v>236</v>
      </c>
      <c r="I21" s="109"/>
      <c r="J21" s="114"/>
      <c r="K21" s="110"/>
      <c r="L21" s="109"/>
    </row>
    <row r="22" spans="3:12" x14ac:dyDescent="0.9">
      <c r="C22" s="111"/>
      <c r="D22" s="117"/>
      <c r="G22" s="110"/>
      <c r="H22" s="112"/>
      <c r="I22" s="109"/>
      <c r="J22" s="114"/>
      <c r="K22" s="110"/>
      <c r="L22" s="109"/>
    </row>
    <row r="23" spans="3:12" x14ac:dyDescent="0.9">
      <c r="C23" s="111"/>
      <c r="D23" s="117"/>
      <c r="G23" s="110" t="s">
        <v>236</v>
      </c>
      <c r="H23" s="112"/>
      <c r="I23" s="109"/>
      <c r="K23" s="110"/>
      <c r="L23" s="109"/>
    </row>
    <row r="24" spans="3:12" x14ac:dyDescent="0.9">
      <c r="C24" s="111"/>
      <c r="D24" s="115"/>
      <c r="E24" s="113"/>
      <c r="F24" s="115"/>
      <c r="G24" s="110"/>
      <c r="H24" s="112"/>
      <c r="I24" s="109"/>
      <c r="J24" s="109"/>
      <c r="K24" s="110"/>
      <c r="L24" s="109"/>
    </row>
    <row r="25" spans="3:12" x14ac:dyDescent="0.9">
      <c r="C25" s="111"/>
      <c r="D25" s="113"/>
      <c r="E25" s="113"/>
      <c r="F25" s="113"/>
      <c r="G25" s="110"/>
      <c r="H25" s="112"/>
      <c r="I25" s="109"/>
      <c r="J25" s="109"/>
      <c r="K25" s="110"/>
      <c r="L25" s="109"/>
    </row>
    <row r="26" spans="3:12" x14ac:dyDescent="0.9">
      <c r="D26" s="118"/>
      <c r="F26" s="118"/>
      <c r="G26" s="110"/>
      <c r="H26" s="112"/>
      <c r="I26" s="109"/>
      <c r="J26" s="109"/>
      <c r="K26" s="110"/>
      <c r="L26" s="109"/>
    </row>
    <row r="27" spans="3:12" x14ac:dyDescent="0.9">
      <c r="D27" s="118"/>
      <c r="F27" s="118"/>
      <c r="G27" s="110"/>
      <c r="H27" s="112"/>
      <c r="I27" s="109"/>
      <c r="J27" s="109"/>
      <c r="K27" s="110"/>
      <c r="L27" s="109"/>
    </row>
    <row r="28" spans="3:12" x14ac:dyDescent="0.9">
      <c r="D28" s="118"/>
      <c r="F28" s="118"/>
      <c r="G28" s="110"/>
      <c r="H28" s="112"/>
      <c r="I28" s="119"/>
      <c r="J28" s="109"/>
      <c r="K28" s="110"/>
      <c r="L28" s="109"/>
    </row>
    <row r="29" spans="3:12" x14ac:dyDescent="0.9">
      <c r="D29" s="118"/>
      <c r="F29" s="118"/>
      <c r="G29" s="110"/>
      <c r="I29" s="110"/>
      <c r="J29" s="109"/>
    </row>
    <row r="30" spans="3:12" x14ac:dyDescent="0.9">
      <c r="I30" s="110"/>
      <c r="J30" s="109"/>
    </row>
    <row r="31" spans="3:12" x14ac:dyDescent="0.9">
      <c r="C31" s="120"/>
      <c r="I31" s="110"/>
      <c r="J31" s="109"/>
    </row>
    <row r="32" spans="3:12" x14ac:dyDescent="0.9">
      <c r="I32" s="110"/>
      <c r="J32" s="109"/>
    </row>
    <row r="33" spans="9:10" x14ac:dyDescent="0.9">
      <c r="I33" s="110"/>
      <c r="J33" s="109"/>
    </row>
    <row r="34" spans="9:10" x14ac:dyDescent="0.9">
      <c r="I34" s="110"/>
      <c r="J34" s="109"/>
    </row>
    <row r="35" spans="9:10" x14ac:dyDescent="0.9">
      <c r="I35" s="110"/>
      <c r="J35" s="109"/>
    </row>
    <row r="36" spans="9:10" x14ac:dyDescent="0.9">
      <c r="J36" s="109"/>
    </row>
    <row r="37" spans="9:10" x14ac:dyDescent="0.9">
      <c r="J37" s="109"/>
    </row>
  </sheetData>
  <sortState xmlns:xlrd2="http://schemas.microsoft.com/office/spreadsheetml/2017/richdata2" ref="B17:F24">
    <sortCondition ref="B17:B24"/>
  </sortState>
  <mergeCells count="8">
    <mergeCell ref="H2:I2"/>
    <mergeCell ref="B2:F2"/>
    <mergeCell ref="B1:F1"/>
    <mergeCell ref="B3:B4"/>
    <mergeCell ref="C3:C4"/>
    <mergeCell ref="F3:F4"/>
    <mergeCell ref="E3:E4"/>
    <mergeCell ref="D3:D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7C1D4-5BE4-45DE-9659-32EB04574727}">
  <dimension ref="A1:AN39"/>
  <sheetViews>
    <sheetView workbookViewId="0"/>
  </sheetViews>
  <sheetFormatPr defaultColWidth="15.86328125" defaultRowHeight="20.25" x14ac:dyDescent="0.9"/>
  <cols>
    <col min="1" max="1" width="9" style="22" customWidth="1"/>
    <col min="2" max="2" width="33.86328125" style="22" customWidth="1"/>
    <col min="3" max="3" width="15.86328125" style="22"/>
    <col min="4" max="4" width="17.3984375" style="22" customWidth="1"/>
    <col min="5" max="5" width="17.59765625" style="22" customWidth="1"/>
    <col min="6" max="7" width="15.86328125" style="22"/>
    <col min="8" max="8" width="28.265625" style="22" customWidth="1"/>
    <col min="9" max="16384" width="15.86328125" style="22"/>
  </cols>
  <sheetData>
    <row r="1" spans="2:31" x14ac:dyDescent="0.9">
      <c r="B1" s="538" t="s">
        <v>71</v>
      </c>
      <c r="C1" s="538"/>
      <c r="D1" s="538"/>
      <c r="E1" s="538"/>
      <c r="F1" s="538"/>
      <c r="I1" s="142"/>
    </row>
    <row r="2" spans="2:31" ht="42.75" customHeight="1" x14ac:dyDescent="0.9">
      <c r="B2" s="557" t="s">
        <v>248</v>
      </c>
      <c r="C2" s="557"/>
      <c r="D2" s="557"/>
      <c r="E2" s="557"/>
      <c r="F2" s="558"/>
      <c r="H2" s="551" t="s">
        <v>530</v>
      </c>
      <c r="I2" s="551"/>
      <c r="J2" s="551"/>
      <c r="AC2" s="38"/>
    </row>
    <row r="3" spans="2:31" x14ac:dyDescent="0.9">
      <c r="B3" s="23" t="s">
        <v>90</v>
      </c>
      <c r="C3" s="67" t="s">
        <v>91</v>
      </c>
      <c r="D3" s="67" t="s">
        <v>92</v>
      </c>
      <c r="E3" s="67" t="s">
        <v>93</v>
      </c>
      <c r="F3" s="67" t="s">
        <v>70</v>
      </c>
      <c r="H3" s="67" t="s">
        <v>326</v>
      </c>
      <c r="I3" s="67" t="s">
        <v>78</v>
      </c>
      <c r="J3" s="67" t="s">
        <v>79</v>
      </c>
      <c r="AC3" s="38"/>
      <c r="AE3" s="38"/>
    </row>
    <row r="4" spans="2:31" x14ac:dyDescent="0.9">
      <c r="B4" s="86" t="s">
        <v>22</v>
      </c>
      <c r="C4" s="30">
        <v>314</v>
      </c>
      <c r="D4" s="30">
        <v>1356</v>
      </c>
      <c r="E4" s="30">
        <v>667</v>
      </c>
      <c r="F4" s="166">
        <f>SUM(C4:E4)</f>
        <v>2337</v>
      </c>
      <c r="H4" s="29" t="s">
        <v>31</v>
      </c>
      <c r="I4" s="30">
        <v>138898</v>
      </c>
      <c r="J4" s="30">
        <v>874791</v>
      </c>
      <c r="N4" s="38"/>
      <c r="AC4" s="38"/>
    </row>
    <row r="5" spans="2:31" x14ac:dyDescent="0.9">
      <c r="B5" s="86" t="s">
        <v>23</v>
      </c>
      <c r="C5" s="30">
        <v>613</v>
      </c>
      <c r="D5" s="30">
        <v>21567</v>
      </c>
      <c r="E5" s="30">
        <v>9428</v>
      </c>
      <c r="F5" s="166">
        <f t="shared" ref="F5:F12" si="0">SUM(C5:E5)</f>
        <v>31608</v>
      </c>
      <c r="H5" s="29" t="s">
        <v>319</v>
      </c>
      <c r="I5" s="30">
        <v>114153</v>
      </c>
      <c r="J5" s="30">
        <v>776703</v>
      </c>
      <c r="AC5" s="38"/>
    </row>
    <row r="6" spans="2:31" x14ac:dyDescent="0.9">
      <c r="B6" s="86" t="s">
        <v>24</v>
      </c>
      <c r="C6" s="30">
        <v>300</v>
      </c>
      <c r="D6" s="30">
        <v>4654</v>
      </c>
      <c r="E6" s="30">
        <v>1785</v>
      </c>
      <c r="F6" s="166">
        <f t="shared" si="0"/>
        <v>6739</v>
      </c>
      <c r="H6" s="78" t="s">
        <v>70</v>
      </c>
      <c r="I6" s="167">
        <f>SUM(I4:I5)</f>
        <v>253051</v>
      </c>
      <c r="J6" s="79">
        <f>SUM(J4:J5)</f>
        <v>1651494</v>
      </c>
      <c r="K6" s="151"/>
      <c r="L6" s="47"/>
      <c r="N6" s="109"/>
      <c r="AC6" s="38"/>
    </row>
    <row r="7" spans="2:31" x14ac:dyDescent="0.9">
      <c r="B7" s="86" t="s">
        <v>25</v>
      </c>
      <c r="C7" s="30">
        <v>22</v>
      </c>
      <c r="D7" s="30">
        <v>113</v>
      </c>
      <c r="E7" s="30">
        <v>44</v>
      </c>
      <c r="F7" s="166">
        <f t="shared" si="0"/>
        <v>179</v>
      </c>
      <c r="H7" s="36"/>
      <c r="I7" s="168"/>
      <c r="J7" s="168"/>
      <c r="M7" s="47"/>
      <c r="N7" s="109"/>
      <c r="AC7" s="38"/>
      <c r="AE7" s="38"/>
    </row>
    <row r="8" spans="2:31" x14ac:dyDescent="0.9">
      <c r="B8" s="86" t="s">
        <v>29</v>
      </c>
      <c r="C8" s="30">
        <v>98</v>
      </c>
      <c r="D8" s="30">
        <v>1777</v>
      </c>
      <c r="E8" s="30">
        <v>748</v>
      </c>
      <c r="F8" s="166">
        <f t="shared" si="0"/>
        <v>2623</v>
      </c>
      <c r="H8" s="36"/>
      <c r="I8" s="168"/>
      <c r="J8" s="168"/>
      <c r="M8" s="47"/>
      <c r="N8" s="47"/>
      <c r="AC8" s="38"/>
    </row>
    <row r="9" spans="2:31" x14ac:dyDescent="0.9">
      <c r="B9" s="86" t="s">
        <v>30</v>
      </c>
      <c r="C9" s="30">
        <v>6989</v>
      </c>
      <c r="D9" s="30">
        <v>79360</v>
      </c>
      <c r="E9" s="30">
        <v>40504</v>
      </c>
      <c r="F9" s="166">
        <f t="shared" si="0"/>
        <v>126853</v>
      </c>
      <c r="G9" s="168"/>
      <c r="H9" s="36"/>
      <c r="K9" s="127"/>
      <c r="L9" s="127"/>
      <c r="M9" s="47"/>
      <c r="N9" s="47"/>
      <c r="AC9" s="38"/>
      <c r="AE9" s="38"/>
    </row>
    <row r="10" spans="2:31" x14ac:dyDescent="0.9">
      <c r="B10" s="86" t="s">
        <v>26</v>
      </c>
      <c r="C10" s="30">
        <v>680</v>
      </c>
      <c r="D10" s="30">
        <v>1450</v>
      </c>
      <c r="E10" s="30">
        <v>441</v>
      </c>
      <c r="F10" s="166">
        <f t="shared" si="0"/>
        <v>2571</v>
      </c>
      <c r="G10" s="168"/>
      <c r="H10" s="109"/>
      <c r="I10" s="109"/>
      <c r="J10" s="47"/>
      <c r="Z10" s="38"/>
    </row>
    <row r="11" spans="2:31" x14ac:dyDescent="0.9">
      <c r="B11" s="86" t="s">
        <v>28</v>
      </c>
      <c r="C11" s="30">
        <v>5414</v>
      </c>
      <c r="D11" s="30">
        <v>2253</v>
      </c>
      <c r="E11" s="30">
        <v>1271</v>
      </c>
      <c r="F11" s="166">
        <f t="shared" si="0"/>
        <v>8938</v>
      </c>
      <c r="G11" s="168"/>
      <c r="H11" s="109"/>
      <c r="I11" s="109"/>
      <c r="Z11" s="38"/>
      <c r="AA11" s="25"/>
      <c r="AB11" s="169"/>
    </row>
    <row r="12" spans="2:31" x14ac:dyDescent="0.9">
      <c r="B12" s="86" t="s">
        <v>350</v>
      </c>
      <c r="C12" s="30">
        <v>4974</v>
      </c>
      <c r="D12" s="30">
        <v>4082</v>
      </c>
      <c r="E12" s="30">
        <v>62147</v>
      </c>
      <c r="F12" s="166">
        <f t="shared" si="0"/>
        <v>71203</v>
      </c>
      <c r="G12" s="168"/>
      <c r="H12" s="109"/>
      <c r="I12" s="109"/>
      <c r="K12" s="110"/>
      <c r="L12" s="109"/>
      <c r="Y12" s="25"/>
      <c r="Z12" s="25"/>
      <c r="AA12" s="25"/>
      <c r="AB12" s="25"/>
    </row>
    <row r="13" spans="2:31" x14ac:dyDescent="0.9">
      <c r="B13" s="78" t="s">
        <v>70</v>
      </c>
      <c r="C13" s="34">
        <f>SUM(C4:C12)</f>
        <v>19404</v>
      </c>
      <c r="D13" s="34">
        <f>SUM(D4:D12)</f>
        <v>116612</v>
      </c>
      <c r="E13" s="34">
        <f>SUM(E4:E12)</f>
        <v>117035</v>
      </c>
      <c r="F13" s="34">
        <f>SUM(F4:F12)</f>
        <v>253051</v>
      </c>
      <c r="H13" s="109"/>
      <c r="I13" s="109"/>
      <c r="K13" s="110"/>
      <c r="L13" s="109"/>
    </row>
    <row r="14" spans="2:31" x14ac:dyDescent="0.9">
      <c r="B14" s="36"/>
      <c r="G14" s="63"/>
      <c r="H14" s="109"/>
      <c r="I14" s="109"/>
      <c r="K14" s="110"/>
      <c r="L14" s="109"/>
    </row>
    <row r="15" spans="2:31" x14ac:dyDescent="0.9">
      <c r="B15" s="36"/>
      <c r="G15" s="63"/>
      <c r="H15" s="109"/>
      <c r="I15" s="109"/>
    </row>
    <row r="16" spans="2:31" ht="13.5" customHeight="1" x14ac:dyDescent="0.9">
      <c r="B16" s="36"/>
      <c r="C16" s="36"/>
      <c r="E16" s="114"/>
      <c r="H16" s="170"/>
      <c r="I16" s="109"/>
    </row>
    <row r="17" spans="1:40" ht="22.5" customHeight="1" x14ac:dyDescent="0.9">
      <c r="B17" s="556" t="s">
        <v>249</v>
      </c>
      <c r="C17" s="556"/>
      <c r="D17" s="556"/>
      <c r="E17" s="556"/>
      <c r="F17" s="556"/>
      <c r="H17" s="170"/>
      <c r="I17" s="171"/>
    </row>
    <row r="18" spans="1:40" x14ac:dyDescent="0.9">
      <c r="B18" s="172" t="s">
        <v>90</v>
      </c>
      <c r="C18" s="173" t="s">
        <v>91</v>
      </c>
      <c r="D18" s="173" t="s">
        <v>92</v>
      </c>
      <c r="E18" s="173" t="s">
        <v>93</v>
      </c>
      <c r="F18" s="173" t="s">
        <v>70</v>
      </c>
      <c r="H18" s="174"/>
      <c r="I18" s="171"/>
    </row>
    <row r="19" spans="1:40" x14ac:dyDescent="0.9">
      <c r="A19" s="175"/>
      <c r="B19" s="86" t="s">
        <v>22</v>
      </c>
      <c r="C19" s="30">
        <v>13524</v>
      </c>
      <c r="D19" s="30">
        <v>55228</v>
      </c>
      <c r="E19" s="30">
        <v>5262</v>
      </c>
      <c r="F19" s="135">
        <f>SUM(C19:E19)</f>
        <v>74014</v>
      </c>
      <c r="H19" s="174"/>
      <c r="I19" s="171"/>
    </row>
    <row r="20" spans="1:40" x14ac:dyDescent="0.9">
      <c r="A20" s="176"/>
      <c r="B20" s="143" t="s">
        <v>23</v>
      </c>
      <c r="C20" s="30">
        <v>4166</v>
      </c>
      <c r="D20" s="30">
        <v>66664</v>
      </c>
      <c r="E20" s="30">
        <v>9417</v>
      </c>
      <c r="F20" s="135">
        <f t="shared" ref="F20:F25" si="1">SUM(C20:E20)</f>
        <v>80247</v>
      </c>
      <c r="H20" s="109"/>
      <c r="I20" s="177"/>
    </row>
    <row r="21" spans="1:40" x14ac:dyDescent="0.9">
      <c r="A21" s="176"/>
      <c r="B21" s="143" t="s">
        <v>95</v>
      </c>
      <c r="C21" s="30">
        <v>13525</v>
      </c>
      <c r="D21" s="30">
        <v>130754</v>
      </c>
      <c r="E21" s="30">
        <v>5812</v>
      </c>
      <c r="F21" s="135">
        <f t="shared" si="1"/>
        <v>150091</v>
      </c>
      <c r="H21" s="63"/>
      <c r="I21" s="63"/>
      <c r="J21" s="63"/>
      <c r="K21" s="178"/>
      <c r="L21" s="63"/>
      <c r="M21" s="63"/>
    </row>
    <row r="22" spans="1:40" x14ac:dyDescent="0.9">
      <c r="A22" s="176"/>
      <c r="B22" s="143" t="s">
        <v>25</v>
      </c>
      <c r="C22" s="30">
        <v>762</v>
      </c>
      <c r="D22" s="30">
        <v>3061</v>
      </c>
      <c r="E22" s="30">
        <v>209</v>
      </c>
      <c r="F22" s="135">
        <f t="shared" si="1"/>
        <v>4032</v>
      </c>
      <c r="H22" s="179"/>
      <c r="I22" s="178"/>
      <c r="J22" s="180"/>
      <c r="K22" s="181"/>
      <c r="L22" s="182"/>
      <c r="M22" s="63"/>
    </row>
    <row r="23" spans="1:40" x14ac:dyDescent="0.9">
      <c r="A23" s="176"/>
      <c r="B23" s="143" t="s">
        <v>29</v>
      </c>
      <c r="C23" s="30">
        <v>6368</v>
      </c>
      <c r="D23" s="30">
        <v>59119</v>
      </c>
      <c r="E23" s="30">
        <v>3900</v>
      </c>
      <c r="F23" s="135">
        <f t="shared" si="1"/>
        <v>69387</v>
      </c>
      <c r="H23" s="183"/>
      <c r="I23" s="184"/>
      <c r="J23" s="185"/>
      <c r="K23" s="181"/>
      <c r="L23" s="186"/>
      <c r="M23" s="187"/>
    </row>
    <row r="24" spans="1:40" x14ac:dyDescent="0.9">
      <c r="A24" s="176"/>
      <c r="B24" s="143" t="s">
        <v>30</v>
      </c>
      <c r="C24" s="30">
        <v>165346</v>
      </c>
      <c r="D24" s="30">
        <v>687361</v>
      </c>
      <c r="E24" s="30">
        <v>63465</v>
      </c>
      <c r="F24" s="135">
        <f t="shared" si="1"/>
        <v>916172</v>
      </c>
      <c r="H24" s="47"/>
      <c r="I24" s="47"/>
      <c r="J24" s="47"/>
      <c r="K24" s="188"/>
      <c r="L24" s="189"/>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row>
    <row r="25" spans="1:40" x14ac:dyDescent="0.9">
      <c r="A25" s="176"/>
      <c r="B25" s="143" t="s">
        <v>28</v>
      </c>
      <c r="C25" s="30">
        <v>185487</v>
      </c>
      <c r="D25" s="30">
        <v>47427</v>
      </c>
      <c r="E25" s="30">
        <v>4932</v>
      </c>
      <c r="F25" s="135">
        <f t="shared" si="1"/>
        <v>237846</v>
      </c>
      <c r="H25" s="110"/>
      <c r="I25" s="181"/>
      <c r="J25" s="190"/>
      <c r="K25" s="181"/>
      <c r="L25" s="191"/>
      <c r="M25" s="63"/>
      <c r="N25" s="63"/>
      <c r="O25" s="63"/>
      <c r="P25" s="63"/>
      <c r="Q25" s="63"/>
      <c r="R25" s="63"/>
      <c r="S25" s="63"/>
      <c r="T25" s="63"/>
      <c r="U25" s="63"/>
      <c r="V25" s="63"/>
      <c r="W25" s="63"/>
      <c r="X25" s="63"/>
      <c r="Y25" s="63"/>
      <c r="Z25" s="63"/>
      <c r="AA25" s="63"/>
      <c r="AB25" s="63"/>
      <c r="AC25" s="63"/>
      <c r="AD25" s="63"/>
      <c r="AE25" s="192"/>
      <c r="AF25" s="63"/>
      <c r="AG25" s="63"/>
      <c r="AH25" s="63"/>
      <c r="AI25" s="63"/>
      <c r="AJ25" s="63"/>
      <c r="AK25" s="63"/>
      <c r="AL25" s="63"/>
      <c r="AM25" s="63"/>
      <c r="AN25" s="63"/>
    </row>
    <row r="26" spans="1:40" x14ac:dyDescent="0.9">
      <c r="A26" s="176"/>
      <c r="B26" s="143" t="s">
        <v>27</v>
      </c>
      <c r="C26" s="30">
        <v>29005</v>
      </c>
      <c r="D26" s="30">
        <v>13504</v>
      </c>
      <c r="E26" s="30">
        <v>77196</v>
      </c>
      <c r="F26" s="193">
        <f>SUM(C26:E26)</f>
        <v>119705</v>
      </c>
      <c r="H26" s="194"/>
      <c r="I26" s="181"/>
      <c r="J26" s="190"/>
      <c r="K26" s="181"/>
      <c r="L26" s="191"/>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row>
    <row r="27" spans="1:40" x14ac:dyDescent="0.9">
      <c r="A27" s="176"/>
      <c r="B27" s="146" t="s">
        <v>70</v>
      </c>
      <c r="C27" s="195">
        <f>SUM(C19:C26)</f>
        <v>418183</v>
      </c>
      <c r="D27" s="195">
        <f>SUM(D19:D26)</f>
        <v>1063118</v>
      </c>
      <c r="E27" s="195">
        <f>SUM(E19:E26)</f>
        <v>170193</v>
      </c>
      <c r="F27" s="195">
        <f>SUM(F19:F26)</f>
        <v>1651494</v>
      </c>
      <c r="H27" s="110"/>
      <c r="I27" s="181"/>
      <c r="J27" s="190"/>
      <c r="K27" s="181"/>
      <c r="L27" s="191"/>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row>
    <row r="28" spans="1:40" x14ac:dyDescent="0.9">
      <c r="B28" s="260"/>
      <c r="C28" s="260"/>
      <c r="D28" s="260"/>
      <c r="E28" s="196"/>
      <c r="F28" s="196"/>
      <c r="H28" s="110"/>
      <c r="I28" s="181"/>
      <c r="J28" s="190"/>
      <c r="K28" s="181"/>
      <c r="L28" s="191"/>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row>
    <row r="29" spans="1:40" x14ac:dyDescent="0.9">
      <c r="B29" s="256"/>
      <c r="C29" s="256"/>
      <c r="D29" s="256"/>
      <c r="H29" s="110"/>
      <c r="I29" s="181"/>
      <c r="J29" s="190"/>
      <c r="K29" s="181"/>
      <c r="L29" s="191"/>
      <c r="M29" s="178"/>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row>
    <row r="30" spans="1:40" x14ac:dyDescent="0.9">
      <c r="B30" s="256"/>
      <c r="C30" s="256"/>
      <c r="D30" s="256"/>
      <c r="H30" s="110"/>
      <c r="I30" s="181"/>
      <c r="J30" s="190"/>
      <c r="K30" s="181"/>
      <c r="L30" s="191"/>
      <c r="M30" s="181"/>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row>
    <row r="31" spans="1:40" x14ac:dyDescent="0.9">
      <c r="B31" s="256"/>
      <c r="C31" s="256"/>
      <c r="D31" s="256"/>
      <c r="H31" s="110"/>
      <c r="I31" s="181"/>
      <c r="J31" s="190"/>
      <c r="K31" s="181"/>
      <c r="L31" s="191"/>
      <c r="M31" s="181"/>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row>
    <row r="32" spans="1:40" x14ac:dyDescent="0.9">
      <c r="H32" s="110"/>
      <c r="I32" s="181"/>
      <c r="J32" s="190"/>
      <c r="K32" s="181"/>
      <c r="L32" s="191"/>
      <c r="M32" s="181"/>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row>
    <row r="33" spans="8:40" x14ac:dyDescent="0.9">
      <c r="H33" s="110"/>
      <c r="I33" s="181"/>
      <c r="J33" s="181"/>
      <c r="K33" s="181"/>
      <c r="L33" s="181"/>
      <c r="M33" s="181"/>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row>
    <row r="34" spans="8:40" x14ac:dyDescent="0.9">
      <c r="H34" s="110"/>
      <c r="I34" s="181"/>
      <c r="J34" s="181"/>
      <c r="K34" s="181"/>
      <c r="L34" s="181"/>
      <c r="M34" s="181"/>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row>
    <row r="35" spans="8:40" x14ac:dyDescent="0.9">
      <c r="H35" s="110"/>
      <c r="I35" s="181"/>
      <c r="J35" s="181"/>
      <c r="K35" s="181"/>
      <c r="L35" s="63"/>
      <c r="M35" s="181"/>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row>
    <row r="36" spans="8:40" x14ac:dyDescent="0.9">
      <c r="H36" s="110"/>
      <c r="I36" s="181"/>
      <c r="J36" s="181"/>
      <c r="K36" s="63"/>
      <c r="L36" s="63"/>
      <c r="M36" s="181"/>
      <c r="N36" s="181"/>
      <c r="O36" s="181"/>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row>
    <row r="37" spans="8:40" x14ac:dyDescent="0.9">
      <c r="M37" s="109"/>
    </row>
    <row r="38" spans="8:40" x14ac:dyDescent="0.9">
      <c r="M38" s="109"/>
    </row>
    <row r="39" spans="8:40" x14ac:dyDescent="0.9">
      <c r="M39" s="109"/>
    </row>
  </sheetData>
  <sortState xmlns:xlrd2="http://schemas.microsoft.com/office/spreadsheetml/2017/richdata2" ref="B20:B26">
    <sortCondition ref="B19:B26"/>
  </sortState>
  <mergeCells count="4">
    <mergeCell ref="B1:F1"/>
    <mergeCell ref="B17:F17"/>
    <mergeCell ref="B2:F2"/>
    <mergeCell ref="H2:J2"/>
  </mergeCells>
  <hyperlinks>
    <hyperlink ref="B1:F1" location="'Table of Contents'!A1" display="Table of Contents" xr:uid="{3FBED85C-6247-4013-AC13-2D682A425D07}"/>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18733-7A2B-48E8-A89A-0DA207E8F0EE}">
  <dimension ref="B1:AE55"/>
  <sheetViews>
    <sheetView zoomScaleNormal="100" workbookViewId="0"/>
  </sheetViews>
  <sheetFormatPr defaultColWidth="9.1328125" defaultRowHeight="20.25" x14ac:dyDescent="0.9"/>
  <cols>
    <col min="1" max="1" width="9.1328125" style="22"/>
    <col min="2" max="2" width="54.3984375" style="22" customWidth="1"/>
    <col min="3" max="3" width="17.1328125" style="22" customWidth="1"/>
    <col min="4" max="4" width="18" style="22" customWidth="1"/>
    <col min="5" max="5" width="37.59765625" style="22" customWidth="1"/>
    <col min="6" max="6" width="16.265625" style="22" customWidth="1"/>
    <col min="7" max="7" width="13.73046875" style="22" customWidth="1"/>
    <col min="8" max="9" width="9.1328125" style="22"/>
    <col min="10" max="10" width="26.86328125" style="22" customWidth="1"/>
    <col min="11" max="11" width="17" style="22" customWidth="1"/>
    <col min="12" max="15" width="9" style="22" customWidth="1"/>
    <col min="16" max="16" width="17.1328125" style="22" customWidth="1"/>
    <col min="17" max="24" width="9" style="22" customWidth="1"/>
    <col min="25" max="26" width="9.1328125" style="22"/>
    <col min="27" max="27" width="26.86328125" style="22" customWidth="1"/>
    <col min="28" max="16384" width="9.1328125" style="22"/>
  </cols>
  <sheetData>
    <row r="1" spans="2:31" x14ac:dyDescent="0.9">
      <c r="B1" s="37" t="s">
        <v>71</v>
      </c>
      <c r="C1" s="37"/>
      <c r="D1" s="37"/>
      <c r="E1" s="37"/>
      <c r="F1" s="37"/>
    </row>
    <row r="2" spans="2:31" x14ac:dyDescent="0.9">
      <c r="B2" s="551" t="s">
        <v>250</v>
      </c>
      <c r="C2" s="551"/>
      <c r="AC2" s="38"/>
      <c r="AE2" s="38"/>
    </row>
    <row r="3" spans="2:31" x14ac:dyDescent="0.9">
      <c r="B3" s="23" t="s">
        <v>77</v>
      </c>
      <c r="C3" s="197" t="s">
        <v>96</v>
      </c>
      <c r="AC3" s="38"/>
    </row>
    <row r="4" spans="2:31" x14ac:dyDescent="0.9">
      <c r="B4" s="198" t="s">
        <v>257</v>
      </c>
      <c r="C4" s="30">
        <v>10842</v>
      </c>
      <c r="J4" s="199"/>
      <c r="AC4" s="38"/>
    </row>
    <row r="5" spans="2:31" x14ac:dyDescent="0.9">
      <c r="B5" s="198" t="s">
        <v>206</v>
      </c>
      <c r="C5" s="30">
        <v>18350</v>
      </c>
      <c r="AC5" s="38"/>
    </row>
    <row r="6" spans="2:31" x14ac:dyDescent="0.9">
      <c r="B6" s="198" t="s">
        <v>21</v>
      </c>
      <c r="C6" s="30">
        <v>23338</v>
      </c>
      <c r="AC6" s="38"/>
    </row>
    <row r="7" spans="2:31" x14ac:dyDescent="0.9">
      <c r="B7" s="198" t="s">
        <v>300</v>
      </c>
      <c r="C7" s="30">
        <v>16114</v>
      </c>
      <c r="E7" s="36"/>
      <c r="K7" s="200"/>
      <c r="AC7" s="38"/>
    </row>
    <row r="8" spans="2:31" x14ac:dyDescent="0.9">
      <c r="B8" s="201" t="s">
        <v>70</v>
      </c>
      <c r="C8" s="202">
        <f>SUM(C4:C7)</f>
        <v>68644</v>
      </c>
      <c r="AC8" s="38"/>
    </row>
    <row r="9" spans="2:31" ht="21" customHeight="1" x14ac:dyDescent="0.9">
      <c r="B9" s="36"/>
      <c r="E9" s="542" t="s">
        <v>252</v>
      </c>
      <c r="F9" s="542"/>
      <c r="G9" s="542"/>
      <c r="H9" s="542"/>
      <c r="AC9" s="38"/>
    </row>
    <row r="10" spans="2:31" x14ac:dyDescent="0.9">
      <c r="B10" s="36"/>
      <c r="E10" s="23" t="s">
        <v>97</v>
      </c>
      <c r="F10" s="197" t="s">
        <v>100</v>
      </c>
      <c r="G10" s="197" t="s">
        <v>101</v>
      </c>
      <c r="H10" s="203" t="s">
        <v>96</v>
      </c>
      <c r="AC10" s="38"/>
    </row>
    <row r="11" spans="2:31" x14ac:dyDescent="0.9">
      <c r="B11" s="551" t="s">
        <v>327</v>
      </c>
      <c r="C11" s="551"/>
      <c r="E11" s="29" t="s">
        <v>98</v>
      </c>
      <c r="F11" s="30">
        <v>19880</v>
      </c>
      <c r="G11" s="30">
        <v>44643</v>
      </c>
      <c r="H11" s="204">
        <f>SUM(F11:G11)</f>
        <v>64523</v>
      </c>
      <c r="I11" s="109"/>
      <c r="AC11" s="38"/>
      <c r="AD11" s="25"/>
      <c r="AE11" s="25"/>
    </row>
    <row r="12" spans="2:31" x14ac:dyDescent="0.9">
      <c r="B12" s="23" t="s">
        <v>326</v>
      </c>
      <c r="C12" s="197" t="s">
        <v>96</v>
      </c>
      <c r="E12" s="29" t="s">
        <v>102</v>
      </c>
      <c r="F12" s="30">
        <v>1216</v>
      </c>
      <c r="G12" s="30">
        <v>2905</v>
      </c>
      <c r="H12" s="204">
        <f>SUM(F12:G12)</f>
        <v>4121</v>
      </c>
      <c r="I12" s="109"/>
      <c r="J12" s="142"/>
      <c r="K12" s="127"/>
      <c r="L12" s="127"/>
      <c r="AB12" s="25"/>
      <c r="AC12" s="25"/>
      <c r="AD12" s="25"/>
      <c r="AE12" s="25"/>
    </row>
    <row r="13" spans="2:31" x14ac:dyDescent="0.9">
      <c r="B13" s="29" t="s">
        <v>31</v>
      </c>
      <c r="C13" s="30">
        <v>37204</v>
      </c>
      <c r="E13" s="78" t="s">
        <v>70</v>
      </c>
      <c r="F13" s="202">
        <f>SUM(F11:F12)</f>
        <v>21096</v>
      </c>
      <c r="G13" s="202">
        <f>SUM(G11:G12)</f>
        <v>47548</v>
      </c>
      <c r="H13" s="202">
        <f>SUM(H11:H12)</f>
        <v>68644</v>
      </c>
      <c r="I13" s="109"/>
      <c r="J13" s="110"/>
      <c r="K13" s="109"/>
      <c r="L13" s="109"/>
    </row>
    <row r="14" spans="2:31" x14ac:dyDescent="0.9">
      <c r="B14" s="29" t="s">
        <v>319</v>
      </c>
      <c r="C14" s="30">
        <v>31440</v>
      </c>
      <c r="E14" s="36"/>
      <c r="J14" s="110"/>
      <c r="K14" s="109"/>
      <c r="L14" s="109"/>
    </row>
    <row r="15" spans="2:31" x14ac:dyDescent="0.9">
      <c r="B15" s="78" t="s">
        <v>70</v>
      </c>
      <c r="C15" s="202">
        <f>SUM(C13:C14)</f>
        <v>68644</v>
      </c>
      <c r="F15" s="45"/>
      <c r="J15" s="110"/>
      <c r="K15" s="109"/>
      <c r="L15" s="109"/>
    </row>
    <row r="16" spans="2:31" ht="22.5" customHeight="1" x14ac:dyDescent="0.9">
      <c r="B16" s="36"/>
      <c r="E16" s="559" t="s">
        <v>393</v>
      </c>
      <c r="F16" s="559"/>
      <c r="G16" s="559"/>
      <c r="K16" s="110"/>
      <c r="L16" s="109"/>
    </row>
    <row r="17" spans="2:12" ht="30.75" customHeight="1" x14ac:dyDescent="0.9">
      <c r="B17" s="36"/>
      <c r="E17" s="559"/>
      <c r="F17" s="559"/>
      <c r="G17" s="559"/>
      <c r="H17" s="110"/>
      <c r="K17" s="110"/>
      <c r="L17" s="109"/>
    </row>
    <row r="18" spans="2:12" x14ac:dyDescent="0.9">
      <c r="B18" s="551" t="s">
        <v>251</v>
      </c>
      <c r="C18" s="551"/>
      <c r="E18" s="528" t="s">
        <v>359</v>
      </c>
      <c r="F18" s="529" t="s">
        <v>360</v>
      </c>
      <c r="G18" s="23" t="s">
        <v>211</v>
      </c>
      <c r="H18" s="110"/>
      <c r="K18" s="110"/>
      <c r="L18" s="109"/>
    </row>
    <row r="19" spans="2:12" x14ac:dyDescent="0.9">
      <c r="B19" s="156" t="s">
        <v>72</v>
      </c>
      <c r="C19" s="203" t="s">
        <v>96</v>
      </c>
      <c r="E19" s="205" t="s">
        <v>99</v>
      </c>
      <c r="F19" s="30">
        <v>61840</v>
      </c>
      <c r="G19" s="136">
        <f>F19/F21</f>
        <v>0.90087990210360702</v>
      </c>
      <c r="H19" s="110"/>
      <c r="K19" s="110"/>
      <c r="L19" s="109"/>
    </row>
    <row r="20" spans="2:12" x14ac:dyDescent="0.9">
      <c r="B20" s="29" t="s">
        <v>351</v>
      </c>
      <c r="C20" s="30">
        <v>5819</v>
      </c>
      <c r="E20" s="205" t="s">
        <v>358</v>
      </c>
      <c r="F20" s="206">
        <v>6804</v>
      </c>
      <c r="G20" s="136">
        <f>F20/F21</f>
        <v>9.9120097896392978E-2</v>
      </c>
      <c r="J20" s="22" t="s">
        <v>105</v>
      </c>
    </row>
    <row r="21" spans="2:12" x14ac:dyDescent="0.9">
      <c r="B21" s="29" t="s">
        <v>103</v>
      </c>
      <c r="C21" s="30">
        <v>38862</v>
      </c>
      <c r="E21" s="78" t="s">
        <v>70</v>
      </c>
      <c r="F21" s="202">
        <f>SUM(F19:F20)</f>
        <v>68644</v>
      </c>
      <c r="G21" s="207">
        <f>SUM(G19:G20)</f>
        <v>1</v>
      </c>
      <c r="J21" s="110"/>
      <c r="K21" s="109"/>
    </row>
    <row r="22" spans="2:12" x14ac:dyDescent="0.9">
      <c r="B22" s="29" t="s">
        <v>104</v>
      </c>
      <c r="C22" s="30">
        <v>11489</v>
      </c>
      <c r="E22" s="36"/>
      <c r="J22" s="110"/>
      <c r="K22" s="109"/>
    </row>
    <row r="23" spans="2:12" x14ac:dyDescent="0.9">
      <c r="B23" s="29" t="s">
        <v>3</v>
      </c>
      <c r="C23" s="29">
        <v>441</v>
      </c>
      <c r="J23" s="110"/>
      <c r="K23" s="109"/>
    </row>
    <row r="24" spans="2:12" x14ac:dyDescent="0.9">
      <c r="B24" s="29" t="s">
        <v>5</v>
      </c>
      <c r="C24" s="30">
        <v>10442</v>
      </c>
      <c r="K24" s="109"/>
    </row>
    <row r="25" spans="2:12" x14ac:dyDescent="0.9">
      <c r="B25" s="29" t="s">
        <v>7</v>
      </c>
      <c r="C25" s="30">
        <v>1591</v>
      </c>
      <c r="J25" s="110"/>
      <c r="K25" s="109"/>
    </row>
    <row r="26" spans="2:12" x14ac:dyDescent="0.9">
      <c r="B26" s="78" t="s">
        <v>70</v>
      </c>
      <c r="C26" s="202">
        <f>SUM(C20:C25)</f>
        <v>68644</v>
      </c>
      <c r="J26" s="110"/>
      <c r="K26" s="109"/>
    </row>
    <row r="27" spans="2:12" ht="14.25" customHeight="1" x14ac:dyDescent="0.9">
      <c r="B27" s="36"/>
      <c r="J27" s="110"/>
      <c r="K27" s="109"/>
    </row>
    <row r="30" spans="2:12" x14ac:dyDescent="0.9">
      <c r="B30" s="557" t="s">
        <v>329</v>
      </c>
      <c r="C30" s="557"/>
      <c r="D30" s="557"/>
      <c r="E30" s="557"/>
      <c r="F30" s="558"/>
    </row>
    <row r="31" spans="2:12" x14ac:dyDescent="0.9">
      <c r="B31" s="23" t="s">
        <v>90</v>
      </c>
      <c r="C31" s="67" t="s">
        <v>91</v>
      </c>
      <c r="D31" s="67" t="s">
        <v>92</v>
      </c>
      <c r="E31" s="67" t="s">
        <v>93</v>
      </c>
      <c r="F31" s="67" t="s">
        <v>70</v>
      </c>
    </row>
    <row r="32" spans="2:12" x14ac:dyDescent="0.9">
      <c r="B32" s="86" t="s">
        <v>22</v>
      </c>
      <c r="C32" s="30">
        <v>100</v>
      </c>
      <c r="D32" s="30">
        <v>365</v>
      </c>
      <c r="E32" s="30">
        <v>152</v>
      </c>
      <c r="F32" s="166">
        <f t="shared" ref="F32:F41" si="0">SUM(C32:E32)</f>
        <v>617</v>
      </c>
    </row>
    <row r="33" spans="2:10" x14ac:dyDescent="0.9">
      <c r="B33" s="86" t="s">
        <v>23</v>
      </c>
      <c r="C33" s="30">
        <v>171</v>
      </c>
      <c r="D33" s="30">
        <v>5388</v>
      </c>
      <c r="E33" s="30">
        <v>2016</v>
      </c>
      <c r="F33" s="166">
        <f t="shared" si="0"/>
        <v>7575</v>
      </c>
    </row>
    <row r="34" spans="2:10" x14ac:dyDescent="0.9">
      <c r="B34" s="86" t="s">
        <v>24</v>
      </c>
      <c r="C34" s="30">
        <v>78</v>
      </c>
      <c r="D34" s="30">
        <v>1296</v>
      </c>
      <c r="E34" s="30">
        <v>461</v>
      </c>
      <c r="F34" s="166">
        <f t="shared" si="0"/>
        <v>1835</v>
      </c>
    </row>
    <row r="35" spans="2:10" x14ac:dyDescent="0.9">
      <c r="B35" s="86" t="s">
        <v>25</v>
      </c>
      <c r="C35" s="30">
        <v>6</v>
      </c>
      <c r="D35" s="30">
        <v>35</v>
      </c>
      <c r="E35" s="30">
        <v>10</v>
      </c>
      <c r="F35" s="166">
        <f t="shared" si="0"/>
        <v>51</v>
      </c>
    </row>
    <row r="36" spans="2:10" x14ac:dyDescent="0.9">
      <c r="B36" s="86" t="s">
        <v>29</v>
      </c>
      <c r="C36" s="30">
        <v>32</v>
      </c>
      <c r="D36" s="30">
        <v>457</v>
      </c>
      <c r="E36" s="30">
        <v>180</v>
      </c>
      <c r="F36" s="166">
        <f t="shared" si="0"/>
        <v>669</v>
      </c>
      <c r="J36" s="208"/>
    </row>
    <row r="37" spans="2:10" x14ac:dyDescent="0.9">
      <c r="B37" s="86" t="s">
        <v>30</v>
      </c>
      <c r="C37" s="30">
        <v>2080</v>
      </c>
      <c r="D37" s="30">
        <v>24446</v>
      </c>
      <c r="E37" s="30">
        <v>10147</v>
      </c>
      <c r="F37" s="166">
        <f t="shared" si="0"/>
        <v>36673</v>
      </c>
      <c r="J37" s="208"/>
    </row>
    <row r="38" spans="2:10" x14ac:dyDescent="0.9">
      <c r="B38" s="86" t="s">
        <v>26</v>
      </c>
      <c r="C38" s="30">
        <v>158</v>
      </c>
      <c r="D38" s="30">
        <v>383</v>
      </c>
      <c r="E38" s="30">
        <v>127</v>
      </c>
      <c r="F38" s="166">
        <f t="shared" si="0"/>
        <v>668</v>
      </c>
    </row>
    <row r="39" spans="2:10" x14ac:dyDescent="0.9">
      <c r="B39" s="86" t="s">
        <v>28</v>
      </c>
      <c r="C39" s="30">
        <v>1251</v>
      </c>
      <c r="D39" s="30">
        <v>585</v>
      </c>
      <c r="E39" s="30">
        <v>337</v>
      </c>
      <c r="F39" s="166">
        <f t="shared" si="0"/>
        <v>2173</v>
      </c>
      <c r="J39" s="208"/>
    </row>
    <row r="40" spans="2:10" x14ac:dyDescent="0.9">
      <c r="B40" s="86" t="s">
        <v>27</v>
      </c>
      <c r="C40" s="30">
        <v>1182</v>
      </c>
      <c r="D40" s="30">
        <v>1110</v>
      </c>
      <c r="E40" s="166">
        <v>16091</v>
      </c>
      <c r="F40" s="166">
        <f t="shared" si="0"/>
        <v>18383</v>
      </c>
      <c r="J40" s="208"/>
    </row>
    <row r="41" spans="2:10" x14ac:dyDescent="0.9">
      <c r="B41" s="78" t="s">
        <v>70</v>
      </c>
      <c r="C41" s="34">
        <f>SUM(C32:C40)</f>
        <v>5058</v>
      </c>
      <c r="D41" s="34">
        <f>SUM(D32:D40)</f>
        <v>34065</v>
      </c>
      <c r="E41" s="34">
        <f>SUM(E32:E40)</f>
        <v>29521</v>
      </c>
      <c r="F41" s="104">
        <f t="shared" si="0"/>
        <v>68644</v>
      </c>
      <c r="J41" s="209"/>
    </row>
    <row r="42" spans="2:10" x14ac:dyDescent="0.9">
      <c r="B42" s="36"/>
      <c r="J42" s="208"/>
    </row>
    <row r="43" spans="2:10" x14ac:dyDescent="0.9">
      <c r="J43" s="208"/>
    </row>
    <row r="45" spans="2:10" x14ac:dyDescent="0.9">
      <c r="B45" s="546" t="s">
        <v>376</v>
      </c>
      <c r="C45" s="546"/>
      <c r="D45" s="546"/>
      <c r="E45" s="546"/>
    </row>
    <row r="46" spans="2:10" ht="40.5" x14ac:dyDescent="0.9">
      <c r="B46" s="210" t="s">
        <v>76</v>
      </c>
      <c r="C46" s="210" t="s">
        <v>98</v>
      </c>
      <c r="D46" s="210" t="s">
        <v>375</v>
      </c>
      <c r="E46" s="210" t="s">
        <v>70</v>
      </c>
      <c r="F46" s="211"/>
      <c r="G46" s="63"/>
    </row>
    <row r="47" spans="2:10" x14ac:dyDescent="0.9">
      <c r="B47" s="212" t="s">
        <v>299</v>
      </c>
      <c r="C47" s="213">
        <v>4842</v>
      </c>
      <c r="D47" s="212">
        <v>102</v>
      </c>
      <c r="E47" s="213">
        <v>4944</v>
      </c>
      <c r="F47" s="211"/>
      <c r="G47" s="63"/>
    </row>
    <row r="48" spans="2:10" x14ac:dyDescent="0.9">
      <c r="B48" s="212" t="s">
        <v>16</v>
      </c>
      <c r="C48" s="213">
        <v>10149</v>
      </c>
      <c r="D48" s="212">
        <v>18</v>
      </c>
      <c r="E48" s="213">
        <v>10167</v>
      </c>
      <c r="F48" s="214"/>
      <c r="G48" s="63"/>
    </row>
    <row r="49" spans="2:7" x14ac:dyDescent="0.9">
      <c r="B49" s="212" t="s">
        <v>17</v>
      </c>
      <c r="C49" s="213">
        <v>8754</v>
      </c>
      <c r="D49" s="212">
        <v>61</v>
      </c>
      <c r="E49" s="213">
        <v>8815</v>
      </c>
      <c r="F49" s="211"/>
      <c r="G49" s="63"/>
    </row>
    <row r="50" spans="2:7" x14ac:dyDescent="0.9">
      <c r="B50" s="212" t="s">
        <v>18</v>
      </c>
      <c r="C50" s="213">
        <v>5111</v>
      </c>
      <c r="D50" s="212">
        <v>25</v>
      </c>
      <c r="E50" s="213">
        <v>5136</v>
      </c>
    </row>
    <row r="51" spans="2:7" x14ac:dyDescent="0.9">
      <c r="B51" s="212" t="s">
        <v>19</v>
      </c>
      <c r="C51" s="213">
        <v>7938</v>
      </c>
      <c r="D51" s="213">
        <v>1057</v>
      </c>
      <c r="E51" s="213">
        <v>8995</v>
      </c>
    </row>
    <row r="52" spans="2:7" x14ac:dyDescent="0.9">
      <c r="B52" s="212" t="s">
        <v>215</v>
      </c>
      <c r="C52" s="213">
        <v>9634</v>
      </c>
      <c r="D52" s="213">
        <v>1246</v>
      </c>
      <c r="E52" s="213">
        <v>10880</v>
      </c>
      <c r="F52" s="211"/>
      <c r="G52" s="215"/>
    </row>
    <row r="53" spans="2:7" x14ac:dyDescent="0.9">
      <c r="B53" s="212" t="s">
        <v>126</v>
      </c>
      <c r="C53" s="213">
        <v>11603</v>
      </c>
      <c r="D53" s="213">
        <v>1300</v>
      </c>
      <c r="E53" s="213">
        <v>12903</v>
      </c>
      <c r="F53" s="216"/>
      <c r="G53" s="217"/>
    </row>
    <row r="54" spans="2:7" ht="21.75" x14ac:dyDescent="0.9">
      <c r="B54" s="218" t="s">
        <v>470</v>
      </c>
      <c r="C54" s="219">
        <v>58031</v>
      </c>
      <c r="D54" s="219">
        <v>3809</v>
      </c>
      <c r="E54" s="219">
        <v>61840</v>
      </c>
    </row>
    <row r="55" spans="2:7" x14ac:dyDescent="0.9">
      <c r="B55" s="36"/>
    </row>
  </sheetData>
  <sortState xmlns:xlrd2="http://schemas.microsoft.com/office/spreadsheetml/2017/richdata2" ref="J32:K40">
    <sortCondition ref="J32:J40"/>
  </sortState>
  <mergeCells count="7">
    <mergeCell ref="B2:C2"/>
    <mergeCell ref="E16:G17"/>
    <mergeCell ref="B45:E45"/>
    <mergeCell ref="B30:F30"/>
    <mergeCell ref="B11:C11"/>
    <mergeCell ref="B18:C18"/>
    <mergeCell ref="E9:H9"/>
  </mergeCells>
  <hyperlinks>
    <hyperlink ref="B1:F1" location="'Table of Contents'!A1" display="Table of Contents" xr:uid="{263C2B92-8150-433B-B176-1F15C428C99E}"/>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9E1FFA8F46DA4CBBDAA815F40E23A5" ma:contentTypeVersion="11" ma:contentTypeDescription="Create a new document." ma:contentTypeScope="" ma:versionID="0e43e474b71aadf9fcc81dec583bebe7">
  <xsd:schema xmlns:xsd="http://www.w3.org/2001/XMLSchema" xmlns:xs="http://www.w3.org/2001/XMLSchema" xmlns:p="http://schemas.microsoft.com/office/2006/metadata/properties" xmlns:ns3="d44614dc-bd9c-4d1a-90dc-dce6f644057e" xmlns:ns4="26c88e19-55e3-4045-ba71-db966d27944c" targetNamespace="http://schemas.microsoft.com/office/2006/metadata/properties" ma:root="true" ma:fieldsID="845f97e9b34a5b2d2e8cff9d07904127" ns3:_="" ns4:_="">
    <xsd:import namespace="d44614dc-bd9c-4d1a-90dc-dce6f644057e"/>
    <xsd:import namespace="26c88e19-55e3-4045-ba71-db966d27944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4614dc-bd9c-4d1a-90dc-dce6f644057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c88e19-55e3-4045-ba71-db966d27944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FF25D8-39EA-4AE9-A386-137B4E853CD9}">
  <ds:schemaRefs>
    <ds:schemaRef ds:uri="http://schemas.microsoft.com/sharepoint/v3/contenttype/forms"/>
  </ds:schemaRefs>
</ds:datastoreItem>
</file>

<file path=customXml/itemProps2.xml><?xml version="1.0" encoding="utf-8"?>
<ds:datastoreItem xmlns:ds="http://schemas.openxmlformats.org/officeDocument/2006/customXml" ds:itemID="{C161C491-1FD1-4138-95D3-80DF54BCD2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4614dc-bd9c-4d1a-90dc-dce6f644057e"/>
    <ds:schemaRef ds:uri="26c88e19-55e3-4045-ba71-db966d2794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D10002-EFFF-4A76-B957-0E55C8B09DA9}">
  <ds:schemaRefs>
    <ds:schemaRef ds:uri="http://schemas.microsoft.com/office/2006/metadata/properties"/>
    <ds:schemaRef ds:uri="http://purl.org/dc/dcmitype/"/>
    <ds:schemaRef ds:uri="http://purl.org/dc/terms/"/>
    <ds:schemaRef ds:uri="http://www.w3.org/XML/1998/namespace"/>
    <ds:schemaRef ds:uri="http://purl.org/dc/elements/1.1/"/>
    <ds:schemaRef ds:uri="26c88e19-55e3-4045-ba71-db966d27944c"/>
    <ds:schemaRef ds:uri="http://schemas.microsoft.com/office/2006/documentManagement/types"/>
    <ds:schemaRef ds:uri="d44614dc-bd9c-4d1a-90dc-dce6f644057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Table of Contents</vt:lpstr>
      <vt:lpstr>Tab 1 QHP &amp; WAH by County</vt:lpstr>
      <vt:lpstr>Tab 2 QHP &amp; WAH by Month</vt:lpstr>
      <vt:lpstr>Tab 3 By Carrier and County</vt:lpstr>
      <vt:lpstr>Tab 4 By Metal and FPL</vt:lpstr>
      <vt:lpstr>Tab 5 QHP and WAH by Age, FPL</vt:lpstr>
      <vt:lpstr>Tab 6 QHP Households</vt:lpstr>
      <vt:lpstr>Tab 7 QHP and WAH Demographics</vt:lpstr>
      <vt:lpstr>Tab 8 QDP</vt:lpstr>
      <vt:lpstr>Tab 9 MPS Selection by Month</vt:lpstr>
      <vt:lpstr>Tab 10 Income &amp; Deductible</vt:lpstr>
      <vt:lpstr>Tab 11 Average Net Premiums</vt:lpstr>
      <vt:lpstr>Tab 12 QHP by Subsidy Status</vt:lpstr>
      <vt:lpstr>Tab 13 Avg. Premium by County</vt:lpstr>
      <vt:lpstr>Tab 14 Assisted Enrollments</vt:lpstr>
      <vt:lpstr>Tab 15 Languages of Calls</vt:lpstr>
      <vt:lpstr>Tab 16 Telephonic Interpretn. </vt:lpstr>
      <vt:lpstr>Tab 17 Online Language Serv </vt:lpstr>
      <vt:lpstr>Tab 18 QHP Annual Movement</vt:lpstr>
      <vt:lpstr>Tab 19 QHP Annual Disenrollment</vt:lpstr>
      <vt:lpstr>Tab 20 Annual Churn</vt:lpstr>
      <vt:lpstr>Tab 21 Annual Special Enrollmts</vt:lpstr>
      <vt:lpstr>Tab 22 Cascade Care</vt:lpstr>
      <vt:lpstr>Tab 23 Cascade Care by FPL</vt:lpstr>
      <vt:lpstr>Tab 24 Cascade Care Savings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Earnest Kim</dc:creator>
  <cp:lastModifiedBy>Gehring, Jamie</cp:lastModifiedBy>
  <dcterms:created xsi:type="dcterms:W3CDTF">2021-03-16T18:41:55Z</dcterms:created>
  <dcterms:modified xsi:type="dcterms:W3CDTF">2024-04-23T23:29:47Z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0x010100239E1FFA8F46DA4CBBDAA815F40E23A5</vt:lpwstr>
  </property>
</Properties>
</file>