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X:\Analytics Collaboration\2022 Projects\OE9 Spring Enrollment\"/>
    </mc:Choice>
  </mc:AlternateContent>
  <xr:revisionPtr revIDLastSave="0" documentId="13_ncr:1_{99A9A91F-13F4-472A-BB87-AE42B7CA9F44}" xr6:coauthVersionLast="47" xr6:coauthVersionMax="47" xr10:uidLastSave="{00000000-0000-0000-0000-000000000000}"/>
  <bookViews>
    <workbookView xWindow="-98" yWindow="-98" windowWidth="22695" windowHeight="14595" tabRatio="743" xr2:uid="{9FA12314-6E49-4C5A-B81C-22D6FF9BC905}"/>
  </bookViews>
  <sheets>
    <sheet name="Table of Contents" sheetId="12" r:id="rId1"/>
    <sheet name="Tab 1 QHP &amp; WAH by County" sheetId="1" r:id="rId2"/>
    <sheet name="Tab 2 QHP &amp; WAH by Month" sheetId="27" r:id="rId3"/>
    <sheet name="Tab 3 By Carrier and County" sheetId="31" r:id="rId4"/>
    <sheet name="Tab 4 By Metal and FPL" sheetId="3" r:id="rId5"/>
    <sheet name="Tab 5 QHP and WAH by Age, FPL" sheetId="4" r:id="rId6"/>
    <sheet name="Tab 6 QHP Households" sheetId="5" r:id="rId7"/>
    <sheet name="Tab 7 QHP and WAH Demographics" sheetId="6" r:id="rId8"/>
    <sheet name="Tab 8 QDP" sheetId="7" r:id="rId9"/>
    <sheet name="Tab 9 MPS Selection by Month" sheetId="13" r:id="rId10"/>
    <sheet name="Tab 10 Income &amp; Deductible" sheetId="14" r:id="rId11"/>
    <sheet name="Tab 11 Average Net Premiums" sheetId="15" r:id="rId12"/>
    <sheet name="Tab 12 QHP by Subsidy Status" sheetId="33" r:id="rId13"/>
    <sheet name="Tab 13 Avg. Premium by County" sheetId="34" r:id="rId14"/>
    <sheet name="Tab 14 Assisted Enrollments" sheetId="18" r:id="rId15"/>
    <sheet name="Tab 15 Non-English Calls" sheetId="19" r:id="rId16"/>
    <sheet name="Tab 16 Telephonic Interpretn. " sheetId="21" r:id="rId17"/>
    <sheet name="Tab 17 Online Language Serv " sheetId="35" r:id="rId18"/>
    <sheet name="Tab 18 QHP Annual Movement" sheetId="36" r:id="rId19"/>
    <sheet name="Tab 19 QHP Annual Disenrollment" sheetId="24" r:id="rId20"/>
    <sheet name="Tab 20 Annual Churn" sheetId="37" r:id="rId21"/>
    <sheet name="Tab 21 Annual Special Enrollmts" sheetId="26" r:id="rId22"/>
    <sheet name="Tab 22 Cascade Care" sheetId="38" r:id="rId23"/>
  </sheets>
  <definedNames>
    <definedName name="_xlnm._FilterDatabase" localSheetId="16" hidden="1">'Tab 16 Telephonic Interpretn. '!$B$4:$D$76</definedName>
    <definedName name="_xlnm._FilterDatabase" localSheetId="3" hidden="1">'Tab 3 By Carrier and County'!$F$3:$I$228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7" l="1"/>
  <c r="E53" i="18" l="1"/>
  <c r="D53" i="18"/>
  <c r="C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AC9" i="38"/>
  <c r="AC10" i="38"/>
  <c r="AC11" i="38"/>
  <c r="AC12" i="38"/>
  <c r="AC13" i="38"/>
  <c r="AC14" i="38"/>
  <c r="AC15" i="38"/>
  <c r="AC16" i="38"/>
  <c r="AC17" i="38"/>
  <c r="AC8" i="38"/>
  <c r="D11" i="26"/>
  <c r="C11" i="26"/>
  <c r="D24" i="38"/>
  <c r="C24" i="38"/>
  <c r="D39" i="24"/>
  <c r="C39" i="24"/>
  <c r="E38" i="24"/>
  <c r="E37" i="24"/>
  <c r="E36" i="24"/>
  <c r="E35" i="24"/>
  <c r="K34" i="24"/>
  <c r="J34" i="24"/>
  <c r="L34" i="24" s="1"/>
  <c r="E34" i="24"/>
  <c r="L33" i="24"/>
  <c r="E33" i="24"/>
  <c r="L32" i="24"/>
  <c r="E32" i="24"/>
  <c r="L31" i="24"/>
  <c r="E31" i="24"/>
  <c r="F25" i="24"/>
  <c r="E25" i="24"/>
  <c r="D25" i="24"/>
  <c r="C25" i="24"/>
  <c r="M24" i="24"/>
  <c r="G24" i="24"/>
  <c r="M23" i="24"/>
  <c r="G23" i="24"/>
  <c r="M22" i="24"/>
  <c r="G22" i="24"/>
  <c r="M21" i="24"/>
  <c r="G21" i="24"/>
  <c r="M20" i="24"/>
  <c r="G20" i="24"/>
  <c r="M19" i="24"/>
  <c r="G19" i="24"/>
  <c r="M18" i="24"/>
  <c r="G18" i="24"/>
  <c r="M17" i="24"/>
  <c r="G17" i="24"/>
  <c r="G25" i="24" s="1"/>
  <c r="E39" i="24" l="1"/>
  <c r="M25" i="24"/>
  <c r="R15" i="13" l="1"/>
  <c r="R16" i="13"/>
  <c r="R17" i="13"/>
  <c r="R18" i="13"/>
  <c r="R14" i="13"/>
  <c r="Q19" i="13"/>
  <c r="D19" i="13"/>
  <c r="D20" i="13" s="1"/>
  <c r="E19" i="13"/>
  <c r="E20" i="13" s="1"/>
  <c r="F19" i="13"/>
  <c r="G19" i="13"/>
  <c r="G20" i="13" s="1"/>
  <c r="H19" i="13"/>
  <c r="H20" i="13" s="1"/>
  <c r="I19" i="13"/>
  <c r="I20" i="13" s="1"/>
  <c r="J19" i="13"/>
  <c r="J20" i="13" s="1"/>
  <c r="K19" i="13"/>
  <c r="K20" i="13" s="1"/>
  <c r="L19" i="13"/>
  <c r="M19" i="13"/>
  <c r="N19" i="13"/>
  <c r="O19" i="13"/>
  <c r="O20" i="13" s="1"/>
  <c r="P19" i="13"/>
  <c r="F20" i="13"/>
  <c r="L20" i="13"/>
  <c r="M20" i="13"/>
  <c r="N20" i="13"/>
  <c r="C19" i="13"/>
  <c r="C20" i="13" s="1"/>
  <c r="R19" i="13" l="1"/>
  <c r="H23" i="31" l="1"/>
  <c r="I23" i="31"/>
  <c r="K28" i="14" l="1"/>
  <c r="J28" i="14"/>
  <c r="J11" i="14"/>
  <c r="E23" i="38" l="1"/>
  <c r="C15" i="38"/>
  <c r="C29" i="36"/>
  <c r="D28" i="36" s="1"/>
  <c r="D27" i="36" l="1"/>
  <c r="D26" i="36"/>
  <c r="D29" i="36" s="1"/>
  <c r="D4" i="33"/>
  <c r="D3" i="33"/>
  <c r="D11" i="33"/>
  <c r="C11" i="33"/>
  <c r="F44" i="1"/>
  <c r="E22" i="38"/>
  <c r="E21" i="38"/>
  <c r="AB18" i="38"/>
  <c r="Z18" i="38"/>
  <c r="AA18" i="38"/>
  <c r="U18" i="38"/>
  <c r="S18" i="38"/>
  <c r="T18" i="38"/>
  <c r="V17" i="38"/>
  <c r="N17" i="38"/>
  <c r="L17" i="38"/>
  <c r="M17" i="38"/>
  <c r="D14" i="38"/>
  <c r="V16" i="38"/>
  <c r="O16" i="38"/>
  <c r="V15" i="38"/>
  <c r="O15" i="38"/>
  <c r="V14" i="38"/>
  <c r="O14" i="38"/>
  <c r="V13" i="38"/>
  <c r="O13" i="38"/>
  <c r="V12" i="38"/>
  <c r="O12" i="38"/>
  <c r="V11" i="38"/>
  <c r="O11" i="38"/>
  <c r="V10" i="38"/>
  <c r="O10" i="38"/>
  <c r="V9" i="38"/>
  <c r="O9" i="38"/>
  <c r="V8" i="38"/>
  <c r="O8" i="38"/>
  <c r="O7" i="38"/>
  <c r="N16" i="37"/>
  <c r="M16" i="37"/>
  <c r="L16" i="37"/>
  <c r="K16" i="37"/>
  <c r="J16" i="37"/>
  <c r="I16" i="37"/>
  <c r="H16" i="37"/>
  <c r="G16" i="37"/>
  <c r="F16" i="37"/>
  <c r="E16" i="37"/>
  <c r="D16" i="37"/>
  <c r="L35" i="36"/>
  <c r="I32" i="36"/>
  <c r="K20" i="36"/>
  <c r="K19" i="36"/>
  <c r="K18" i="36"/>
  <c r="K17" i="36"/>
  <c r="C7" i="36"/>
  <c r="D7" i="36"/>
  <c r="R4" i="35"/>
  <c r="E7" i="34"/>
  <c r="E6" i="34"/>
  <c r="H44" i="34"/>
  <c r="E44" i="34"/>
  <c r="H43" i="34"/>
  <c r="E43" i="34"/>
  <c r="H42" i="34"/>
  <c r="E42" i="34"/>
  <c r="H41" i="34"/>
  <c r="E41" i="34"/>
  <c r="H40" i="34"/>
  <c r="E40" i="34"/>
  <c r="H39" i="34"/>
  <c r="E39" i="34"/>
  <c r="H38" i="34"/>
  <c r="E38" i="34"/>
  <c r="H37" i="34"/>
  <c r="E37" i="34"/>
  <c r="H36" i="34"/>
  <c r="E36" i="34"/>
  <c r="H35" i="34"/>
  <c r="E35" i="34"/>
  <c r="H34" i="34"/>
  <c r="E34" i="34"/>
  <c r="H33" i="34"/>
  <c r="E33" i="34"/>
  <c r="H32" i="34"/>
  <c r="E32" i="34"/>
  <c r="H31" i="34"/>
  <c r="E31" i="34"/>
  <c r="H30" i="34"/>
  <c r="E30" i="34"/>
  <c r="H29" i="34"/>
  <c r="E29" i="34"/>
  <c r="H28" i="34"/>
  <c r="E28" i="34"/>
  <c r="H27" i="34"/>
  <c r="E27" i="34"/>
  <c r="H26" i="34"/>
  <c r="E26" i="34"/>
  <c r="H25" i="34"/>
  <c r="E25" i="34"/>
  <c r="H24" i="34"/>
  <c r="E24" i="34"/>
  <c r="H23" i="34"/>
  <c r="E23" i="34"/>
  <c r="H22" i="34"/>
  <c r="E22" i="34"/>
  <c r="H21" i="34"/>
  <c r="E21" i="34"/>
  <c r="H20" i="34"/>
  <c r="E20" i="34"/>
  <c r="H19" i="34"/>
  <c r="E19" i="34"/>
  <c r="H18" i="34"/>
  <c r="E18" i="34"/>
  <c r="H17" i="34"/>
  <c r="E17" i="34"/>
  <c r="H16" i="34"/>
  <c r="E16" i="34"/>
  <c r="H15" i="34"/>
  <c r="E15" i="34"/>
  <c r="H14" i="34"/>
  <c r="E14" i="34"/>
  <c r="H13" i="34"/>
  <c r="E13" i="34"/>
  <c r="H12" i="34"/>
  <c r="E12" i="34"/>
  <c r="H11" i="34"/>
  <c r="E11" i="34"/>
  <c r="H10" i="34"/>
  <c r="E10" i="34"/>
  <c r="H9" i="34"/>
  <c r="E9" i="34"/>
  <c r="H8" i="34"/>
  <c r="E8" i="34"/>
  <c r="H7" i="34"/>
  <c r="H6" i="34"/>
  <c r="H5" i="34"/>
  <c r="G5" i="34"/>
  <c r="D5" i="34"/>
  <c r="E5" i="34" s="1"/>
  <c r="C5" i="34"/>
  <c r="G18" i="33"/>
  <c r="H16" i="33" s="1"/>
  <c r="E18" i="33"/>
  <c r="F17" i="33" s="1"/>
  <c r="C18" i="33"/>
  <c r="D16" i="33" s="1"/>
  <c r="H17" i="33"/>
  <c r="D17" i="33"/>
  <c r="D9" i="33"/>
  <c r="D10" i="33"/>
  <c r="C5" i="33"/>
  <c r="U276" i="31"/>
  <c r="T276" i="31"/>
  <c r="S276" i="31"/>
  <c r="C17" i="31"/>
  <c r="AC18" i="38" l="1"/>
  <c r="E24" i="38"/>
  <c r="D13" i="31"/>
  <c r="D16" i="31"/>
  <c r="D6" i="31"/>
  <c r="D15" i="31"/>
  <c r="D13" i="38"/>
  <c r="D15" i="38"/>
  <c r="V18" i="38"/>
  <c r="O17" i="38"/>
  <c r="D12" i="31"/>
  <c r="D11" i="31"/>
  <c r="D10" i="31"/>
  <c r="D5" i="31"/>
  <c r="D9" i="31"/>
  <c r="D8" i="31"/>
  <c r="D7" i="31"/>
  <c r="D5" i="33"/>
  <c r="D18" i="33"/>
  <c r="F16" i="33"/>
  <c r="F18" i="33" s="1"/>
  <c r="D17" i="31"/>
  <c r="G13" i="7" l="1"/>
  <c r="F13" i="7"/>
  <c r="H12" i="7"/>
  <c r="H11" i="7"/>
  <c r="H13" i="7" s="1"/>
  <c r="C16" i="7"/>
  <c r="C28" i="6"/>
  <c r="F19" i="6"/>
  <c r="F27" i="6"/>
  <c r="D13" i="6"/>
  <c r="F4" i="6"/>
  <c r="C11" i="5" l="1"/>
  <c r="C23" i="4"/>
  <c r="C44" i="1"/>
  <c r="D43" i="1"/>
  <c r="D44" i="1" s="1"/>
  <c r="D4" i="5" l="1"/>
  <c r="D5" i="5"/>
  <c r="D6" i="5"/>
  <c r="D7" i="5"/>
  <c r="D8" i="5"/>
  <c r="D36" i="26"/>
  <c r="C36" i="26"/>
  <c r="AA14" i="1"/>
  <c r="AA15" i="1"/>
  <c r="AA16" i="1"/>
  <c r="AA17" i="1"/>
  <c r="AA3" i="1" l="1"/>
  <c r="AA4" i="1"/>
  <c r="AA5" i="1"/>
  <c r="AA6" i="1"/>
  <c r="AA7" i="1"/>
  <c r="AA8" i="1"/>
  <c r="AA9" i="1"/>
  <c r="AA10" i="1"/>
  <c r="AA11" i="1"/>
  <c r="AA12" i="1"/>
  <c r="AA13" i="1"/>
  <c r="AA18" i="1"/>
  <c r="AA19" i="1"/>
  <c r="AA20" i="1"/>
  <c r="AA21" i="1"/>
  <c r="AA22" i="1"/>
  <c r="AA23" i="1"/>
  <c r="AA24" i="1"/>
  <c r="AA25" i="1"/>
  <c r="AA26" i="1"/>
  <c r="AA2" i="1"/>
  <c r="AA1" i="1"/>
  <c r="C13" i="6"/>
  <c r="C9" i="4"/>
  <c r="I27" i="6" l="1"/>
  <c r="E11" i="5"/>
  <c r="F30" i="4"/>
  <c r="F31" i="4"/>
  <c r="F32" i="4"/>
  <c r="F33" i="4"/>
  <c r="F34" i="4"/>
  <c r="F35" i="4"/>
  <c r="F36" i="4"/>
  <c r="F29" i="4"/>
  <c r="D37" i="4"/>
  <c r="E37" i="4"/>
  <c r="C37" i="4"/>
  <c r="F30" i="3"/>
  <c r="E30" i="3"/>
  <c r="D30" i="3"/>
  <c r="C30" i="3"/>
  <c r="F4" i="1"/>
  <c r="F7" i="5" l="1"/>
  <c r="F6" i="5"/>
  <c r="F9" i="5"/>
  <c r="F5" i="5"/>
  <c r="F4" i="5"/>
  <c r="F8" i="5"/>
  <c r="F37" i="4"/>
  <c r="J27" i="6" l="1"/>
  <c r="I6" i="6"/>
  <c r="E44" i="1" l="1"/>
  <c r="J6" i="6"/>
  <c r="F20" i="6"/>
  <c r="F21" i="6"/>
  <c r="F22" i="6"/>
  <c r="F23" i="6"/>
  <c r="F24" i="6"/>
  <c r="F25" i="6"/>
  <c r="F26" i="6"/>
  <c r="D23" i="4"/>
  <c r="E23" i="4"/>
  <c r="D21" i="27"/>
  <c r="C28" i="7" l="1"/>
  <c r="C9" i="7"/>
  <c r="F5" i="6" l="1"/>
  <c r="F6" i="6"/>
  <c r="F7" i="6"/>
  <c r="F8" i="6"/>
  <c r="F9" i="6"/>
  <c r="F10" i="6"/>
  <c r="F11" i="6"/>
  <c r="F12" i="6"/>
  <c r="E17" i="3"/>
  <c r="I14" i="6"/>
  <c r="F28" i="6"/>
  <c r="E28" i="6"/>
  <c r="D28" i="6"/>
  <c r="E13" i="6"/>
  <c r="F14" i="3" l="1"/>
  <c r="F15" i="3"/>
  <c r="F17" i="3"/>
  <c r="F13" i="3"/>
  <c r="F16" i="3"/>
  <c r="F13" i="6"/>
  <c r="D11" i="5" l="1"/>
  <c r="D9" i="4" l="1"/>
  <c r="G23" i="3"/>
  <c r="G24" i="3"/>
  <c r="G25" i="3"/>
  <c r="G26" i="3"/>
  <c r="G27" i="3"/>
  <c r="G28" i="3"/>
  <c r="G29" i="3"/>
  <c r="G30" i="3" l="1"/>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<sst xmlns="http://schemas.openxmlformats.org/spreadsheetml/2006/main" count="2218" uniqueCount="620">
  <si>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</si>
  <si>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</si>
  <si>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</si>
  <si>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</si>
  <si>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</si>
  <si>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</si>
  <si>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</si>
  <si>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</si>
  <si>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</si>
  <si>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</si>
  <si>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</si>
  <si>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</si>
  <si>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</si>
  <si>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</si>
  <si>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</si>
  <si>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</si>
  <si>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</si>
  <si>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</si>
  <si>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</si>
  <si>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</si>
  <si>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</si>
  <si>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</si>
  <si>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</si>
  <si>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</si>
  <si>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</si>
  <si>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</si>
  <si>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</si>
  <si>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</si>
  <si>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</si>
  <si>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</si>
  <si>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</si>
  <si>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</si>
  <si>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</si>
  <si>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</si>
  <si>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</si>
  <si>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</si>
  <si>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</si>
  <si>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</si>
  <si>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</si>
  <si>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</si>
  <si>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BridgeSpan</t>
  </si>
  <si>
    <t>Coordinated Care</t>
  </si>
  <si>
    <t>Kaiser Northwest</t>
  </si>
  <si>
    <t>Kaiser WA</t>
  </si>
  <si>
    <t>LifeWise WA</t>
  </si>
  <si>
    <t>Molina</t>
  </si>
  <si>
    <t>PacificSource</t>
  </si>
  <si>
    <t>Premera</t>
  </si>
  <si>
    <t>Providence Health Plan</t>
  </si>
  <si>
    <t>Regence BlueCross BlueShield of OR</t>
  </si>
  <si>
    <t>Regence BlueShield</t>
  </si>
  <si>
    <t>UnitedHealthcare of OR</t>
  </si>
  <si>
    <t>Bronze</t>
  </si>
  <si>
    <t>Catastrophic</t>
  </si>
  <si>
    <t>Gold</t>
  </si>
  <si>
    <t>Silver</t>
  </si>
  <si>
    <t>139-150%</t>
  </si>
  <si>
    <t>151-200%</t>
  </si>
  <si>
    <t>201-250%</t>
  </si>
  <si>
    <t>251-300%</t>
  </si>
  <si>
    <t>301-400%</t>
  </si>
  <si>
    <t>18-34</t>
  </si>
  <si>
    <t>35-54</t>
  </si>
  <si>
    <t>55-64</t>
  </si>
  <si>
    <t>American Indian/Alaska Native</t>
  </si>
  <si>
    <t>Asian</t>
  </si>
  <si>
    <t>Black/African American</t>
  </si>
  <si>
    <t>Hawaiian</t>
  </si>
  <si>
    <t>Multi-Race</t>
  </si>
  <si>
    <t>Not Provided</t>
  </si>
  <si>
    <t>Other</t>
  </si>
  <si>
    <t>Pacific Islander</t>
  </si>
  <si>
    <t>White</t>
  </si>
  <si>
    <t>Gender</t>
  </si>
  <si>
    <t>Female</t>
  </si>
  <si>
    <t>Status</t>
  </si>
  <si>
    <t>Korean</t>
  </si>
  <si>
    <t>Russian</t>
  </si>
  <si>
    <t>Spanish</t>
  </si>
  <si>
    <t>Vietnamese</t>
  </si>
  <si>
    <t>Tab 1</t>
  </si>
  <si>
    <t>QHP &amp; WAH Enrollees By County</t>
  </si>
  <si>
    <t>Tab 2</t>
  </si>
  <si>
    <t>QHP &amp; WAH by Month</t>
  </si>
  <si>
    <t>Tab 3</t>
  </si>
  <si>
    <t>Tab 4</t>
  </si>
  <si>
    <t>By Metal Level &amp; FPL</t>
  </si>
  <si>
    <t>Tab 5</t>
  </si>
  <si>
    <t>Tab 6</t>
  </si>
  <si>
    <t>QHP Households</t>
  </si>
  <si>
    <t>Tab 7</t>
  </si>
  <si>
    <t>Tab 8</t>
  </si>
  <si>
    <t>QDP Distribution</t>
  </si>
  <si>
    <t>Tab 9</t>
  </si>
  <si>
    <t>MPS Selection by Month</t>
  </si>
  <si>
    <t>Tab 10</t>
  </si>
  <si>
    <t>Income &amp; Deductible</t>
  </si>
  <si>
    <t>Tab 11</t>
  </si>
  <si>
    <t>Average Net Premium</t>
  </si>
  <si>
    <t>Tab 12</t>
  </si>
  <si>
    <t>QHP by Subsidy Status</t>
  </si>
  <si>
    <t>Tab 13</t>
  </si>
  <si>
    <t>Average Premium by County</t>
  </si>
  <si>
    <t>Assisted Enrollments</t>
  </si>
  <si>
    <t>Tab 15</t>
  </si>
  <si>
    <t>Non-English Calls</t>
  </si>
  <si>
    <t>Tab 16</t>
  </si>
  <si>
    <t>Telephonic Interpretation</t>
  </si>
  <si>
    <t>Tab 17</t>
  </si>
  <si>
    <t>Tab 18</t>
  </si>
  <si>
    <t>Tab 19</t>
  </si>
  <si>
    <t>Tab 20</t>
  </si>
  <si>
    <t>Tab 21</t>
  </si>
  <si>
    <t xml:space="preserve">Healthplanfinder Covered Residents by County </t>
  </si>
  <si>
    <t>QHP Enrollees</t>
  </si>
  <si>
    <t>Total</t>
  </si>
  <si>
    <t>Top 10 counties highlighted.</t>
  </si>
  <si>
    <t>Table of Contents</t>
  </si>
  <si>
    <t>Carrier</t>
  </si>
  <si>
    <t>Year</t>
  </si>
  <si>
    <t xml:space="preserve">Metal Level  </t>
  </si>
  <si>
    <t>Enrolled</t>
  </si>
  <si>
    <t>FPL</t>
  </si>
  <si>
    <t>&lt;139</t>
  </si>
  <si>
    <t>&gt;400</t>
  </si>
  <si>
    <t>Age group</t>
  </si>
  <si>
    <t>QHP</t>
  </si>
  <si>
    <t>WAH</t>
  </si>
  <si>
    <t xml:space="preserve"> 65+</t>
  </si>
  <si>
    <t>CHIP</t>
  </si>
  <si>
    <t>MAGI</t>
  </si>
  <si>
    <t>Infant &lt;1</t>
  </si>
  <si>
    <t>Toddler 1-5</t>
  </si>
  <si>
    <t>School Age 6-12</t>
  </si>
  <si>
    <t>Adolescent 13-18</t>
  </si>
  <si>
    <t>0-34</t>
  </si>
  <si>
    <t>7+</t>
  </si>
  <si>
    <t>Mixed Households</t>
  </si>
  <si>
    <t>Household
Size</t>
  </si>
  <si>
    <t>Race</t>
  </si>
  <si>
    <t>Hispanic</t>
  </si>
  <si>
    <t>Not Hispanic</t>
  </si>
  <si>
    <t>Not Reported</t>
  </si>
  <si>
    <t xml:space="preserve">Male </t>
  </si>
  <si>
    <t>Enrollees</t>
  </si>
  <si>
    <t>Lawfully Present</t>
  </si>
  <si>
    <t>Citizen</t>
  </si>
  <si>
    <t>Reporting race and ethnicity is not required.</t>
  </si>
  <si>
    <t>139 - 150</t>
  </si>
  <si>
    <t>Alaskan Native</t>
  </si>
  <si>
    <t>151 - 200</t>
  </si>
  <si>
    <t>American Indian</t>
  </si>
  <si>
    <t>201 - 250</t>
  </si>
  <si>
    <t>251 - 300</t>
  </si>
  <si>
    <t>Black</t>
  </si>
  <si>
    <t>301 - 400</t>
  </si>
  <si>
    <t>17 and under</t>
  </si>
  <si>
    <t>65 and over</t>
  </si>
  <si>
    <t>Count</t>
  </si>
  <si>
    <t>Plan Type</t>
  </si>
  <si>
    <t>Family Dental</t>
  </si>
  <si>
    <t xml:space="preserve">Enrolled in QHP and also in QDP </t>
  </si>
  <si>
    <t>New</t>
  </si>
  <si>
    <t>Returning</t>
  </si>
  <si>
    <t xml:space="preserve">Pediatric Dental </t>
  </si>
  <si>
    <t>Delta Dental</t>
  </si>
  <si>
    <t>Delta Dental of Washington</t>
  </si>
  <si>
    <t>Dentegra Insurance Company</t>
  </si>
  <si>
    <t>`</t>
  </si>
  <si>
    <t>Community Health Plan of Washington</t>
  </si>
  <si>
    <t>Coordinated Care of Washington</t>
  </si>
  <si>
    <t>United Health Care Community Plan</t>
  </si>
  <si>
    <t>2021-02</t>
  </si>
  <si>
    <t>Subsidy Status</t>
  </si>
  <si>
    <t>Households</t>
  </si>
  <si>
    <t>Subsidized</t>
  </si>
  <si>
    <t xml:space="preserve"> $1001-2000 </t>
  </si>
  <si>
    <t xml:space="preserve"> $2001-4000 </t>
  </si>
  <si>
    <t xml:space="preserve"> $4001-6000 </t>
  </si>
  <si>
    <t>Non-Subsidized</t>
  </si>
  <si>
    <t>Non-subsidized</t>
  </si>
  <si>
    <t xml:space="preserve">Subsidized </t>
  </si>
  <si>
    <t xml:space="preserve">Non-Subsidized </t>
  </si>
  <si>
    <t>Total QHP</t>
  </si>
  <si>
    <t>Total New QHP</t>
  </si>
  <si>
    <t>New QHP Enrollees by Subsidy Status</t>
  </si>
  <si>
    <t xml:space="preserve">Total </t>
  </si>
  <si>
    <t xml:space="preserve">Percent </t>
  </si>
  <si>
    <t>Avg. Premium (no tax credit)</t>
  </si>
  <si>
    <t>Avg. Premium
(after tax credit)</t>
  </si>
  <si>
    <t>Statewide</t>
  </si>
  <si>
    <t>Broker</t>
  </si>
  <si>
    <t>Navigator</t>
  </si>
  <si>
    <t>Languages</t>
  </si>
  <si>
    <t>Offered</t>
  </si>
  <si>
    <t>Answered</t>
  </si>
  <si>
    <t>Average Handle Time (seconds)</t>
  </si>
  <si>
    <t>Average Speed of Answer (seconds)</t>
  </si>
  <si>
    <t>Mandarin</t>
  </si>
  <si>
    <t>401-500%</t>
  </si>
  <si>
    <t>501-600%</t>
  </si>
  <si>
    <t>Did not report</t>
  </si>
  <si>
    <t>Language</t>
  </si>
  <si>
    <t>AKAN</t>
  </si>
  <si>
    <t>ALBANIAN</t>
  </si>
  <si>
    <t>AMHARIC</t>
  </si>
  <si>
    <t>ARABIC</t>
  </si>
  <si>
    <t>ARMENIAN</t>
  </si>
  <si>
    <t>BEHDINI</t>
  </si>
  <si>
    <t>BENGALI</t>
  </si>
  <si>
    <t>BOSNIAN</t>
  </si>
  <si>
    <t>BULGARIAN</t>
  </si>
  <si>
    <t>BURMESE</t>
  </si>
  <si>
    <t>CAMBODIAN</t>
  </si>
  <si>
    <t>CANTONESE</t>
  </si>
  <si>
    <t>CHUUKESE</t>
  </si>
  <si>
    <t>CROATIAN</t>
  </si>
  <si>
    <t>CZECH</t>
  </si>
  <si>
    <t>DARI</t>
  </si>
  <si>
    <t>FARSI</t>
  </si>
  <si>
    <t>FRENCH</t>
  </si>
  <si>
    <t>FULANI</t>
  </si>
  <si>
    <t>GERMAN</t>
  </si>
  <si>
    <t>GREEK</t>
  </si>
  <si>
    <t>HAITIAN CREOLE</t>
  </si>
  <si>
    <t>HINDI</t>
  </si>
  <si>
    <t>HMONG</t>
  </si>
  <si>
    <t>INDONESIAN</t>
  </si>
  <si>
    <t>ITALIAN</t>
  </si>
  <si>
    <t>JAPANESE</t>
  </si>
  <si>
    <t>KANJOBAL</t>
  </si>
  <si>
    <t>KAREN</t>
  </si>
  <si>
    <t>KINYARWANDA</t>
  </si>
  <si>
    <t>KOREAN</t>
  </si>
  <si>
    <t>LAOTIAN</t>
  </si>
  <si>
    <t>LINGALA</t>
  </si>
  <si>
    <t>MALAYALAM</t>
  </si>
  <si>
    <t>MAM</t>
  </si>
  <si>
    <t>MANDARIN</t>
  </si>
  <si>
    <t>MARSHALLESE</t>
  </si>
  <si>
    <t>MIXTECO</t>
  </si>
  <si>
    <t>MONGOLIAN</t>
  </si>
  <si>
    <t>NEPALI</t>
  </si>
  <si>
    <t>OROMO</t>
  </si>
  <si>
    <t>PASHTO</t>
  </si>
  <si>
    <t>POHNPEIAN</t>
  </si>
  <si>
    <t>POLISH</t>
  </si>
  <si>
    <t>PORTUGUESE</t>
  </si>
  <si>
    <t>PUNJABI</t>
  </si>
  <si>
    <t>ROMANIAN</t>
  </si>
  <si>
    <t>RUNDI</t>
  </si>
  <si>
    <t>RUSSIAN</t>
  </si>
  <si>
    <t>SAMOAN</t>
  </si>
  <si>
    <t>SOMALI</t>
  </si>
  <si>
    <t>SONINKE</t>
  </si>
  <si>
    <t>SORANI</t>
  </si>
  <si>
    <t>SPANISH</t>
  </si>
  <si>
    <t>SWAHILI</t>
  </si>
  <si>
    <t>TAGALOG</t>
  </si>
  <si>
    <t>TAMIL</t>
  </si>
  <si>
    <t>TELUGU</t>
  </si>
  <si>
    <t>THAI</t>
  </si>
  <si>
    <t>TIGRINYA</t>
  </si>
  <si>
    <t>TOISHANESE</t>
  </si>
  <si>
    <t>Translation Requests</t>
  </si>
  <si>
    <t>Interpretor Requests</t>
  </si>
  <si>
    <t>Amharic</t>
  </si>
  <si>
    <t>Albanian</t>
  </si>
  <si>
    <t xml:space="preserve">WAH </t>
  </si>
  <si>
    <t>Arabic</t>
  </si>
  <si>
    <t>American Sign Language</t>
  </si>
  <si>
    <t>Limited English Proficient (LEP)</t>
  </si>
  <si>
    <t>Armenian</t>
  </si>
  <si>
    <t>Bengali</t>
  </si>
  <si>
    <t>Bulgarian</t>
  </si>
  <si>
    <t>Burmese</t>
  </si>
  <si>
    <t>Cambodian (Khmer)</t>
  </si>
  <si>
    <t>Chinese</t>
  </si>
  <si>
    <t>Chiu Chow</t>
  </si>
  <si>
    <t>Dari</t>
  </si>
  <si>
    <t>Farsi</t>
  </si>
  <si>
    <t>Cham</t>
  </si>
  <si>
    <t>Fijian</t>
  </si>
  <si>
    <t>French</t>
  </si>
  <si>
    <t>French Creole</t>
  </si>
  <si>
    <t>German</t>
  </si>
  <si>
    <t>Gujarati</t>
  </si>
  <si>
    <t>Haitian-Creole</t>
  </si>
  <si>
    <t>Hindi</t>
  </si>
  <si>
    <t>Ilocano</t>
  </si>
  <si>
    <t>Indonesian</t>
  </si>
  <si>
    <t>Japanese</t>
  </si>
  <si>
    <t>Hmong</t>
  </si>
  <si>
    <t>Laotian</t>
  </si>
  <si>
    <t>Macedonian</t>
  </si>
  <si>
    <t>Marathi</t>
  </si>
  <si>
    <t>Kikuyu</t>
  </si>
  <si>
    <t>Mien</t>
  </si>
  <si>
    <t>Oromo</t>
  </si>
  <si>
    <t>Pashto</t>
  </si>
  <si>
    <t>Malayalam</t>
  </si>
  <si>
    <t>Persian</t>
  </si>
  <si>
    <t>Polish</t>
  </si>
  <si>
    <t>Portuguese</t>
  </si>
  <si>
    <t>Punjabi</t>
  </si>
  <si>
    <t>Romanian</t>
  </si>
  <si>
    <t>Samoan</t>
  </si>
  <si>
    <t>Somali</t>
  </si>
  <si>
    <t>Swahili</t>
  </si>
  <si>
    <t>Tagalog</t>
  </si>
  <si>
    <t>Tamil</t>
  </si>
  <si>
    <t>Thai</t>
  </si>
  <si>
    <t>Tigrigna</t>
  </si>
  <si>
    <t>Trukese</t>
  </si>
  <si>
    <t>Turkish</t>
  </si>
  <si>
    <t>Ukrainian</t>
  </si>
  <si>
    <t>Urdu</t>
  </si>
  <si>
    <t>Visayan</t>
  </si>
  <si>
    <t>New**</t>
  </si>
  <si>
    <t>Same Plan</t>
  </si>
  <si>
    <t>2019</t>
  </si>
  <si>
    <t>New Carrier</t>
  </si>
  <si>
    <t>2020</t>
  </si>
  <si>
    <t>Dropped</t>
  </si>
  <si>
    <t>Age</t>
  </si>
  <si>
    <t>Voluntary</t>
  </si>
  <si>
    <t>Non-Payment</t>
  </si>
  <si>
    <t>&lt;35</t>
  </si>
  <si>
    <t>55+</t>
  </si>
  <si>
    <t xml:space="preserve"> Total</t>
  </si>
  <si>
    <t xml:space="preserve">Month </t>
  </si>
  <si>
    <t>QHP -&gt; Medicaid</t>
  </si>
  <si>
    <t>Medicaid -&gt; QHP</t>
  </si>
  <si>
    <t>SEP Event Category</t>
  </si>
  <si>
    <t># Enrollees</t>
  </si>
  <si>
    <t># of Households</t>
  </si>
  <si>
    <t>Change in household size</t>
  </si>
  <si>
    <t>Change in program eligibility</t>
  </si>
  <si>
    <t>Change in residence</t>
  </si>
  <si>
    <t>Loss of MEC</t>
  </si>
  <si>
    <t>Month</t>
  </si>
  <si>
    <t># of Enrollees</t>
  </si>
  <si>
    <t>English</t>
  </si>
  <si>
    <t>Greek</t>
  </si>
  <si>
    <t>Ibo</t>
  </si>
  <si>
    <t>Malaysian</t>
  </si>
  <si>
    <t>Slovak</t>
  </si>
  <si>
    <t>Grand Total</t>
  </si>
  <si>
    <t>Amerigroup Washington Inc</t>
  </si>
  <si>
    <t>Molina Healthcare of Washington Inc</t>
  </si>
  <si>
    <t xml:space="preserve">QHP </t>
  </si>
  <si>
    <t>Tab 14</t>
  </si>
  <si>
    <t>&lt; 18</t>
  </si>
  <si>
    <t>&gt; 65</t>
  </si>
  <si>
    <t>Non-English Calls Answered</t>
  </si>
  <si>
    <t>Public Option</t>
  </si>
  <si>
    <t>Standard Plan</t>
  </si>
  <si>
    <t>February 2021</t>
  </si>
  <si>
    <t>BAHDINI</t>
  </si>
  <si>
    <t>BAMBARA</t>
  </si>
  <si>
    <t>CHIN HAKHA</t>
  </si>
  <si>
    <t>GUJARATI</t>
  </si>
  <si>
    <t>ILOCANO</t>
  </si>
  <si>
    <t>KHMER</t>
  </si>
  <si>
    <t>MANDINKA</t>
  </si>
  <si>
    <t>MIEN</t>
  </si>
  <si>
    <t>PORTUGUESE BRAZILIAN</t>
  </si>
  <si>
    <t>SUDANESE ARABIC</t>
  </si>
  <si>
    <t>TIGRIGNA</t>
  </si>
  <si>
    <t>TONGAN</t>
  </si>
  <si>
    <t>&lt;1%</t>
  </si>
  <si>
    <t>QHP &amp; WAH by Age, FPL</t>
  </si>
  <si>
    <t>QHP &amp; WAH Demographics</t>
  </si>
  <si>
    <t>Individuals can have more than one SEP in the year with the same or a different  event.</t>
  </si>
  <si>
    <t>Other/Border</t>
  </si>
  <si>
    <t>19-34</t>
  </si>
  <si>
    <t>QHP By Carrier and County</t>
  </si>
  <si>
    <t>Over 400%</t>
  </si>
  <si>
    <t>Overall Totals</t>
  </si>
  <si>
    <t>Community Health Network of Washington</t>
  </si>
  <si>
    <t>Hebrew</t>
  </si>
  <si>
    <t>&lt; 139%</t>
  </si>
  <si>
    <t>Call Counts</t>
  </si>
  <si>
    <t>Returning*</t>
  </si>
  <si>
    <t>Percent</t>
  </si>
  <si>
    <t>*Monthly Premium after average subsidy is applied.</t>
  </si>
  <si>
    <t>Over 600%</t>
  </si>
  <si>
    <t>Tab 22</t>
  </si>
  <si>
    <t>Cascade Care</t>
  </si>
  <si>
    <t>Annual Total</t>
  </si>
  <si>
    <t>&gt;400%</t>
  </si>
  <si>
    <t>&lt;139%</t>
  </si>
  <si>
    <t>NA</t>
  </si>
  <si>
    <t xml:space="preserve"> $6001-8550 </t>
  </si>
  <si>
    <t>Same Carrier, New Plan</t>
  </si>
  <si>
    <t>Overall Average</t>
  </si>
  <si>
    <t>QHP data was collected as of 03/31/2022  and WAH data collected as of 2/28/2022.</t>
  </si>
  <si>
    <t>WAH counts are provided by HCA for 1,779,591 clients in Feb 2022.  Data capture by category causes some small totals; HCA statistical methodology suppresses small numbers from total calculation.</t>
  </si>
  <si>
    <t>HPF and WAH data collected as of 2/28/2022.</t>
  </si>
  <si>
    <t>WAH counts are provided by HCA for 1,779,591 clients as of Feb 2022.  Data capture by category causes some small totals; HCA statistical methodology suppresses small numbers from total calculation.</t>
  </si>
  <si>
    <t>QHP data was collected as of 3/31/2022  and WAH data collected as of 2/28/2022.</t>
  </si>
  <si>
    <t>QHP data collected as of 3/31/2022.</t>
  </si>
  <si>
    <t>WAH data collected as of 2/28/2022.</t>
  </si>
  <si>
    <t>2021-03</t>
  </si>
  <si>
    <t>2021-04</t>
  </si>
  <si>
    <t>2021-05</t>
  </si>
  <si>
    <t>2021-06</t>
  </si>
  <si>
    <t>2021-07</t>
  </si>
  <si>
    <t>2021-08</t>
  </si>
  <si>
    <t>2021-09</t>
  </si>
  <si>
    <t>2021-10</t>
  </si>
  <si>
    <t>2021-11</t>
  </si>
  <si>
    <t>2021-12</t>
  </si>
  <si>
    <t>2022-01</t>
  </si>
  <si>
    <t>2022-02</t>
  </si>
  <si>
    <t>Average household size is 1.38 members.</t>
  </si>
  <si>
    <t>&lt; 1%</t>
  </si>
  <si>
    <t>-</t>
  </si>
  <si>
    <t>Medicaid data collected as of 2/28/2022.</t>
  </si>
  <si>
    <t>Cebuano</t>
  </si>
  <si>
    <t>Chamorro</t>
  </si>
  <si>
    <t>Czech</t>
  </si>
  <si>
    <t>Dutch</t>
  </si>
  <si>
    <t>Danish</t>
  </si>
  <si>
    <t>Finnish</t>
  </si>
  <si>
    <t>Hungarian</t>
  </si>
  <si>
    <t>Ilongo</t>
  </si>
  <si>
    <t>Italian</t>
  </si>
  <si>
    <t>Khmu</t>
  </si>
  <si>
    <t>Quechua</t>
  </si>
  <si>
    <t>Shona</t>
  </si>
  <si>
    <t>Swedish</t>
  </si>
  <si>
    <t>Tibetan</t>
  </si>
  <si>
    <t>Tongan</t>
  </si>
  <si>
    <t>Yoruba</t>
  </si>
  <si>
    <t>March 2021</t>
  </si>
  <si>
    <t>April 2021</t>
  </si>
  <si>
    <t>May 2021</t>
  </si>
  <si>
    <t>June 2021</t>
  </si>
  <si>
    <t>July 2021</t>
  </si>
  <si>
    <t>August 2021</t>
  </si>
  <si>
    <t>September 2021</t>
  </si>
  <si>
    <t>October 2021</t>
  </si>
  <si>
    <t>November 2021</t>
  </si>
  <si>
    <t>December 2021</t>
  </si>
  <si>
    <t>Total for 2021</t>
  </si>
  <si>
    <t xml:space="preserve"> </t>
  </si>
  <si>
    <t>* Includes "Same Carrier, New Plan" and "New Carrier" from table above.</t>
  </si>
  <si>
    <t>Total Medicaid*</t>
  </si>
  <si>
    <t>Washington Apple Health Enrollees</t>
  </si>
  <si>
    <t xml:space="preserve">Qualified Health Plan Enrollees </t>
  </si>
  <si>
    <t>Qualified Health Plan Enrollees and  Washington Apple Health Enrollees</t>
  </si>
  <si>
    <t>Qualified Health Plan by Carrier</t>
  </si>
  <si>
    <t>Not available</t>
  </si>
  <si>
    <t>Qualified Health Plan by FPL and Age</t>
  </si>
  <si>
    <t>Qualified Health Plan and                           Washington Apple Health</t>
  </si>
  <si>
    <t>Qualified Health Plan and                                Washington Apple Health - Under 19</t>
  </si>
  <si>
    <t>0-18</t>
  </si>
  <si>
    <t>QHP data collected as of 3/31/2022 for the 2022 calendar year; previous years' data are from prior enrollment reports.</t>
  </si>
  <si>
    <t>Managed Care Plan Name</t>
  </si>
  <si>
    <t>Monthly Average</t>
  </si>
  <si>
    <t>Total*</t>
  </si>
  <si>
    <t>* Cumulative total by month includes WAH clients enrolled through Washington Healthplanfinder.</t>
  </si>
  <si>
    <t>Average WAH Annual Enrollment</t>
  </si>
  <si>
    <t>Average % of WAH Annual Enrollment Actively Selecting Plans</t>
  </si>
  <si>
    <t>Total** Actively Selecting</t>
  </si>
  <si>
    <t>% of Monthly WAH Enrollees</t>
  </si>
  <si>
    <t>* WAH clients selecting a Managed Care Plan through HPF; the remainder are automatically enrolled into a plan.</t>
  </si>
  <si>
    <t>** Cumulative total by month only includes MAGI and CHIP enrollees who actively selected a WAH Managed Care Plan through Washington Healthplanfinder.</t>
  </si>
  <si>
    <t>Qualified Health Plan Average Monthy Premium By Subsidy Status by County</t>
  </si>
  <si>
    <t>Qualified Health Plan Household Size</t>
  </si>
  <si>
    <t>Qualified Health Plan and Mixed Households</t>
  </si>
  <si>
    <t>Qualified Health Plan by Race and Ethnicity</t>
  </si>
  <si>
    <t xml:space="preserve">Qualified Health Plan and WAH Enrollees by Gender </t>
  </si>
  <si>
    <t>Qualified Health Plan Enrollees by Status</t>
  </si>
  <si>
    <t>Qualified Health Plan Enrollees by Status and FPL</t>
  </si>
  <si>
    <t>Washington Apple Health Enrollment by Race and Ethnicity</t>
  </si>
  <si>
    <t xml:space="preserve">Qualified Dental Plan Enrollees by Age </t>
  </si>
  <si>
    <t xml:space="preserve">Qualified Dental Plan Enrollees by Gender </t>
  </si>
  <si>
    <t>Qualified Dental Plan Enrollees by  Carrier</t>
  </si>
  <si>
    <t>Qualified Dental Plan by Plan Type and Status</t>
  </si>
  <si>
    <t>Enrolled in both Qualified Health Plan and Qualified Dental Plan</t>
  </si>
  <si>
    <t>Total Washington Apple Health Enrollees by Plan and Month</t>
  </si>
  <si>
    <t>Total Qualified Health Plan Households by Subsidy, and FPL</t>
  </si>
  <si>
    <t>Qualified Health Plan Enrollees by Plan Deductible Amount</t>
  </si>
  <si>
    <t>Churn (Movement between Qualified Health Plan and Washington Apple Health) Feb 2021 - Feb 2022</t>
  </si>
  <si>
    <t>Total Washington Apple Health and Qualified Health Plan Enrollment Feb 2021 - Feb 2022</t>
  </si>
  <si>
    <t>Monthly Percent Movement from Qualified Health Plan to Washington Apple Health Feb 2021 - Feb 2022</t>
  </si>
  <si>
    <t>*WAH age group is under 18 (0-17), one year less than reported in table 2.</t>
  </si>
  <si>
    <t>WAH*</t>
  </si>
  <si>
    <t>QHP and WAH data collected as of 3/31/2022.</t>
  </si>
  <si>
    <t>Qualified Health Plan Enrollees by Subsidy Status</t>
  </si>
  <si>
    <t>Qualified Health Plan and Washington Apple Health Limited English Proficiency (LEP)</t>
  </si>
  <si>
    <t>* Provided by HCA.</t>
  </si>
  <si>
    <t>Percent calculated using Washington State Office of Financial Management (OFM) data for county population &lt;65 in 2021. (Link : https://ofm.wa.gov/washington-data-research/population-demographics/population-estimates/estimates-april-1-population-age-sex-race-and-hispanic-origin)</t>
  </si>
  <si>
    <t>&lt;19</t>
  </si>
  <si>
    <t xml:space="preserve">$ 1- $1000 </t>
  </si>
  <si>
    <t xml:space="preserve"> $8551-9000 </t>
  </si>
  <si>
    <t>% of County Covered</t>
  </si>
  <si>
    <t>County Population
(Age &lt;65)</t>
  </si>
  <si>
    <t>Carriers that did not offer a plan in that county during the year are indicated by "-".</t>
  </si>
  <si>
    <t>Qualified Health Plan by County and Carrier (2021 and 2022)</t>
  </si>
  <si>
    <t>&lt;10</t>
  </si>
  <si>
    <t>Enrollment by FPL and Metal Level</t>
  </si>
  <si>
    <t xml:space="preserve"> Enrollment by Metal Level by Year (2019-2022)</t>
  </si>
  <si>
    <t>Average Premium Per Person Per Month</t>
  </si>
  <si>
    <t>Average Net Premium Per Person Per Month</t>
  </si>
  <si>
    <t>Deductible</t>
  </si>
  <si>
    <t>Per Person Deductible Amount*</t>
  </si>
  <si>
    <t>*Includes QHP enrollees in individual and family plans after cost-sharing reductions are applied.</t>
  </si>
  <si>
    <t>Count of Households</t>
  </si>
  <si>
    <t>Count of Enrollees</t>
  </si>
  <si>
    <t>Mixed Households, a subset of QHP households, have at least one family member enrolled in WAH.</t>
  </si>
  <si>
    <t>Percent Subsidized by Year</t>
  </si>
  <si>
    <t xml:space="preserve"> Count of Assisted Qualified Health Plan Households</t>
  </si>
  <si>
    <t xml:space="preserve"> Count of Assisted Washington Apple Health Households </t>
  </si>
  <si>
    <t>Includes calls handled by telephonic interpreters from Oct. 2021 - March 2022.</t>
  </si>
  <si>
    <t>Medical Deductible</t>
  </si>
  <si>
    <t>Qualified Health Plan Enrollees by Separate Medical and Pharmacy Deductible Amounts</t>
  </si>
  <si>
    <t>Pharmacy Deductible</t>
  </si>
  <si>
    <t>Separate Deductible Amount</t>
  </si>
  <si>
    <t xml:space="preserve">Unsubsidized enrollees under 400% FPL are ineligible due to multiple factors such as tax filing status or an offer of employer sponsored insurance . </t>
  </si>
  <si>
    <t xml:space="preserve">Lawfully present enrollees reporting  &lt;139% FPL  (including those who are in the five year bar for Medicaid) are eligible for subsidies in the Exchange. </t>
  </si>
  <si>
    <t>Chart excludes persons who did not report their income and who are subsidized over 400% due to multiple tax filers and disenrollment timing.</t>
  </si>
  <si>
    <t>Lawfully present enrollees &lt;139% FPL  (including those who are in the five year bar for Medicaid) are eligible for subsidies in the Exchange.</t>
  </si>
  <si>
    <t xml:space="preserve">Enrollees under 400% FPL who do not receive subsidies are not eligible due to tax filing status, offer of employer sponsored insurance and/or other factors related to program eligibility.  </t>
  </si>
  <si>
    <t>APTC expenditures increased in 2021 because the American Rescue Plan (ARPA) passed in March 2021, which provided enhanced subsidies, including those over 400% FPL for the first time.</t>
  </si>
  <si>
    <t>Qualified Health Plan Enrollees by Language</t>
  </si>
  <si>
    <t>Washington Apple Health Enrollees by Language</t>
  </si>
  <si>
    <t>Qualified Health Plan Enrollment by New and Returning Customers (2019-2022)</t>
  </si>
  <si>
    <r>
      <t>In response to the COVID-19 pandemic, Washington Health Benefit Exchange (Exchange) opened a Public Health</t>
    </r>
    <r>
      <rPr>
        <sz val="11"/>
        <color rgb="FF000000"/>
        <rFont val="Calibri"/>
        <family val="2"/>
        <scheme val="minor"/>
      </rPr>
      <t xml:space="preserve"> </t>
    </r>
    <r>
      <rPr>
        <i/>
        <sz val="11"/>
        <color rgb="FF000000"/>
        <rFont val="Calibri"/>
        <family val="2"/>
        <scheme val="minor"/>
      </rPr>
      <t>Emergency (PHE) Special Enrollment Period (SEP) for customers on February 15 extending to August 15, 2021.</t>
    </r>
    <r>
      <rPr>
        <sz val="11"/>
        <color rgb="FF000000"/>
        <rFont val="Calibri"/>
        <family val="2"/>
        <scheme val="minor"/>
      </rPr>
      <t xml:space="preserve"> </t>
    </r>
    <r>
      <rPr>
        <i/>
        <sz val="11"/>
        <color rgb="FF000000"/>
        <rFont val="Calibri"/>
        <family val="2"/>
        <scheme val="minor"/>
      </rPr>
      <t>The American Rescue Plan (ARPA) passed in March 2021. Within two months, the Exchange was among the first</t>
    </r>
    <r>
      <rPr>
        <sz val="11"/>
        <color rgb="FF000000"/>
        <rFont val="Calibri"/>
        <family val="2"/>
        <scheme val="minor"/>
      </rPr>
      <t xml:space="preserve"> </t>
    </r>
    <r>
      <rPr>
        <i/>
        <sz val="11"/>
        <color rgb="FF000000"/>
        <rFont val="Calibri"/>
        <family val="2"/>
        <scheme val="minor"/>
      </rPr>
      <t>in the country to implement all the new savings available under ARPA – including extra help to those reporting</t>
    </r>
    <r>
      <rPr>
        <sz val="11"/>
        <color rgb="FF000000"/>
        <rFont val="Calibri"/>
        <family val="2"/>
        <scheme val="minor"/>
      </rPr>
      <t xml:space="preserve"> </t>
    </r>
    <r>
      <rPr>
        <i/>
        <sz val="11"/>
        <color rgb="FF000000"/>
        <rFont val="Calibri"/>
        <family val="2"/>
        <scheme val="minor"/>
      </rPr>
      <t>unemployment income (updates made in Washington Healthplanfinder on May 6, 2021).</t>
    </r>
    <r>
      <rPr>
        <sz val="11"/>
        <color rgb="FF000000"/>
        <rFont val="Calibri"/>
        <family val="2"/>
        <scheme val="minor"/>
      </rPr>
      <t xml:space="preserve"> </t>
    </r>
  </si>
  <si>
    <t>Total Actively Selecting* Washington Apple Health Enrollees by Carrier by Month</t>
  </si>
  <si>
    <t>Qualified Health Plan Average Monthly Net Premium per Person by FPL &amp; Subsidy Status (2018-2021)</t>
  </si>
  <si>
    <t>Qualified Health Plan Average Monthly Net Premium per Person, by Year (2018-2021)</t>
  </si>
  <si>
    <t>Qualified Health Plan Total Federal Tax Credit (APTC) by Year (2018-2021)</t>
  </si>
  <si>
    <t>Telephonic Interpretation Services</t>
  </si>
  <si>
    <t>OE9</t>
  </si>
  <si>
    <t>OE8</t>
  </si>
  <si>
    <t>OE7</t>
  </si>
  <si>
    <t>OE6</t>
  </si>
  <si>
    <t>Open Enrollment (OE) occurs annually in the fall for coverage effective the following year.</t>
  </si>
  <si>
    <t>Increased Metal Level</t>
  </si>
  <si>
    <t>Decreased Metal Level</t>
  </si>
  <si>
    <t>No Change</t>
  </si>
  <si>
    <t>Returning Customers</t>
  </si>
  <si>
    <t>New Customers</t>
  </si>
  <si>
    <t xml:space="preserve"> Movement Among Returning Qualified Health Plan Customers During Open Enrollment</t>
  </si>
  <si>
    <t xml:space="preserve"> Metal Tier Movement Among  Returning Qualified Health Plan Customers Who Changed Plans*</t>
  </si>
  <si>
    <t>New Qualified Health Plan Customers by Subsidy Status</t>
  </si>
  <si>
    <t xml:space="preserve">New Qualified Health Plan Customers by Age </t>
  </si>
  <si>
    <t>New Qualified Health Plan Customers by FPL</t>
  </si>
  <si>
    <t>Excludes 34,514 QHP enrollees in a plan with separate deductibles for Medical and Pharmacy services shown in the table below.</t>
  </si>
  <si>
    <t>Excludes 178,104 QHP enrollees in a plan with an integrated deductible shown in the top table above.</t>
  </si>
  <si>
    <t>Enrollees who moved to WAH are excluded.</t>
  </si>
  <si>
    <t>Reason</t>
  </si>
  <si>
    <t>Year End Termination</t>
  </si>
  <si>
    <t>Annual Qualified Health Plan Disenrollments by Reason</t>
  </si>
  <si>
    <t xml:space="preserve">2021 Disenrollment by Metal Level and FPL </t>
  </si>
  <si>
    <t xml:space="preserve">2021 Disenrollment by Age and FPL </t>
  </si>
  <si>
    <t xml:space="preserve">2021 Disenrollment by Subsidy Status and FPL                           </t>
  </si>
  <si>
    <t xml:space="preserve">2021 Disenrollment by Subsidy Status and Age                        </t>
  </si>
  <si>
    <t>Annual Churn</t>
  </si>
  <si>
    <t>QHP Annual Disenrollments</t>
  </si>
  <si>
    <t>2021 Qualified Health Plan SEP Enrollments by Month</t>
  </si>
  <si>
    <t>Qualified Health Plan Enrollees by Cascade Plan Type</t>
  </si>
  <si>
    <t>New vs. Returning Qualified Health Plan Enrollees by Cascade Plan Type</t>
  </si>
  <si>
    <t>Qualified Health Plan Enrollees by Cascade Plan Type and Age Group</t>
  </si>
  <si>
    <t>Qualified Health Plan Enrollees by FPL and Cascade Plan Type</t>
  </si>
  <si>
    <t>Online Language Serv</t>
  </si>
  <si>
    <t>Qualified Health Plan Enrollees by County, Carrier, and Cascade Plan Type</t>
  </si>
  <si>
    <t>Non-Cascade Plan</t>
  </si>
  <si>
    <t>Cascade Plan Type</t>
  </si>
  <si>
    <t>CHELAN Count</t>
  </si>
  <si>
    <t>CLALLAM Count</t>
  </si>
  <si>
    <t>DOUGLAS Count</t>
  </si>
  <si>
    <t>FERRY Count</t>
  </si>
  <si>
    <t>GARFIELD Count</t>
  </si>
  <si>
    <t>GRANT Count</t>
  </si>
  <si>
    <t>GRAYS HARBOR Count</t>
  </si>
  <si>
    <t>ISLAND Count</t>
  </si>
  <si>
    <t>OKANOGAN Count</t>
  </si>
  <si>
    <t>PACIFIC Count</t>
  </si>
  <si>
    <t>PEND OREILLE Count</t>
  </si>
  <si>
    <t>SAN JUAN Count</t>
  </si>
  <si>
    <t>SKAMANIA Count</t>
  </si>
  <si>
    <t>SNOHOMISH Count</t>
  </si>
  <si>
    <t>SPOKANE Count</t>
  </si>
  <si>
    <t>STEVENS Count</t>
  </si>
  <si>
    <t>WAHKIAKUM Count</t>
  </si>
  <si>
    <t>WHATCOM Count</t>
  </si>
  <si>
    <t>Year End Termination represents individuals who dropped coverage between plan years (ended coverage 12/31).</t>
  </si>
  <si>
    <t>Disenrollments during the plan year average 4,789 per month.</t>
  </si>
  <si>
    <t>Qualified Health Plan Enrollments through Special Enrollment Periods (SEPs) by Event Category</t>
  </si>
  <si>
    <t>Total Plan Enrollment Counts, Premium and Net Premium by Plan type</t>
  </si>
  <si>
    <t>Non-Subsidized Plan Enrollment Counts, Premium and Net Premium by Plan type</t>
  </si>
  <si>
    <t>Subsidized Plan Enrollment Counts, Premium and Net Premium by Plan type</t>
  </si>
  <si>
    <t>January 2021</t>
  </si>
  <si>
    <t>QHP Annual Movement</t>
  </si>
  <si>
    <t>Annual Special Enrollmts</t>
  </si>
  <si>
    <t>Exceptional Circumstance*</t>
  </si>
  <si>
    <r>
      <t>*In response to the COVID-19 pandemic, Washington Health Benefit Exchange (Exchange) opened a Public Health</t>
    </r>
    <r>
      <rPr>
        <sz val="11"/>
        <color rgb="FF000000"/>
        <rFont val="Calibri"/>
        <family val="2"/>
        <scheme val="minor"/>
      </rPr>
      <t xml:space="preserve"> </t>
    </r>
    <r>
      <rPr>
        <i/>
        <sz val="11"/>
        <color rgb="FF000000"/>
        <rFont val="Calibri"/>
        <family val="2"/>
        <scheme val="minor"/>
      </rPr>
      <t>Emergency (PHE) Special Enrollment Period (SEP) (Exceptional Circumstance) for customers on February 15 extending to August 15, 2021.</t>
    </r>
    <r>
      <rPr>
        <sz val="11"/>
        <color rgb="FF000000"/>
        <rFont val="Calibri"/>
        <family val="2"/>
        <scheme val="minor"/>
      </rPr>
      <t xml:space="preserve"> </t>
    </r>
    <r>
      <rPr>
        <i/>
        <sz val="11"/>
        <color rgb="FF000000"/>
        <rFont val="Calibri"/>
        <family val="2"/>
        <scheme val="minor"/>
      </rPr>
      <t>The American Rescue Plan (ARPA) passed in March 2021. Within two months, the Exchange was among the first</t>
    </r>
    <r>
      <rPr>
        <sz val="11"/>
        <color rgb="FF000000"/>
        <rFont val="Calibri"/>
        <family val="2"/>
        <scheme val="minor"/>
      </rPr>
      <t xml:space="preserve"> </t>
    </r>
    <r>
      <rPr>
        <i/>
        <sz val="11"/>
        <color rgb="FF000000"/>
        <rFont val="Calibri"/>
        <family val="2"/>
        <scheme val="minor"/>
      </rPr>
      <t>in the country to implement all the new savings available under ARPA – including extra help to those reporting</t>
    </r>
    <r>
      <rPr>
        <sz val="11"/>
        <color rgb="FF000000"/>
        <rFont val="Calibri"/>
        <family val="2"/>
        <scheme val="minor"/>
      </rPr>
      <t xml:space="preserve"> </t>
    </r>
    <r>
      <rPr>
        <i/>
        <sz val="11"/>
        <color rgb="FF000000"/>
        <rFont val="Calibri"/>
        <family val="2"/>
        <scheme val="minor"/>
      </rPr>
      <t>unemployment income (updates made in Washington Healthplanfinder on May 6, 2021).</t>
    </r>
    <r>
      <rPr>
        <sz val="11"/>
        <color rgb="FF000000"/>
        <rFont val="Calibri"/>
        <family val="2"/>
        <scheme val="minor"/>
      </rPr>
      <t xml:space="preserve"> </t>
    </r>
  </si>
  <si>
    <t>Public Health Emergency Special Enrollment and ARPA Implementation Report Aug 31, 2021</t>
  </si>
  <si>
    <t>*Premium after all subsidies are applied.</t>
  </si>
  <si>
    <t/>
  </si>
  <si>
    <t>Note: Medicaid -&gt; QHP counts are excluded because they calculate to less than 0.01%.</t>
  </si>
  <si>
    <t>Qualified Health Plan Enrollee Monthly Premium                                              by FPL and Cascade Plan Type</t>
  </si>
  <si>
    <t>Qualified Health Plan Enrollee Monthly Premium                                           by FPL and Cascade Plan Type</t>
  </si>
  <si>
    <t>Qualified Health Plan Enrollee Monthly Premium                                                    by FPL and Cascade Plan Type</t>
  </si>
  <si>
    <t>Qualified Health Plan Enrollee Net Monthly Premium                                  by FPL and Cascade Plan Type</t>
  </si>
  <si>
    <t>Qualified Health Plan Enrollee Net* Monthly Premium                                  by FPL and Cascade Plan Type</t>
  </si>
  <si>
    <t>TABLE OF CONTENTS</t>
  </si>
  <si>
    <t xml:space="preserve">QHP Enrollment Assistance by County </t>
  </si>
  <si>
    <t>Navigator Assistance by Household</t>
  </si>
  <si>
    <t>Broker Assistance by Household</t>
  </si>
  <si>
    <t>GRAYS</t>
  </si>
  <si>
    <t>PEND</t>
  </si>
  <si>
    <t>SAN</t>
  </si>
  <si>
    <t>WALLA</t>
  </si>
  <si>
    <t>Enrollee Count</t>
  </si>
  <si>
    <t xml:space="preserve">% of Total QHP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</si>
</sst>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10409]#,##0;\(#,##0\)"/>
    <numFmt numFmtId="166" formatCode="_(&quot;$&quot;* #,##0_);_(&quot;$&quot;* \(#,##0\);_(&quot;$&quot;* &quot;-&quot;??_);_(@_)"/>
    <numFmt numFmtId="167" formatCode="#,##0.0"/>
    <numFmt numFmtId="168" formatCode="[$-409]mmm\-yy;@"/>
    <numFmt numFmtId="169" formatCode="[$-409]mmmm\-yy;@"/>
  </numFmts>
  <fonts count="5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sz val="12"/>
      <name val="Avenir LT Std 55 Roman"/>
      <family val="2"/>
    </font>
    <font>
      <u/>
      <sz val="11"/>
      <color theme="10"/>
      <name val="Calibri"/>
      <family val="2"/>
      <scheme val="minor"/>
    </font>
    <font>
      <b/>
      <sz val="11"/>
      <name val="Calibri"/>
      <family val="2"/>
      <scheme val="minor"/>
    </font>
    <font>
      <b/>
      <sz val="13"/>
      <color theme="0"/>
      <name val="Calibri"/>
      <family val="2"/>
      <scheme val="minor"/>
    </font>
    <font>
      <i/>
      <sz val="11"/>
      <color theme="1"/>
      <name val="Calibri"/>
      <family val="2"/>
      <scheme val="minor"/>
    </font>
    <font>
      <sz val="11"/>
      <color rgb="FF000000"/>
      <name val="Calibri"/>
      <family val="2"/>
    </font>
    <font>
      <sz val="11"/>
      <name val="Calibri"/>
      <family val="2"/>
      <scheme val="minor"/>
    </font>
    <font>
      <i/>
      <sz val="11"/>
      <name val="Calibri"/>
      <family val="2"/>
      <scheme val="minor"/>
    </font>
    <font>
      <b/>
      <sz val="13"/>
      <color theme="0"/>
      <name val="Calibri"/>
      <family val="2"/>
    </font>
    <font>
      <sz val="10"/>
      <color indexed="64"/>
      <name val="Arial"/>
      <family val="2"/>
    </font>
    <font>
      <b/>
      <sz val="9"/>
      <color theme="1"/>
      <name val="Calibri"/>
      <family val="2"/>
      <scheme val="minor"/>
    </font>
    <font>
      <sz val="11"/>
      <name val="Calibri"/>
      <family val="2"/>
    </font>
    <font>
      <b/>
      <sz val="11"/>
      <name val="Calibri"/>
      <family val="2"/>
    </font>
    <font>
      <sz val="11"/>
      <color rgb="FF006100"/>
      <name val="Calibri"/>
      <family val="2"/>
      <scheme val="minor"/>
    </font>
    <font>
      <b/>
      <sz val="13"/>
      <color rgb="FFFFFFFF"/>
      <name val="Calibri"/>
      <family val="2"/>
    </font>
    <font>
      <b/>
      <sz val="11"/>
      <color rgb="FF000000"/>
      <name val="Calibri"/>
      <family val="2"/>
    </font>
    <font>
      <sz val="8"/>
      <name val="Calibri"/>
      <family val="2"/>
      <scheme val="minor"/>
    </font>
    <font>
      <b/>
      <sz val="11"/>
      <color rgb="FFFFFFFF"/>
      <name val="Calibri"/>
      <family val="2"/>
    </font>
    <font>
      <i/>
      <sz val="11"/>
      <color rgb="FF000000"/>
      <name val="Calibri"/>
      <family val="2"/>
      <scheme val="minor"/>
    </font>
    <font>
      <sz val="10"/>
      <color rgb="FF000000"/>
      <name val="Tahoma"/>
      <family val="2"/>
    </font>
    <font>
      <b/>
      <sz val="11"/>
      <color rgb="FFFF0000"/>
      <name val="Calibri"/>
      <family val="2"/>
      <scheme val="minor"/>
    </font>
    <font>
      <b/>
      <sz val="12"/>
      <color theme="0"/>
      <name val="Calibri"/>
      <family val="2"/>
      <scheme val="minor"/>
    </font>
    <font>
      <sz val="11"/>
      <color rgb="FFFF0000"/>
      <name val="Calibri"/>
      <family val="2"/>
      <scheme val="minor"/>
    </font>
    <font>
      <sz val="10"/>
      <name val="Arial"/>
      <family val="2"/>
    </font>
    <font>
      <i/>
      <sz val="10"/>
      <color theme="1"/>
      <name val="Calibri"/>
      <family val="2"/>
    </font>
    <font>
      <b/>
      <sz val="11"/>
      <color rgb="FF000000"/>
      <name val="Calibri"/>
      <family val="2"/>
      <scheme val="minor"/>
    </font>
    <font>
      <sz val="11"/>
      <color rgb="FF000000"/>
      <name val="Calibri"/>
      <family val="2"/>
      <scheme val="minor"/>
    </font>
    <font>
      <i/>
      <sz val="11"/>
      <color theme="1"/>
      <name val="Arial"/>
      <family val="2"/>
    </font>
    <font>
      <sz val="12"/>
      <color rgb="FF000000"/>
      <name val="Tableau Bold"/>
    </font>
    <font>
      <sz val="10"/>
      <color rgb="FF000000"/>
      <name val="Calibri"/>
      <family val="2"/>
    </font>
    <font>
      <b/>
      <sz val="11"/>
      <color theme="0"/>
      <name val="Calibri"/>
      <family val="2"/>
      <scheme val="minor"/>
    </font>
    <font>
      <b/>
      <sz val="13"/>
      <color rgb="FFFFFFFF"/>
      <name val="Calibri"/>
      <family val="2"/>
      <scheme val="minor"/>
    </font>
    <font>
      <b/>
      <sz val="12"/>
      <color rgb="FF000000"/>
      <name val="Calibri"/>
      <family val="2"/>
      <scheme val="minor"/>
    </font>
    <font>
      <sz val="10"/>
      <color rgb="FF000000"/>
      <name val="Calibri"/>
      <family val="2"/>
      <scheme val="minor"/>
    </font>
    <font>
      <sz val="9"/>
      <color theme="1"/>
      <name val="Arial"/>
      <family val="2"/>
    </font>
    <font>
      <sz val="11"/>
      <color rgb="FF333333"/>
      <name val="Calibri"/>
      <family val="2"/>
      <scheme val="minor"/>
    </font>
    <font>
      <b/>
      <sz val="14"/>
      <color theme="0"/>
      <name val="Calibri"/>
      <family val="2"/>
      <scheme val="minor"/>
    </font>
    <font>
      <sz val="10"/>
      <color indexed="8"/>
      <name val="Arial"/>
      <family val="2"/>
    </font>
    <font>
      <i/>
      <sz val="9"/>
      <color rgb="FF333333"/>
      <name val="Arial"/>
      <family val="2"/>
    </font>
    <font>
      <i/>
      <sz val="11"/>
      <color theme="5"/>
      <name val="Calibri"/>
      <family val="2"/>
      <scheme val="minor"/>
    </font>
    <font>
      <b/>
      <sz val="11"/>
      <color theme="0"/>
      <name val="Calibri"/>
      <family val="2"/>
    </font>
    <font>
      <b/>
      <i/>
      <sz val="9"/>
      <color rgb="FF333333"/>
      <name val="Arial"/>
      <family val="2"/>
    </font>
    <font>
      <sz val="9"/>
      <color theme="1"/>
      <name val="Calibri"/>
      <family val="2"/>
      <scheme val="minor"/>
    </font>
    <font>
      <b/>
      <sz val="11"/>
      <name val="Calibri  "/>
    </font>
    <font>
      <sz val="11"/>
      <color theme="1"/>
      <name val="Calibri"/>
      <family val="2"/>
    </font>
    <font>
      <i/>
      <u/>
      <sz val="11"/>
      <color theme="10"/>
      <name val="Calibri"/>
      <family val="2"/>
      <scheme val="minor"/>
    </font>
  </fonts>
  <fills count="24">
    <fill>
      <patternFill patternType="none"/>
    </fill>
    <fill>
      <patternFill patternType="gray125"/>
    </fill>
    <fill>
      <patternFill patternType="solid">
        <fgColor rgb="FF326FB6"/>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4" tint="0.79998168889431442"/>
        <bgColor theme="4" tint="0.79998168889431442"/>
      </patternFill>
    </fill>
    <fill>
      <patternFill patternType="solid">
        <fgColor rgb="FFC6EFCE"/>
      </patternFill>
    </fill>
    <fill>
      <patternFill patternType="solid">
        <fgColor theme="8" tint="0.39997558519241921"/>
        <bgColor indexed="64"/>
      </patternFill>
    </fill>
    <fill>
      <patternFill patternType="solid">
        <fgColor rgb="FFDDEBF7"/>
        <bgColor rgb="FF000000"/>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2"/>
        <bgColor indexed="64"/>
      </patternFill>
    </fill>
    <fill>
      <patternFill patternType="solid">
        <fgColor theme="4" tint="-0.249977111117893"/>
        <bgColor rgb="FF000000"/>
      </patternFill>
    </fill>
    <fill>
      <patternFill patternType="solid">
        <fgColor rgb="FFE2EFDA"/>
        <bgColor indexed="64"/>
      </patternFill>
    </fill>
    <fill>
      <patternFill patternType="solid">
        <fgColor theme="0"/>
        <bgColor rgb="FF000000"/>
      </patternFill>
    </fill>
    <fill>
      <patternFill patternType="solid">
        <fgColor theme="9" tint="0.59999389629810485"/>
        <bgColor indexed="64"/>
      </patternFill>
    </fill>
    <fill>
      <patternFill patternType="solid">
        <fgColor theme="9" tint="0.59996337778862885"/>
        <bgColor indexed="64"/>
      </patternFill>
    </fill>
    <fill>
      <patternFill patternType="solid">
        <fgColor rgb="FFD9E1F2"/>
        <bgColor indexed="64"/>
      </patternFill>
    </fill>
    <fill>
      <patternFill patternType="solid">
        <fgColor rgb="FFFFFFFF"/>
        <bgColor indexed="64"/>
      </patternFill>
    </fill>
    <fill>
      <patternFill patternType="solid">
        <fgColor theme="4" tint="0.39997558519241921"/>
        <bgColor theme="4" tint="0.79998168889431442"/>
      </patternFill>
    </fill>
    <fill>
      <patternFill patternType="solid">
        <fgColor theme="0"/>
        <bgColor theme="4" tint="0.79998168889431442"/>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theme="4" tint="0.39997558519241921"/>
      </top>
      <bottom/>
      <diagonal/>
    </border>
    <border>
      <left style="thin">
        <color rgb="FFD3D3D3"/>
      </left>
      <right style="thin">
        <color rgb="FFD3D3D3"/>
      </right>
      <top style="thin">
        <color rgb="FFD3D3D3"/>
      </top>
      <bottom style="thin">
        <color rgb="FFD3D3D3"/>
      </bottom>
      <diagonal/>
    </border>
    <border>
      <left/>
      <right/>
      <top/>
      <bottom style="thin">
        <color theme="4" tint="0.3999755851924192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rgb="FFABABAB"/>
      </left>
      <right/>
      <top style="thin">
        <color rgb="FFABABAB"/>
      </top>
      <bottom/>
      <diagonal/>
    </border>
    <border>
      <left style="thin">
        <color rgb="FFABABAB"/>
      </left>
      <right/>
      <top/>
      <bottom/>
      <diagonal/>
    </border>
    <border>
      <left style="thin">
        <color rgb="FFD3D3D3"/>
      </left>
      <right style="thin">
        <color rgb="FFD3D3D3"/>
      </right>
      <top/>
      <bottom style="thin">
        <color rgb="FFD3D3D3"/>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14" fillId="0" borderId="0"/>
    <xf numFmtId="44" fontId="3" fillId="0" borderId="0" applyFont="0" applyFill="0" applyBorder="0" applyAlignment="0" applyProtection="0"/>
    <xf numFmtId="0" fontId="18" fillId="9" borderId="0" applyNumberFormat="0" applyBorder="0" applyAlignment="0" applyProtection="0"/>
    <xf numFmtId="0" fontId="28" fillId="0" borderId="0"/>
    <xf numFmtId="0" fontId="31" fillId="0" borderId="0"/>
    <xf numFmtId="0" fontId="42" fillId="0" borderId="0">
      <alignment vertical="top"/>
    </xf>
    <xf numFmtId="0" fontId="47" fillId="0" borderId="0"/>
  </cellStyleXfs>
  <cellXfs count="543">
    <xf numFmtId="0" fontId="0" fillId="0" borderId="0" xfId="0"/>
    <xf numFmtId="0" fontId="2" fillId="0" borderId="0" xfId="0" applyFont="1" applyAlignment="1">
      <alignment vertical="center"/>
    </xf>
    <xf numFmtId="0" fontId="2" fillId="0" borderId="0" xfId="0" quotePrefix="1" applyFont="1" applyAlignment="1">
      <alignment horizontal="left"/>
    </xf>
    <xf numFmtId="0" fontId="0" fillId="0" borderId="0" xfId="0"/>
    <xf numFmtId="0" fontId="1" fillId="0" borderId="0" xfId="0" quotePrefix="1" applyFont="1" applyAlignment="1">
      <alignment horizontal="center"/>
    </xf>
    <xf numFmtId="0" fontId="5" fillId="0" borderId="0" xfId="0" quotePrefix="1" applyFont="1" applyAlignment="1">
      <alignment horizontal="left"/>
    </xf>
    <xf numFmtId="0" fontId="5" fillId="0" borderId="0" xfId="0" applyFont="1"/>
    <xf numFmtId="0" fontId="5" fillId="0" borderId="0" xfId="0" quotePrefix="1" applyFont="1" applyAlignment="1">
      <alignment horizontal="left" vertical="top"/>
    </xf>
    <xf numFmtId="0" fontId="5" fillId="0" borderId="0" xfId="0" applyFont="1" applyAlignment="1">
      <alignment vertical="center"/>
    </xf>
    <xf numFmtId="0" fontId="5" fillId="0" borderId="0" xfId="0" applyFont="1" applyAlignment="1">
      <alignment horizontal="left" vertical="top"/>
    </xf>
    <xf numFmtId="3" fontId="4" fillId="6" borderId="11" xfId="0" applyNumberFormat="1" applyFont="1" applyFill="1" applyBorder="1"/>
    <xf numFmtId="164" fontId="4" fillId="6" borderId="11" xfId="1" applyNumberFormat="1" applyFont="1" applyFill="1" applyBorder="1" applyAlignment="1"/>
    <xf numFmtId="0" fontId="9" fillId="0" borderId="0" xfId="0" applyFont="1"/>
    <xf numFmtId="0" fontId="6" fillId="0" borderId="0" xfId="4" applyAlignment="1">
      <alignment vertical="center"/>
    </xf>
    <xf numFmtId="0" fontId="0" fillId="0" borderId="11" xfId="0" applyBorder="1"/>
    <xf numFmtId="9" fontId="0" fillId="0" borderId="11" xfId="3" applyFont="1" applyBorder="1"/>
    <xf numFmtId="0" fontId="4" fillId="6" borderId="11" xfId="0" applyFont="1" applyFill="1" applyBorder="1"/>
    <xf numFmtId="0" fontId="4" fillId="3" borderId="11" xfId="0" applyFont="1" applyFill="1" applyBorder="1" applyAlignment="1">
      <alignment horizontal="right"/>
    </xf>
    <xf numFmtId="41" fontId="0" fillId="0" borderId="11" xfId="2" applyFont="1" applyBorder="1"/>
    <xf numFmtId="41" fontId="4" fillId="6" borderId="11" xfId="2" applyFont="1" applyFill="1" applyBorder="1"/>
    <xf numFmtId="41" fontId="4" fillId="6" borderId="11" xfId="2" applyFont="1" applyFill="1" applyBorder="1" applyAlignment="1">
      <alignment horizontal="right"/>
    </xf>
    <xf numFmtId="0" fontId="4" fillId="3" borderId="11" xfId="0" applyFont="1" applyFill="1" applyBorder="1"/>
    <xf numFmtId="0" fontId="0" fillId="0" borderId="11" xfId="0" applyBorder="1" applyAlignment="1">
      <alignment horizontal="left"/>
    </xf>
    <xf numFmtId="0" fontId="4" fillId="7" borderId="11" xfId="0" applyFont="1" applyFill="1" applyBorder="1" applyAlignment="1">
      <alignment horizontal="left"/>
    </xf>
    <xf numFmtId="164" fontId="4" fillId="6" borderId="11" xfId="0" applyNumberFormat="1" applyFont="1" applyFill="1" applyBorder="1"/>
    <xf numFmtId="0" fontId="0" fillId="0" borderId="0" xfId="0"/>
    <xf numFmtId="0" fontId="1" fillId="0" borderId="0" xfId="0" quotePrefix="1" applyFont="1" applyAlignment="1">
      <alignment horizontal="left" vertical="top"/>
    </xf>
    <xf numFmtId="0" fontId="0" fillId="0" borderId="0" xfId="0"/>
    <xf numFmtId="0" fontId="1" fillId="0" borderId="0" xfId="0" quotePrefix="1" applyFont="1" applyAlignment="1">
      <alignment horizontal="left" vertical="top"/>
    </xf>
    <xf numFmtId="164" fontId="4" fillId="6" borderId="11" xfId="1" applyNumberFormat="1" applyFont="1" applyFill="1" applyBorder="1"/>
    <xf numFmtId="9" fontId="4" fillId="6" borderId="11" xfId="3" applyFont="1" applyFill="1" applyBorder="1"/>
    <xf numFmtId="3" fontId="4" fillId="6" borderId="11" xfId="0" applyNumberFormat="1" applyFont="1" applyFill="1" applyBorder="1" applyAlignment="1">
      <alignment horizontal="right"/>
    </xf>
    <xf numFmtId="0" fontId="0" fillId="0" borderId="0" xfId="0"/>
    <xf numFmtId="0" fontId="1" fillId="0" borderId="0" xfId="0" quotePrefix="1" applyFont="1" applyAlignment="1">
      <alignment horizontal="left" vertical="top"/>
    </xf>
    <xf numFmtId="0" fontId="11" fillId="0" borderId="0" xfId="0" applyFont="1"/>
    <xf numFmtId="0" fontId="0" fillId="0" borderId="11" xfId="0" applyBorder="1" applyAlignment="1">
      <alignment horizontal="right"/>
    </xf>
    <xf numFmtId="9" fontId="4" fillId="6" borderId="11" xfId="2" applyNumberFormat="1" applyFont="1" applyFill="1" applyBorder="1"/>
    <xf numFmtId="0" fontId="0" fillId="5" borderId="11" xfId="0" applyFill="1" applyBorder="1"/>
    <xf numFmtId="41" fontId="0" fillId="0" borderId="11" xfId="2" applyFont="1" applyFill="1" applyBorder="1"/>
    <xf numFmtId="164" fontId="4" fillId="6" borderId="11" xfId="0" applyNumberFormat="1" applyFont="1" applyFill="1" applyBorder="1" applyAlignment="1">
      <alignment horizontal="right"/>
    </xf>
    <xf numFmtId="164" fontId="4" fillId="6" borderId="11" xfId="1" applyNumberFormat="1" applyFont="1" applyFill="1" applyBorder="1" applyAlignment="1">
      <alignment horizontal="right"/>
    </xf>
    <xf numFmtId="0" fontId="14" fillId="0" borderId="0" xfId="5"/>
    <xf numFmtId="3" fontId="0" fillId="0" borderId="11" xfId="0" applyNumberFormat="1" applyBorder="1"/>
    <xf numFmtId="41" fontId="4" fillId="6" borderId="11" xfId="0" applyNumberFormat="1" applyFont="1" applyFill="1" applyBorder="1"/>
    <xf numFmtId="0" fontId="4" fillId="6" borderId="11" xfId="0" applyFont="1" applyFill="1" applyBorder="1" applyAlignment="1">
      <alignment horizontal="right"/>
    </xf>
    <xf numFmtId="0" fontId="0" fillId="0" borderId="0" xfId="0" applyAlignment="1">
      <alignment horizontal="right"/>
    </xf>
    <xf numFmtId="41" fontId="0" fillId="5" borderId="11" xfId="2" applyFont="1" applyFill="1" applyBorder="1"/>
    <xf numFmtId="0" fontId="4" fillId="8" borderId="11" xfId="0" applyFont="1" applyFill="1" applyBorder="1"/>
    <xf numFmtId="164" fontId="4" fillId="7" borderId="11" xfId="1" applyNumberFormat="1" applyFont="1" applyFill="1" applyBorder="1"/>
    <xf numFmtId="164" fontId="15" fillId="0" borderId="0" xfId="1" applyNumberFormat="1" applyFont="1" applyFill="1" applyBorder="1"/>
    <xf numFmtId="164" fontId="2" fillId="0" borderId="0" xfId="0" applyNumberFormat="1" applyFont="1" applyAlignment="1">
      <alignment vertical="center"/>
    </xf>
    <xf numFmtId="164" fontId="11" fillId="0" borderId="11" xfId="0" applyNumberFormat="1" applyFont="1" applyBorder="1"/>
    <xf numFmtId="9" fontId="0" fillId="0" borderId="11" xfId="0" applyNumberFormat="1" applyBorder="1"/>
    <xf numFmtId="164" fontId="4" fillId="7" borderId="11" xfId="0" applyNumberFormat="1" applyFont="1" applyFill="1" applyBorder="1" applyAlignment="1">
      <alignment horizontal="right"/>
    </xf>
    <xf numFmtId="9" fontId="4" fillId="6" borderId="11" xfId="0" applyNumberFormat="1" applyFont="1" applyFill="1" applyBorder="1" applyAlignment="1">
      <alignment horizontal="right"/>
    </xf>
    <xf numFmtId="0" fontId="16" fillId="0" borderId="11" xfId="0" applyFont="1" applyBorder="1" applyAlignment="1">
      <alignment horizontal="left" vertical="top" wrapText="1" readingOrder="1"/>
    </xf>
    <xf numFmtId="0" fontId="7" fillId="6" borderId="11" xfId="0" applyFont="1" applyFill="1" applyBorder="1"/>
    <xf numFmtId="164" fontId="7" fillId="7" borderId="11" xfId="0" applyNumberFormat="1" applyFont="1" applyFill="1" applyBorder="1"/>
    <xf numFmtId="0" fontId="7" fillId="3" borderId="11" xfId="0" applyFont="1" applyFill="1" applyBorder="1"/>
    <xf numFmtId="0" fontId="16" fillId="0" borderId="11" xfId="0" applyFont="1" applyBorder="1" applyAlignment="1">
      <alignment vertical="top" wrapText="1" readingOrder="1"/>
    </xf>
    <xf numFmtId="164" fontId="11" fillId="5" borderId="11" xfId="1" applyNumberFormat="1" applyFont="1" applyFill="1" applyBorder="1"/>
    <xf numFmtId="0" fontId="17" fillId="6" borderId="11" xfId="0" applyFont="1" applyFill="1" applyBorder="1" applyAlignment="1">
      <alignment vertical="top" wrapText="1" readingOrder="1"/>
    </xf>
    <xf numFmtId="3" fontId="7" fillId="6" borderId="11" xfId="0" applyNumberFormat="1" applyFont="1" applyFill="1" applyBorder="1"/>
    <xf numFmtId="0" fontId="11" fillId="0" borderId="11" xfId="0" applyFont="1" applyBorder="1"/>
    <xf numFmtId="164" fontId="16" fillId="0" borderId="11" xfId="0" applyNumberFormat="1" applyFont="1" applyBorder="1" applyAlignment="1">
      <alignment horizontal="right"/>
    </xf>
    <xf numFmtId="0" fontId="7" fillId="3" borderId="11" xfId="0" applyFont="1" applyFill="1" applyBorder="1" applyAlignment="1">
      <alignment horizontal="center"/>
    </xf>
    <xf numFmtId="0" fontId="4" fillId="3" borderId="11" xfId="0" applyFont="1" applyFill="1" applyBorder="1" applyAlignment="1">
      <alignment horizontal="center"/>
    </xf>
    <xf numFmtId="0" fontId="0" fillId="0" borderId="0" xfId="0" applyAlignment="1"/>
    <xf numFmtId="3" fontId="4" fillId="3" borderId="3" xfId="0" applyNumberFormat="1" applyFont="1" applyFill="1" applyBorder="1" applyAlignment="1">
      <alignment horizontal="center"/>
    </xf>
    <xf numFmtId="9" fontId="4" fillId="3" borderId="11" xfId="3" applyFont="1" applyFill="1" applyBorder="1" applyAlignment="1">
      <alignment horizontal="center"/>
    </xf>
    <xf numFmtId="0" fontId="7" fillId="3" borderId="11" xfId="0" applyFont="1" applyFill="1" applyBorder="1" applyAlignment="1">
      <alignment horizontal="right"/>
    </xf>
    <xf numFmtId="0" fontId="10" fillId="0" borderId="11" xfId="0" applyFont="1" applyBorder="1" applyAlignment="1">
      <alignment vertical="top" wrapText="1" readingOrder="1"/>
    </xf>
    <xf numFmtId="165" fontId="10" fillId="0" borderId="11" xfId="0" applyNumberFormat="1" applyFont="1" applyBorder="1" applyAlignment="1">
      <alignment vertical="top" wrapText="1" readingOrder="1"/>
    </xf>
    <xf numFmtId="164" fontId="0" fillId="0" borderId="11" xfId="1" applyNumberFormat="1" applyFont="1" applyBorder="1"/>
    <xf numFmtId="0" fontId="7" fillId="6" borderId="11" xfId="7" applyFont="1" applyFill="1" applyBorder="1"/>
    <xf numFmtId="0" fontId="10" fillId="0" borderId="11" xfId="0" applyFont="1" applyBorder="1" applyAlignment="1">
      <alignment vertical="center"/>
    </xf>
    <xf numFmtId="9" fontId="20" fillId="0" borderId="0" xfId="0" applyNumberFormat="1" applyFont="1" applyAlignment="1">
      <alignment horizontal="right" vertical="center"/>
    </xf>
    <xf numFmtId="164" fontId="0" fillId="0" borderId="11" xfId="1" applyNumberFormat="1" applyFont="1" applyBorder="1" applyAlignment="1">
      <alignment horizontal="right"/>
    </xf>
    <xf numFmtId="0" fontId="8" fillId="0" borderId="0" xfId="0" applyFont="1"/>
    <xf numFmtId="0" fontId="6" fillId="0" borderId="0" xfId="4"/>
    <xf numFmtId="0" fontId="4" fillId="0" borderId="11" xfId="0" applyFont="1" applyBorder="1" applyAlignment="1">
      <alignment horizontal="center"/>
    </xf>
    <xf numFmtId="166" fontId="0" fillId="0" borderId="11" xfId="6" applyNumberFormat="1" applyFont="1" applyBorder="1" applyAlignment="1">
      <alignment horizontal="center"/>
    </xf>
    <xf numFmtId="0" fontId="4" fillId="0" borderId="11" xfId="0" applyFont="1" applyBorder="1"/>
    <xf numFmtId="166" fontId="0" fillId="0" borderId="0" xfId="6" applyNumberFormat="1" applyFont="1" applyBorder="1" applyAlignment="1">
      <alignment horizontal="center"/>
    </xf>
    <xf numFmtId="0" fontId="0" fillId="0" borderId="0" xfId="0" applyBorder="1"/>
    <xf numFmtId="0" fontId="8" fillId="0" borderId="0" xfId="0" applyFont="1" applyBorder="1" applyAlignment="1">
      <alignment horizontal="center" wrapText="1"/>
    </xf>
    <xf numFmtId="0" fontId="3" fillId="5" borderId="0" xfId="0" applyFont="1" applyFill="1"/>
    <xf numFmtId="9" fontId="10" fillId="0" borderId="11" xfId="3" applyFont="1" applyFill="1" applyBorder="1"/>
    <xf numFmtId="0" fontId="17" fillId="12" borderId="11" xfId="0" applyFont="1" applyFill="1" applyBorder="1"/>
    <xf numFmtId="9" fontId="20" fillId="6" borderId="11" xfId="0" applyNumberFormat="1" applyFont="1" applyFill="1" applyBorder="1"/>
    <xf numFmtId="41" fontId="0" fillId="0" borderId="11" xfId="2" applyFont="1" applyBorder="1" applyAlignment="1">
      <alignment horizontal="right"/>
    </xf>
    <xf numFmtId="0" fontId="17" fillId="13" borderId="11" xfId="0" applyFont="1" applyFill="1" applyBorder="1" applyAlignment="1">
      <alignment wrapText="1"/>
    </xf>
    <xf numFmtId="9" fontId="10" fillId="0" borderId="11" xfId="3" applyFont="1" applyBorder="1"/>
    <xf numFmtId="0" fontId="17" fillId="6" borderId="11" xfId="0" applyFont="1" applyFill="1" applyBorder="1"/>
    <xf numFmtId="9" fontId="20" fillId="6" borderId="11" xfId="3" applyFont="1" applyFill="1" applyBorder="1"/>
    <xf numFmtId="0" fontId="4" fillId="0" borderId="4" xfId="0" applyFont="1" applyBorder="1"/>
    <xf numFmtId="0" fontId="4" fillId="0" borderId="15" xfId="0" applyFont="1" applyBorder="1"/>
    <xf numFmtId="3" fontId="0" fillId="0" borderId="0" xfId="0" applyNumberFormat="1"/>
    <xf numFmtId="0" fontId="4" fillId="0" borderId="17" xfId="0" applyFont="1" applyBorder="1"/>
    <xf numFmtId="0" fontId="4" fillId="0" borderId="0" xfId="0" applyFont="1"/>
    <xf numFmtId="0" fontId="0" fillId="5" borderId="0" xfId="0" applyFill="1"/>
    <xf numFmtId="0" fontId="6" fillId="0" borderId="0" xfId="4" applyFill="1" applyBorder="1" applyAlignment="1">
      <alignment vertical="center"/>
    </xf>
    <xf numFmtId="0" fontId="25" fillId="0" borderId="0" xfId="0" applyFont="1"/>
    <xf numFmtId="0" fontId="0" fillId="3" borderId="11" xfId="0" applyFill="1" applyBorder="1"/>
    <xf numFmtId="0" fontId="8" fillId="0" borderId="0" xfId="0" applyFont="1" applyAlignment="1">
      <alignment vertical="center" wrapText="1"/>
    </xf>
    <xf numFmtId="0" fontId="0" fillId="0" borderId="0" xfId="0"/>
    <xf numFmtId="3" fontId="2" fillId="0" borderId="0" xfId="0" applyNumberFormat="1" applyFont="1" applyAlignment="1">
      <alignment vertical="center"/>
    </xf>
    <xf numFmtId="0" fontId="0" fillId="0" borderId="0" xfId="0"/>
    <xf numFmtId="9" fontId="16" fillId="0" borderId="11" xfId="1" applyNumberFormat="1" applyFont="1" applyFill="1" applyBorder="1" applyAlignment="1">
      <alignment horizontal="right" wrapText="1"/>
    </xf>
    <xf numFmtId="9" fontId="17" fillId="6" borderId="11" xfId="0" applyNumberFormat="1" applyFont="1" applyFill="1" applyBorder="1"/>
    <xf numFmtId="16" fontId="4" fillId="3" borderId="11" xfId="0" applyNumberFormat="1" applyFont="1" applyFill="1" applyBorder="1"/>
    <xf numFmtId="164" fontId="0" fillId="5" borderId="0" xfId="1" applyNumberFormat="1" applyFont="1" applyFill="1"/>
    <xf numFmtId="164" fontId="4" fillId="3" borderId="11" xfId="1" applyNumberFormat="1" applyFont="1" applyFill="1" applyBorder="1" applyAlignment="1">
      <alignment horizontal="right"/>
    </xf>
    <xf numFmtId="0" fontId="0" fillId="0" borderId="11" xfId="0" applyBorder="1" applyAlignment="1">
      <alignment wrapText="1"/>
    </xf>
    <xf numFmtId="164" fontId="4" fillId="0" borderId="11" xfId="1" applyNumberFormat="1" applyFont="1" applyBorder="1" applyAlignment="1">
      <alignment horizontal="right"/>
    </xf>
    <xf numFmtId="0" fontId="4" fillId="5" borderId="0" xfId="0" applyFont="1" applyFill="1"/>
    <xf numFmtId="41" fontId="10" fillId="0" borderId="11" xfId="2" applyFont="1" applyBorder="1" applyAlignment="1">
      <alignment horizontal="right" vertical="center"/>
    </xf>
    <xf numFmtId="164" fontId="0" fillId="0" borderId="11" xfId="0" applyNumberFormat="1" applyBorder="1"/>
    <xf numFmtId="164" fontId="4" fillId="7" borderId="11" xfId="0" applyNumberFormat="1" applyFont="1" applyFill="1" applyBorder="1"/>
    <xf numFmtId="0" fontId="27" fillId="0" borderId="0" xfId="0" applyFont="1"/>
    <xf numFmtId="41" fontId="4" fillId="7" borderId="11" xfId="2" applyFont="1" applyFill="1" applyBorder="1"/>
    <xf numFmtId="0" fontId="30" fillId="5" borderId="11" xfId="0" applyFont="1" applyFill="1" applyBorder="1" applyAlignment="1">
      <alignment vertical="center"/>
    </xf>
    <xf numFmtId="10" fontId="0" fillId="0" borderId="11" xfId="3" applyNumberFormat="1" applyFont="1" applyBorder="1"/>
    <xf numFmtId="10" fontId="31" fillId="5" borderId="11" xfId="0" applyNumberFormat="1" applyFont="1" applyFill="1" applyBorder="1" applyAlignment="1">
      <alignment horizontal="right" vertical="center"/>
    </xf>
    <xf numFmtId="10" fontId="0" fillId="5" borderId="0" xfId="3" applyNumberFormat="1" applyFont="1" applyFill="1" applyBorder="1"/>
    <xf numFmtId="10" fontId="31" fillId="5" borderId="0" xfId="0" applyNumberFormat="1" applyFont="1" applyFill="1" applyAlignment="1">
      <alignment horizontal="right" vertical="center"/>
    </xf>
    <xf numFmtId="168" fontId="4" fillId="0" borderId="0" xfId="0" applyNumberFormat="1" applyFont="1" applyAlignment="1">
      <alignment horizontal="right"/>
    </xf>
    <xf numFmtId="41" fontId="0" fillId="0" borderId="11" xfId="2" applyFont="1" applyFill="1" applyBorder="1" applyAlignment="1">
      <alignment horizontal="right"/>
    </xf>
    <xf numFmtId="168" fontId="7" fillId="6" borderId="11" xfId="0" applyNumberFormat="1" applyFont="1" applyFill="1" applyBorder="1"/>
    <xf numFmtId="169" fontId="0" fillId="0" borderId="11" xfId="0" applyNumberFormat="1" applyBorder="1"/>
    <xf numFmtId="164" fontId="0" fillId="0" borderId="0" xfId="0" applyNumberFormat="1"/>
    <xf numFmtId="0" fontId="32" fillId="0" borderId="0" xfId="0" applyFont="1"/>
    <xf numFmtId="0" fontId="0" fillId="0" borderId="0" xfId="0" applyAlignment="1">
      <alignment horizontal="left"/>
    </xf>
    <xf numFmtId="0" fontId="29" fillId="0" borderId="0" xfId="0" applyFont="1" applyBorder="1" applyAlignment="1">
      <alignment horizontal="left" vertical="center"/>
    </xf>
    <xf numFmtId="41" fontId="24" fillId="0" borderId="11" xfId="0" applyNumberFormat="1" applyFont="1" applyBorder="1" applyAlignment="1">
      <alignment wrapText="1"/>
    </xf>
    <xf numFmtId="0" fontId="33" fillId="0" borderId="0" xfId="0" quotePrefix="1" applyFont="1" applyAlignment="1">
      <alignment horizontal="center"/>
    </xf>
    <xf numFmtId="167" fontId="33" fillId="0" borderId="0" xfId="0" applyNumberFormat="1" applyFont="1" applyAlignment="1">
      <alignment vertical="center"/>
    </xf>
    <xf numFmtId="0" fontId="1" fillId="0" borderId="0" xfId="0" quotePrefix="1" applyFont="1" applyAlignment="1">
      <alignment horizontal="left" vertical="top"/>
    </xf>
    <xf numFmtId="0" fontId="2" fillId="0" borderId="0" xfId="0" quotePrefix="1" applyFont="1" applyAlignment="1">
      <alignment vertical="center"/>
    </xf>
    <xf numFmtId="0" fontId="0" fillId="0" borderId="0" xfId="0"/>
    <xf numFmtId="0" fontId="34" fillId="0" borderId="18" xfId="0" applyFont="1" applyBorder="1" applyAlignment="1">
      <alignment vertical="top" wrapText="1" readingOrder="1"/>
    </xf>
    <xf numFmtId="165" fontId="0" fillId="0" borderId="0" xfId="0" applyNumberFormat="1"/>
    <xf numFmtId="3" fontId="4" fillId="0" borderId="0" xfId="0" applyNumberFormat="1" applyFont="1"/>
    <xf numFmtId="0" fontId="15" fillId="0" borderId="19" xfId="0" applyFont="1" applyBorder="1" applyAlignment="1">
      <alignment horizontal="left"/>
    </xf>
    <xf numFmtId="0" fontId="15" fillId="0" borderId="19" xfId="0" applyFont="1" applyBorder="1"/>
    <xf numFmtId="0" fontId="0" fillId="0" borderId="0" xfId="0" applyAlignment="1">
      <alignment horizontal="left" indent="1"/>
    </xf>
    <xf numFmtId="3" fontId="1" fillId="0" borderId="0" xfId="0" quotePrefix="1" applyNumberFormat="1" applyFont="1" applyAlignment="1">
      <alignment horizontal="left" vertical="top"/>
    </xf>
    <xf numFmtId="0" fontId="4" fillId="0" borderId="0" xfId="0" applyFont="1" applyAlignment="1">
      <alignment horizontal="left" vertical="top" wrapText="1"/>
    </xf>
    <xf numFmtId="0" fontId="0" fillId="0" borderId="0" xfId="0" applyFont="1"/>
    <xf numFmtId="0" fontId="11" fillId="5" borderId="11" xfId="8" applyFont="1" applyFill="1" applyBorder="1" applyAlignment="1" applyProtection="1">
      <alignment horizontal="left" vertical="center" wrapText="1" readingOrder="1"/>
      <protection locked="0"/>
    </xf>
    <xf numFmtId="0" fontId="11" fillId="5" borderId="11" xfId="0" applyFont="1" applyFill="1" applyBorder="1" applyAlignment="1" applyProtection="1">
      <alignment horizontal="left" vertical="center" wrapText="1" readingOrder="1"/>
      <protection locked="0"/>
    </xf>
    <xf numFmtId="0" fontId="4" fillId="3" borderId="11" xfId="0" applyFont="1" applyFill="1" applyBorder="1" applyAlignment="1">
      <alignment horizontal="center" vertical="center"/>
    </xf>
    <xf numFmtId="9" fontId="0" fillId="5" borderId="11" xfId="3" applyFont="1" applyFill="1" applyBorder="1"/>
    <xf numFmtId="9" fontId="4" fillId="6" borderId="11" xfId="0" applyNumberFormat="1" applyFont="1" applyFill="1" applyBorder="1"/>
    <xf numFmtId="0" fontId="6" fillId="0" borderId="0" xfId="4" applyFont="1" applyAlignment="1">
      <alignment vertical="center"/>
    </xf>
    <xf numFmtId="0" fontId="38" fillId="0" borderId="18" xfId="0" applyFont="1" applyBorder="1" applyAlignment="1">
      <alignment vertical="top" wrapText="1" readingOrder="1"/>
    </xf>
    <xf numFmtId="165" fontId="38" fillId="0" borderId="18" xfId="0" applyNumberFormat="1" applyFont="1" applyBorder="1" applyAlignment="1">
      <alignment vertical="top" wrapText="1" readingOrder="1"/>
    </xf>
    <xf numFmtId="165" fontId="0" fillId="0" borderId="0" xfId="0" applyNumberFormat="1" applyFont="1"/>
    <xf numFmtId="3" fontId="0" fillId="0" borderId="0" xfId="0" applyNumberFormat="1" applyFont="1"/>
    <xf numFmtId="0" fontId="11" fillId="0" borderId="11" xfId="0" quotePrefix="1" applyFont="1" applyBorder="1" applyAlignment="1">
      <alignment horizontal="left" vertical="top"/>
    </xf>
    <xf numFmtId="0" fontId="3" fillId="0" borderId="0" xfId="0" applyFont="1"/>
    <xf numFmtId="0" fontId="11" fillId="0" borderId="11" xfId="0" quotePrefix="1" applyFont="1" applyBorder="1" applyAlignment="1">
      <alignment horizontal="left" vertical="top"/>
    </xf>
    <xf numFmtId="0" fontId="0" fillId="0" borderId="0" xfId="0"/>
    <xf numFmtId="0" fontId="11" fillId="0" borderId="11" xfId="0" applyFont="1" applyBorder="1"/>
    <xf numFmtId="0" fontId="4" fillId="8" borderId="11" xfId="0" applyFont="1" applyFill="1" applyBorder="1" applyAlignment="1">
      <alignment horizontal="center"/>
    </xf>
    <xf numFmtId="0" fontId="0" fillId="0" borderId="0" xfId="0"/>
    <xf numFmtId="164" fontId="2" fillId="0" borderId="0" xfId="0" applyNumberFormat="1" applyFont="1" applyAlignment="1">
      <alignment horizontal="right" vertical="center"/>
    </xf>
    <xf numFmtId="0" fontId="0" fillId="0" borderId="0" xfId="0" applyFont="1" applyFill="1"/>
    <xf numFmtId="0" fontId="4" fillId="3" borderId="11" xfId="0" applyFont="1" applyFill="1" applyBorder="1" applyAlignment="1">
      <alignment horizontal="center" vertical="center" wrapText="1"/>
    </xf>
    <xf numFmtId="16" fontId="0" fillId="0" borderId="0" xfId="0" applyNumberFormat="1"/>
    <xf numFmtId="3" fontId="5" fillId="0" borderId="0" xfId="0" applyNumberFormat="1" applyFont="1"/>
    <xf numFmtId="0" fontId="11" fillId="0" borderId="20" xfId="0" quotePrefix="1" applyFont="1" applyBorder="1" applyAlignment="1">
      <alignment horizontal="left" vertical="top"/>
    </xf>
    <xf numFmtId="0" fontId="11" fillId="0" borderId="21" xfId="0" quotePrefix="1" applyFont="1" applyBorder="1" applyAlignment="1">
      <alignment horizontal="left" vertical="top"/>
    </xf>
    <xf numFmtId="0" fontId="11" fillId="0" borderId="21" xfId="0" applyFont="1" applyBorder="1" applyAlignment="1">
      <alignment horizontal="left"/>
    </xf>
    <xf numFmtId="0" fontId="11" fillId="0" borderId="22" xfId="0" applyFont="1" applyBorder="1" applyAlignment="1">
      <alignment horizontal="left"/>
    </xf>
    <xf numFmtId="164" fontId="9" fillId="0" borderId="0" xfId="0" applyNumberFormat="1" applyFont="1"/>
    <xf numFmtId="16" fontId="5" fillId="0" borderId="0" xfId="0" applyNumberFormat="1" applyFont="1"/>
    <xf numFmtId="41" fontId="2" fillId="0" borderId="0" xfId="0" applyNumberFormat="1" applyFont="1" applyAlignment="1">
      <alignment vertical="center"/>
    </xf>
    <xf numFmtId="9" fontId="10" fillId="0" borderId="11" xfId="0" applyNumberFormat="1" applyFont="1" applyBorder="1" applyAlignment="1">
      <alignment horizontal="right" vertical="center"/>
    </xf>
    <xf numFmtId="165" fontId="20" fillId="6" borderId="11" xfId="0" applyNumberFormat="1" applyFont="1" applyFill="1" applyBorder="1" applyAlignment="1">
      <alignment vertical="top" wrapText="1" readingOrder="1"/>
    </xf>
    <xf numFmtId="16" fontId="3" fillId="5" borderId="0" xfId="0" applyNumberFormat="1" applyFont="1" applyFill="1"/>
    <xf numFmtId="0" fontId="4" fillId="6" borderId="5" xfId="0" applyFont="1" applyFill="1" applyBorder="1"/>
    <xf numFmtId="16" fontId="0" fillId="0" borderId="0" xfId="0" applyNumberFormat="1" applyFont="1"/>
    <xf numFmtId="9" fontId="0" fillId="0" borderId="0" xfId="0" applyNumberFormat="1"/>
    <xf numFmtId="1" fontId="2" fillId="0" borderId="0" xfId="0" applyNumberFormat="1" applyFont="1" applyAlignment="1">
      <alignment vertical="center"/>
    </xf>
    <xf numFmtId="0" fontId="39" fillId="0" borderId="0" xfId="0" applyFont="1" applyAlignment="1">
      <alignment vertical="center"/>
    </xf>
    <xf numFmtId="9" fontId="2" fillId="0" borderId="0" xfId="0" applyNumberFormat="1" applyFont="1" applyAlignment="1">
      <alignment vertical="center"/>
    </xf>
    <xf numFmtId="9" fontId="2" fillId="0" borderId="0" xfId="0" applyNumberFormat="1" applyFont="1" applyAlignment="1">
      <alignment horizontal="right" vertical="center"/>
    </xf>
    <xf numFmtId="9" fontId="0" fillId="0" borderId="11" xfId="3" applyFont="1" applyBorder="1" applyAlignment="1">
      <alignment horizontal="right"/>
    </xf>
    <xf numFmtId="43" fontId="2" fillId="0" borderId="0" xfId="0" applyNumberFormat="1" applyFont="1" applyAlignment="1">
      <alignment vertical="center"/>
    </xf>
    <xf numFmtId="0" fontId="0" fillId="0" borderId="0" xfId="0"/>
    <xf numFmtId="0" fontId="0" fillId="0" borderId="0" xfId="0"/>
    <xf numFmtId="0" fontId="9" fillId="0" borderId="0" xfId="0" applyFont="1" applyAlignment="1"/>
    <xf numFmtId="41" fontId="4" fillId="5" borderId="11" xfId="2" applyFont="1" applyFill="1" applyBorder="1"/>
    <xf numFmtId="0" fontId="0" fillId="0" borderId="0" xfId="0"/>
    <xf numFmtId="0" fontId="0" fillId="5" borderId="7" xfId="0" applyFill="1" applyBorder="1" applyAlignment="1">
      <alignment wrapText="1"/>
    </xf>
    <xf numFmtId="41" fontId="0" fillId="0" borderId="0" xfId="0" applyNumberFormat="1"/>
    <xf numFmtId="0" fontId="8" fillId="4" borderId="0" xfId="0" applyFont="1" applyFill="1" applyAlignment="1">
      <alignment horizontal="center" vertical="top" wrapText="1"/>
    </xf>
    <xf numFmtId="0" fontId="0" fillId="0" borderId="0" xfId="0"/>
    <xf numFmtId="0" fontId="0" fillId="0" borderId="0" xfId="0"/>
    <xf numFmtId="9" fontId="3" fillId="0" borderId="11" xfId="3" applyFont="1" applyBorder="1" applyAlignment="1">
      <alignment horizontal="right"/>
    </xf>
    <xf numFmtId="0" fontId="9" fillId="0" borderId="5" xfId="0" applyFont="1" applyBorder="1" applyAlignment="1"/>
    <xf numFmtId="0" fontId="0" fillId="0" borderId="0" xfId="0" applyFill="1"/>
    <xf numFmtId="0" fontId="9" fillId="0" borderId="0" xfId="0" applyFont="1" applyBorder="1" applyAlignment="1">
      <alignment horizontal="left"/>
    </xf>
    <xf numFmtId="0" fontId="38" fillId="0" borderId="0" xfId="0" applyFont="1" applyBorder="1" applyAlignment="1">
      <alignment vertical="top" wrapText="1" readingOrder="1"/>
    </xf>
    <xf numFmtId="165" fontId="38" fillId="0" borderId="0" xfId="0" applyNumberFormat="1" applyFont="1" applyBorder="1" applyAlignment="1">
      <alignment vertical="top" wrapText="1" readingOrder="1"/>
    </xf>
    <xf numFmtId="0" fontId="4" fillId="6" borderId="1" xfId="0" applyFont="1" applyFill="1" applyBorder="1"/>
    <xf numFmtId="0" fontId="4" fillId="6" borderId="11" xfId="0" applyFont="1" applyFill="1" applyBorder="1" applyAlignment="1">
      <alignment horizontal="left"/>
    </xf>
    <xf numFmtId="0" fontId="0" fillId="0" borderId="0" xfId="0" applyFill="1" applyAlignment="1"/>
    <xf numFmtId="16" fontId="4" fillId="3" borderId="9" xfId="0" applyNumberFormat="1" applyFont="1" applyFill="1" applyBorder="1" applyAlignment="1">
      <alignment horizontal="center" vertical="center"/>
    </xf>
    <xf numFmtId="0" fontId="7" fillId="3" borderId="11" xfId="8" applyFont="1" applyFill="1" applyBorder="1" applyAlignment="1" applyProtection="1">
      <alignment horizontal="center" wrapText="1" readingOrder="1"/>
      <protection locked="0"/>
    </xf>
    <xf numFmtId="0" fontId="12" fillId="5" borderId="0" xfId="0" applyFont="1" applyFill="1" applyBorder="1"/>
    <xf numFmtId="0" fontId="4" fillId="6" borderId="11" xfId="0" applyFont="1" applyFill="1" applyBorder="1" applyAlignment="1">
      <alignment horizontal="center"/>
    </xf>
    <xf numFmtId="0" fontId="30" fillId="3" borderId="11" xfId="0" applyFont="1" applyFill="1" applyBorder="1" applyAlignment="1">
      <alignment horizontal="center" vertical="center"/>
    </xf>
    <xf numFmtId="9" fontId="4" fillId="6" borderId="11" xfId="3" applyFont="1" applyFill="1" applyBorder="1" applyAlignment="1">
      <alignment horizontal="right"/>
    </xf>
    <xf numFmtId="3" fontId="4" fillId="0" borderId="11" xfId="2" applyNumberFormat="1" applyFont="1" applyFill="1" applyBorder="1" applyAlignment="1">
      <alignment horizontal="right"/>
    </xf>
    <xf numFmtId="0" fontId="6" fillId="3" borderId="11" xfId="4" applyFill="1" applyBorder="1"/>
    <xf numFmtId="0" fontId="0" fillId="0" borderId="0" xfId="0"/>
    <xf numFmtId="0" fontId="4" fillId="8" borderId="27" xfId="0" applyFont="1" applyFill="1" applyBorder="1" applyAlignment="1">
      <alignment horizontal="center" vertical="center"/>
    </xf>
    <xf numFmtId="0" fontId="4" fillId="0" borderId="28" xfId="0" applyFont="1" applyBorder="1"/>
    <xf numFmtId="0" fontId="4" fillId="3" borderId="11" xfId="0" applyFont="1" applyFill="1" applyBorder="1" applyAlignment="1">
      <alignment horizontal="right"/>
    </xf>
    <xf numFmtId="0" fontId="0" fillId="0" borderId="11" xfId="0" applyBorder="1" applyAlignment="1">
      <alignment horizontal="left"/>
    </xf>
    <xf numFmtId="0" fontId="9" fillId="0" borderId="0" xfId="0" applyFont="1"/>
    <xf numFmtId="0" fontId="0" fillId="0" borderId="0" xfId="0" applyFont="1"/>
    <xf numFmtId="0" fontId="4" fillId="8" borderId="11" xfId="0" applyFont="1" applyFill="1" applyBorder="1" applyAlignment="1">
      <alignment horizontal="center"/>
    </xf>
    <xf numFmtId="0" fontId="4" fillId="0" borderId="13" xfId="0" applyFont="1" applyBorder="1"/>
    <xf numFmtId="0" fontId="4" fillId="14" borderId="11" xfId="0" applyFont="1" applyFill="1" applyBorder="1" applyAlignment="1">
      <alignment horizontal="center"/>
    </xf>
    <xf numFmtId="164" fontId="4" fillId="6" borderId="11" xfId="1" applyNumberFormat="1" applyFont="1" applyFill="1" applyBorder="1" applyAlignment="1">
      <alignment horizontal="center"/>
    </xf>
    <xf numFmtId="164" fontId="4" fillId="3" borderId="11" xfId="1" applyNumberFormat="1" applyFont="1" applyFill="1" applyBorder="1" applyAlignment="1">
      <alignment horizontal="center"/>
    </xf>
    <xf numFmtId="3" fontId="4" fillId="3" borderId="11" xfId="0" applyNumberFormat="1" applyFont="1" applyFill="1" applyBorder="1" applyAlignment="1">
      <alignment horizontal="center"/>
    </xf>
    <xf numFmtId="1" fontId="4" fillId="3" borderId="11" xfId="0" applyNumberFormat="1" applyFont="1" applyFill="1" applyBorder="1" applyAlignment="1">
      <alignment horizontal="center"/>
    </xf>
    <xf numFmtId="41" fontId="0" fillId="0" borderId="11" xfId="0" applyNumberFormat="1" applyBorder="1"/>
    <xf numFmtId="41" fontId="4" fillId="6" borderId="11" xfId="2" applyNumberFormat="1" applyFont="1" applyFill="1" applyBorder="1" applyAlignment="1">
      <alignment horizontal="right"/>
    </xf>
    <xf numFmtId="41" fontId="11" fillId="0" borderId="11" xfId="0" applyNumberFormat="1" applyFont="1" applyBorder="1" applyAlignment="1"/>
    <xf numFmtId="41" fontId="11" fillId="0" borderId="11" xfId="0" applyNumberFormat="1" applyFont="1" applyBorder="1" applyAlignment="1">
      <alignment vertical="center"/>
    </xf>
    <xf numFmtId="41" fontId="11" fillId="0" borderId="11" xfId="0" applyNumberFormat="1" applyFont="1" applyBorder="1"/>
    <xf numFmtId="41" fontId="20" fillId="6" borderId="11" xfId="0" applyNumberFormat="1" applyFont="1" applyFill="1" applyBorder="1"/>
    <xf numFmtId="41" fontId="10" fillId="3" borderId="11" xfId="0" applyNumberFormat="1" applyFont="1" applyFill="1" applyBorder="1"/>
    <xf numFmtId="41" fontId="4" fillId="0" borderId="11" xfId="0" applyNumberFormat="1" applyFont="1" applyBorder="1"/>
    <xf numFmtId="41" fontId="43" fillId="0" borderId="0" xfId="0" applyNumberFormat="1" applyFont="1" applyAlignment="1">
      <alignment vertical="center"/>
    </xf>
    <xf numFmtId="0" fontId="23" fillId="0" borderId="0" xfId="0" applyFont="1" applyBorder="1" applyAlignment="1">
      <alignment horizontal="left" vertical="center" wrapText="1"/>
    </xf>
    <xf numFmtId="41" fontId="7" fillId="3" borderId="11" xfId="8" applyNumberFormat="1" applyFont="1" applyFill="1" applyBorder="1" applyAlignment="1" applyProtection="1">
      <alignment horizontal="center" wrapText="1" readingOrder="1"/>
      <protection locked="0"/>
    </xf>
    <xf numFmtId="41" fontId="7" fillId="3" borderId="11" xfId="0" applyNumberFormat="1" applyFont="1" applyFill="1" applyBorder="1" applyAlignment="1" applyProtection="1">
      <alignment horizontal="center" wrapText="1" readingOrder="1"/>
      <protection locked="0"/>
    </xf>
    <xf numFmtId="41" fontId="7" fillId="6" borderId="11" xfId="0" applyNumberFormat="1" applyFont="1" applyFill="1" applyBorder="1" applyAlignment="1" applyProtection="1">
      <alignment horizontal="center" wrapText="1" readingOrder="1"/>
      <protection locked="0"/>
    </xf>
    <xf numFmtId="41" fontId="11" fillId="5" borderId="11" xfId="8" applyNumberFormat="1" applyFont="1" applyFill="1" applyBorder="1" applyAlignment="1" applyProtection="1">
      <alignment wrapText="1" readingOrder="1"/>
      <protection locked="0"/>
    </xf>
    <xf numFmtId="41" fontId="11" fillId="5" borderId="11" xfId="0" applyNumberFormat="1" applyFont="1" applyFill="1" applyBorder="1"/>
    <xf numFmtId="41" fontId="7" fillId="6" borderId="11" xfId="0" applyNumberFormat="1" applyFont="1" applyFill="1" applyBorder="1"/>
    <xf numFmtId="41" fontId="11" fillId="5" borderId="11" xfId="0" applyNumberFormat="1" applyFont="1" applyFill="1" applyBorder="1" applyAlignment="1" applyProtection="1">
      <alignment wrapText="1" readingOrder="1"/>
      <protection locked="0"/>
    </xf>
    <xf numFmtId="41" fontId="16" fillId="5" borderId="11" xfId="0" applyNumberFormat="1" applyFont="1" applyFill="1" applyBorder="1"/>
    <xf numFmtId="41" fontId="7" fillId="5" borderId="11" xfId="8" applyNumberFormat="1" applyFont="1" applyFill="1" applyBorder="1" applyAlignment="1" applyProtection="1">
      <alignment horizontal="right" vertical="center" wrapText="1" readingOrder="1"/>
      <protection locked="0"/>
    </xf>
    <xf numFmtId="41" fontId="7" fillId="5" borderId="11" xfId="0" applyNumberFormat="1" applyFont="1" applyFill="1" applyBorder="1"/>
    <xf numFmtId="41" fontId="7" fillId="5" borderId="11" xfId="2" applyNumberFormat="1" applyFont="1" applyFill="1" applyBorder="1"/>
    <xf numFmtId="42" fontId="40" fillId="0" borderId="11" xfId="0" applyNumberFormat="1" applyFont="1" applyBorder="1" applyAlignment="1">
      <alignment vertical="center"/>
    </xf>
    <xf numFmtId="42" fontId="7" fillId="6" borderId="11" xfId="0" applyNumberFormat="1" applyFont="1" applyFill="1" applyBorder="1"/>
    <xf numFmtId="42" fontId="0" fillId="0" borderId="0" xfId="0" applyNumberFormat="1"/>
    <xf numFmtId="44" fontId="0" fillId="0" borderId="0" xfId="0" applyNumberFormat="1"/>
    <xf numFmtId="41" fontId="9" fillId="0" borderId="0" xfId="0" applyNumberFormat="1" applyFont="1" applyAlignment="1">
      <alignment horizontal="center" wrapText="1"/>
    </xf>
    <xf numFmtId="42" fontId="40" fillId="0" borderId="11" xfId="0" applyNumberFormat="1" applyFont="1" applyBorder="1" applyAlignment="1">
      <alignment horizontal="center" vertical="center"/>
    </xf>
    <xf numFmtId="0" fontId="4" fillId="3" borderId="15" xfId="0" applyFont="1" applyFill="1" applyBorder="1"/>
    <xf numFmtId="41" fontId="0" fillId="0" borderId="15" xfId="2" applyFont="1" applyBorder="1"/>
    <xf numFmtId="0" fontId="9" fillId="0" borderId="5" xfId="0" applyFont="1" applyBorder="1"/>
    <xf numFmtId="0" fontId="9" fillId="0" borderId="5" xfId="0" applyFont="1" applyBorder="1" applyAlignment="1">
      <alignment horizontal="left"/>
    </xf>
    <xf numFmtId="0" fontId="11" fillId="0" borderId="11" xfId="0" quotePrefix="1" applyFont="1" applyBorder="1" applyAlignment="1">
      <alignment horizontal="left" vertical="top"/>
    </xf>
    <xf numFmtId="0" fontId="8" fillId="4" borderId="0" xfId="0" applyFont="1" applyFill="1" applyAlignment="1">
      <alignment horizontal="center" vertical="center" wrapText="1"/>
    </xf>
    <xf numFmtId="0" fontId="44" fillId="0" borderId="0" xfId="0" applyFont="1" applyAlignment="1">
      <alignment horizontal="center" wrapText="1"/>
    </xf>
    <xf numFmtId="41" fontId="46" fillId="0" borderId="0" xfId="0" applyNumberFormat="1" applyFont="1" applyAlignment="1">
      <alignment vertical="center"/>
    </xf>
    <xf numFmtId="0" fontId="47" fillId="0" borderId="29" xfId="11" applyBorder="1"/>
    <xf numFmtId="0" fontId="47" fillId="0" borderId="30" xfId="11" applyBorder="1"/>
    <xf numFmtId="41" fontId="17" fillId="6" borderId="11" xfId="0" applyNumberFormat="1" applyFont="1" applyFill="1" applyBorder="1"/>
    <xf numFmtId="9" fontId="8" fillId="4" borderId="0" xfId="0" applyNumberFormat="1" applyFont="1" applyFill="1" applyAlignment="1">
      <alignment horizontal="center"/>
    </xf>
    <xf numFmtId="49" fontId="4" fillId="3" borderId="11" xfId="0" applyNumberFormat="1" applyFont="1" applyFill="1" applyBorder="1" applyAlignment="1">
      <alignment horizontal="center"/>
    </xf>
    <xf numFmtId="0" fontId="34" fillId="0" borderId="31" xfId="0" applyFont="1" applyBorder="1" applyAlignment="1">
      <alignment vertical="top" wrapText="1" readingOrder="1"/>
    </xf>
    <xf numFmtId="41" fontId="4" fillId="5" borderId="11" xfId="2" applyFont="1" applyFill="1" applyBorder="1" applyAlignment="1">
      <alignment horizontal="right"/>
    </xf>
    <xf numFmtId="41" fontId="3" fillId="0" borderId="11" xfId="2" applyFont="1" applyFill="1" applyBorder="1" applyAlignment="1">
      <alignment horizontal="right"/>
    </xf>
    <xf numFmtId="41" fontId="4" fillId="0" borderId="11" xfId="2" applyFont="1" applyFill="1" applyBorder="1" applyAlignment="1">
      <alignment horizontal="right"/>
    </xf>
    <xf numFmtId="41" fontId="0" fillId="0" borderId="0" xfId="0" applyNumberFormat="1" applyFill="1"/>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xf>
    <xf numFmtId="0" fontId="23" fillId="0" borderId="0" xfId="0" applyFont="1" applyBorder="1" applyAlignment="1">
      <alignment horizontal="left" wrapText="1"/>
    </xf>
    <xf numFmtId="14" fontId="5" fillId="0" borderId="0" xfId="0" applyNumberFormat="1" applyFont="1"/>
    <xf numFmtId="14" fontId="0" fillId="0" borderId="0" xfId="0" applyNumberFormat="1" applyFont="1"/>
    <xf numFmtId="0" fontId="11" fillId="0" borderId="3" xfId="0" quotePrefix="1" applyFont="1" applyBorder="1" applyAlignment="1">
      <alignment horizontal="left" vertical="top"/>
    </xf>
    <xf numFmtId="0" fontId="0" fillId="0" borderId="3" xfId="0" applyBorder="1"/>
    <xf numFmtId="0" fontId="4" fillId="6" borderId="3" xfId="0" applyFont="1" applyFill="1" applyBorder="1"/>
    <xf numFmtId="0" fontId="5" fillId="0" borderId="0" xfId="0" applyFont="1" applyAlignment="1">
      <alignment horizontal="center"/>
    </xf>
    <xf numFmtId="16" fontId="5" fillId="0" borderId="0" xfId="0" applyNumberFormat="1" applyFont="1" applyAlignment="1">
      <alignment horizontal="center"/>
    </xf>
    <xf numFmtId="14" fontId="0" fillId="0" borderId="0" xfId="0" applyNumberFormat="1"/>
    <xf numFmtId="0" fontId="19" fillId="15" borderId="11" xfId="0" applyFont="1" applyFill="1" applyBorder="1" applyAlignment="1">
      <alignment horizontal="center"/>
    </xf>
    <xf numFmtId="9" fontId="19" fillId="15" borderId="11" xfId="0" applyNumberFormat="1" applyFont="1" applyFill="1" applyBorder="1" applyAlignment="1">
      <alignment horizontal="center"/>
    </xf>
    <xf numFmtId="3" fontId="16" fillId="17" borderId="11" xfId="0" applyNumberFormat="1" applyFont="1" applyFill="1" applyBorder="1" applyAlignment="1">
      <alignment wrapText="1"/>
    </xf>
    <xf numFmtId="9" fontId="16" fillId="17" borderId="11" xfId="3" applyFont="1" applyFill="1" applyBorder="1" applyAlignment="1">
      <alignment wrapText="1"/>
    </xf>
    <xf numFmtId="41" fontId="10" fillId="3" borderId="15" xfId="0" applyNumberFormat="1" applyFont="1" applyFill="1" applyBorder="1"/>
    <xf numFmtId="41" fontId="20" fillId="3" borderId="25" xfId="0" applyNumberFormat="1" applyFont="1" applyFill="1" applyBorder="1"/>
    <xf numFmtId="0" fontId="4" fillId="3" borderId="12" xfId="0" applyFont="1" applyFill="1" applyBorder="1" applyAlignment="1">
      <alignment horizontal="center"/>
    </xf>
    <xf numFmtId="0" fontId="4" fillId="6" borderId="15" xfId="0" applyFont="1" applyFill="1" applyBorder="1"/>
    <xf numFmtId="0" fontId="37" fillId="11" borderId="11" xfId="0" applyFont="1" applyFill="1" applyBorder="1" applyAlignment="1">
      <alignment horizontal="center"/>
    </xf>
    <xf numFmtId="0" fontId="9" fillId="0" borderId="0" xfId="0" applyFont="1"/>
    <xf numFmtId="41" fontId="4" fillId="6" borderId="11" xfId="2" applyFont="1" applyFill="1" applyBorder="1"/>
    <xf numFmtId="3" fontId="0" fillId="0" borderId="11" xfId="0" applyNumberFormat="1" applyBorder="1"/>
    <xf numFmtId="0" fontId="4" fillId="3" borderId="11" xfId="0" applyFont="1" applyFill="1" applyBorder="1" applyAlignment="1">
      <alignment horizontal="center"/>
    </xf>
    <xf numFmtId="9" fontId="0" fillId="0" borderId="11" xfId="3" applyNumberFormat="1" applyFont="1" applyBorder="1"/>
    <xf numFmtId="1" fontId="4" fillId="3" borderId="11" xfId="0" applyNumberFormat="1" applyFont="1" applyFill="1" applyBorder="1" applyAlignment="1">
      <alignment horizontal="center"/>
    </xf>
    <xf numFmtId="164" fontId="11" fillId="0" borderId="0" xfId="0" applyNumberFormat="1" applyFont="1"/>
    <xf numFmtId="164" fontId="1" fillId="0" borderId="0" xfId="0" quotePrefix="1" applyNumberFormat="1" applyFont="1" applyAlignment="1">
      <alignment horizontal="left" vertical="top"/>
    </xf>
    <xf numFmtId="0" fontId="5" fillId="0" borderId="0" xfId="0" applyFont="1"/>
    <xf numFmtId="41" fontId="0" fillId="0" borderId="11" xfId="2" applyFont="1" applyBorder="1"/>
    <xf numFmtId="41" fontId="4" fillId="6" borderId="11" xfId="2" applyFont="1" applyFill="1" applyBorder="1" applyAlignment="1">
      <alignment horizontal="right"/>
    </xf>
    <xf numFmtId="9" fontId="0" fillId="0" borderId="11" xfId="0" applyNumberFormat="1" applyBorder="1"/>
    <xf numFmtId="9" fontId="4" fillId="6" borderId="11" xfId="0" applyNumberFormat="1" applyFont="1" applyFill="1" applyBorder="1" applyAlignment="1">
      <alignment horizontal="right"/>
    </xf>
    <xf numFmtId="164" fontId="11" fillId="5" borderId="11" xfId="1" applyNumberFormat="1" applyFont="1" applyFill="1" applyBorder="1"/>
    <xf numFmtId="0" fontId="4" fillId="3" borderId="11" xfId="0" applyFont="1" applyFill="1" applyBorder="1" applyAlignment="1">
      <alignment horizontal="center"/>
    </xf>
    <xf numFmtId="41" fontId="2" fillId="0" borderId="0" xfId="0" applyNumberFormat="1" applyFont="1" applyAlignment="1">
      <alignment vertical="center"/>
    </xf>
    <xf numFmtId="0" fontId="9" fillId="0" borderId="5" xfId="0" applyFont="1" applyBorder="1" applyAlignment="1">
      <alignment horizontal="left"/>
    </xf>
    <xf numFmtId="0" fontId="1" fillId="0" borderId="0" xfId="0" quotePrefix="1" applyFont="1" applyAlignment="1">
      <alignment horizontal="left"/>
    </xf>
    <xf numFmtId="0" fontId="4" fillId="5" borderId="0" xfId="0" applyFont="1" applyFill="1" applyBorder="1" applyAlignment="1">
      <alignment horizontal="center" vertical="center" wrapText="1"/>
    </xf>
    <xf numFmtId="0" fontId="0" fillId="0" borderId="11" xfId="0" applyBorder="1"/>
    <xf numFmtId="3" fontId="0" fillId="0" borderId="11" xfId="0" applyNumberFormat="1" applyBorder="1"/>
    <xf numFmtId="0" fontId="0" fillId="5" borderId="0" xfId="0" applyFill="1"/>
    <xf numFmtId="41" fontId="4" fillId="0" borderId="11" xfId="0" applyNumberFormat="1" applyFont="1" applyBorder="1"/>
    <xf numFmtId="0" fontId="4" fillId="19" borderId="11" xfId="0" applyFont="1" applyFill="1" applyBorder="1"/>
    <xf numFmtId="41" fontId="10" fillId="0" borderId="11" xfId="0" applyNumberFormat="1" applyFont="1" applyBorder="1" applyAlignment="1">
      <alignment horizontal="right" vertical="center"/>
    </xf>
    <xf numFmtId="0" fontId="48" fillId="3" borderId="11" xfId="0" applyFont="1" applyFill="1" applyBorder="1" applyAlignment="1">
      <alignment horizontal="center" vertical="center"/>
    </xf>
    <xf numFmtId="17" fontId="4" fillId="3" borderId="11" xfId="0" applyNumberFormat="1" applyFont="1" applyFill="1" applyBorder="1" applyAlignment="1">
      <alignment horizontal="center" vertical="center" wrapText="1"/>
    </xf>
    <xf numFmtId="3" fontId="4" fillId="19" borderId="11" xfId="0" applyNumberFormat="1" applyFont="1" applyFill="1" applyBorder="1"/>
    <xf numFmtId="41" fontId="4" fillId="19" borderId="11" xfId="0" applyNumberFormat="1" applyFont="1" applyFill="1" applyBorder="1"/>
    <xf numFmtId="0" fontId="48" fillId="3" borderId="12" xfId="0" applyFont="1" applyFill="1" applyBorder="1" applyAlignment="1">
      <alignment horizontal="center" vertical="center"/>
    </xf>
    <xf numFmtId="41" fontId="20" fillId="18" borderId="11" xfId="0" applyNumberFormat="1" applyFont="1" applyFill="1" applyBorder="1" applyAlignment="1">
      <alignment horizontal="right" vertical="center"/>
    </xf>
    <xf numFmtId="9" fontId="4" fillId="18" borderId="11" xfId="3" applyFont="1" applyFill="1" applyBorder="1"/>
    <xf numFmtId="0" fontId="7" fillId="3" borderId="11" xfId="0" applyFont="1" applyFill="1" applyBorder="1" applyAlignment="1">
      <alignment horizontal="center" vertical="center"/>
    </xf>
    <xf numFmtId="16" fontId="0" fillId="5" borderId="0" xfId="0" applyNumberFormat="1" applyFill="1" applyAlignment="1">
      <alignment horizontal="center" vertical="center"/>
    </xf>
    <xf numFmtId="0" fontId="10" fillId="0" borderId="11" xfId="0" applyFont="1" applyBorder="1" applyAlignment="1">
      <alignment horizontal="center" vertical="center"/>
    </xf>
    <xf numFmtId="41" fontId="0" fillId="0" borderId="11" xfId="0" applyNumberFormat="1" applyBorder="1"/>
    <xf numFmtId="0" fontId="0" fillId="0" borderId="0" xfId="0"/>
    <xf numFmtId="0" fontId="4" fillId="0" borderId="11" xfId="0" applyFont="1" applyBorder="1" applyAlignment="1">
      <alignment horizontal="center"/>
    </xf>
    <xf numFmtId="166" fontId="0" fillId="0" borderId="11" xfId="6" applyNumberFormat="1" applyFont="1" applyBorder="1" applyAlignment="1">
      <alignment horizontal="center"/>
    </xf>
    <xf numFmtId="0" fontId="8" fillId="4" borderId="0" xfId="0" applyFont="1" applyFill="1" applyAlignment="1">
      <alignment horizontal="center" vertical="center" wrapText="1"/>
    </xf>
    <xf numFmtId="0" fontId="9" fillId="0" borderId="0" xfId="0" applyFont="1" applyAlignment="1">
      <alignment horizontal="left" wrapText="1"/>
    </xf>
    <xf numFmtId="16" fontId="4" fillId="3" borderId="9" xfId="0" applyNumberFormat="1" applyFont="1" applyFill="1" applyBorder="1" applyAlignment="1">
      <alignment horizontal="center" vertical="center"/>
    </xf>
    <xf numFmtId="0" fontId="9" fillId="0" borderId="0" xfId="0" applyFont="1"/>
    <xf numFmtId="0" fontId="4" fillId="8" borderId="11" xfId="0" applyFont="1" applyFill="1" applyBorder="1" applyAlignment="1">
      <alignment horizontal="center"/>
    </xf>
    <xf numFmtId="166" fontId="0" fillId="0" borderId="11" xfId="6" applyNumberFormat="1" applyFont="1" applyBorder="1"/>
    <xf numFmtId="49" fontId="0" fillId="5" borderId="11" xfId="6" applyNumberFormat="1" applyFont="1" applyFill="1" applyBorder="1" applyAlignment="1">
      <alignment horizontal="right"/>
    </xf>
    <xf numFmtId="0" fontId="0" fillId="0" borderId="11" xfId="0" applyFill="1" applyBorder="1" applyAlignment="1">
      <alignment horizontal="left"/>
    </xf>
    <xf numFmtId="1" fontId="2" fillId="0" borderId="0" xfId="0" quotePrefix="1" applyNumberFormat="1" applyFont="1" applyAlignment="1">
      <alignment vertical="center"/>
    </xf>
    <xf numFmtId="0" fontId="5" fillId="0" borderId="0" xfId="0" applyFont="1" applyFill="1"/>
    <xf numFmtId="37" fontId="0" fillId="5" borderId="11" xfId="2" applyNumberFormat="1" applyFont="1" applyFill="1" applyBorder="1"/>
    <xf numFmtId="37" fontId="4" fillId="6" borderId="11" xfId="2" applyNumberFormat="1" applyFont="1" applyFill="1" applyBorder="1"/>
    <xf numFmtId="0" fontId="27" fillId="0" borderId="0" xfId="0" applyFont="1" applyFill="1"/>
    <xf numFmtId="0" fontId="9" fillId="0" borderId="0" xfId="0" applyFont="1" applyFill="1" applyAlignment="1">
      <alignment horizontal="left"/>
    </xf>
    <xf numFmtId="0" fontId="9" fillId="0" borderId="0" xfId="0" applyFont="1" applyBorder="1" applyAlignment="1">
      <alignment horizontal="left" wrapText="1"/>
    </xf>
    <xf numFmtId="0" fontId="11" fillId="0" borderId="11" xfId="0" quotePrefix="1" applyFont="1" applyBorder="1" applyAlignment="1">
      <alignment horizontal="left" vertical="top"/>
    </xf>
    <xf numFmtId="0" fontId="23" fillId="0" borderId="0" xfId="0" applyFont="1" applyBorder="1" applyAlignment="1">
      <alignment horizontal="left" wrapText="1"/>
    </xf>
    <xf numFmtId="10" fontId="0" fillId="0" borderId="0" xfId="0" applyNumberFormat="1" applyAlignment="1">
      <alignment horizontal="center"/>
    </xf>
    <xf numFmtId="0" fontId="0" fillId="0" borderId="0" xfId="0" applyAlignment="1">
      <alignment horizontal="center"/>
    </xf>
    <xf numFmtId="0" fontId="23" fillId="0" borderId="0" xfId="0" applyFont="1" applyBorder="1" applyAlignment="1">
      <alignment horizontal="left" vertical="center" wrapText="1"/>
    </xf>
    <xf numFmtId="0" fontId="23" fillId="0" borderId="0" xfId="0" applyFont="1" applyBorder="1" applyAlignment="1">
      <alignment horizontal="left" wrapText="1"/>
    </xf>
    <xf numFmtId="166" fontId="3" fillId="0" borderId="11" xfId="6" applyNumberFormat="1" applyFont="1" applyFill="1" applyBorder="1" applyAlignment="1">
      <alignment horizontal="center"/>
    </xf>
    <xf numFmtId="14" fontId="31" fillId="0" borderId="11" xfId="0" applyNumberFormat="1" applyFont="1" applyBorder="1" applyAlignment="1">
      <alignment horizontal="center"/>
    </xf>
    <xf numFmtId="9" fontId="3" fillId="0" borderId="11" xfId="3" applyFont="1" applyBorder="1"/>
    <xf numFmtId="3" fontId="11" fillId="0" borderId="11" xfId="0" applyNumberFormat="1" applyFont="1" applyBorder="1" applyAlignment="1">
      <alignment vertical="center"/>
    </xf>
    <xf numFmtId="3" fontId="0" fillId="0" borderId="11" xfId="0" applyNumberFormat="1" applyBorder="1" applyAlignment="1">
      <alignment horizontal="right"/>
    </xf>
    <xf numFmtId="3" fontId="11" fillId="0" borderId="11" xfId="0" applyNumberFormat="1" applyFont="1" applyBorder="1" applyAlignment="1">
      <alignment horizontal="right" vertical="center"/>
    </xf>
    <xf numFmtId="3" fontId="4" fillId="6" borderId="11" xfId="1" applyNumberFormat="1" applyFont="1" applyFill="1" applyBorder="1"/>
    <xf numFmtId="3" fontId="11" fillId="0" borderId="11" xfId="0" applyNumberFormat="1" applyFont="1" applyBorder="1" applyAlignment="1">
      <alignment horizontal="right"/>
    </xf>
    <xf numFmtId="3" fontId="11" fillId="0" borderId="11" xfId="0" applyNumberFormat="1" applyFont="1" applyBorder="1"/>
    <xf numFmtId="0" fontId="9" fillId="0" borderId="0" xfId="0" applyFont="1" applyFill="1" applyBorder="1" applyAlignment="1">
      <alignment horizontal="left"/>
    </xf>
    <xf numFmtId="41" fontId="9" fillId="0" borderId="0" xfId="0" applyNumberFormat="1" applyFont="1" applyAlignment="1">
      <alignment vertical="center"/>
    </xf>
    <xf numFmtId="42" fontId="0" fillId="0" borderId="11" xfId="0" applyNumberFormat="1" applyBorder="1"/>
    <xf numFmtId="41" fontId="0" fillId="0" borderId="11" xfId="0" applyNumberFormat="1" applyFill="1" applyBorder="1" applyAlignment="1">
      <alignment horizontal="right"/>
    </xf>
    <xf numFmtId="42" fontId="0" fillId="0" borderId="11" xfId="0" applyNumberFormat="1" applyBorder="1" applyAlignment="1">
      <alignment horizontal="right"/>
    </xf>
    <xf numFmtId="6" fontId="0" fillId="0" borderId="11" xfId="0" applyNumberFormat="1" applyBorder="1" applyAlignment="1">
      <alignment horizontal="center"/>
    </xf>
    <xf numFmtId="0" fontId="20" fillId="20" borderId="11" xfId="0" applyFont="1" applyFill="1" applyBorder="1" applyAlignment="1">
      <alignment horizontal="center" vertical="center"/>
    </xf>
    <xf numFmtId="0" fontId="20" fillId="20" borderId="11" xfId="0" applyFont="1" applyFill="1" applyBorder="1" applyAlignment="1">
      <alignment horizontal="center" vertical="center" wrapText="1"/>
    </xf>
    <xf numFmtId="3" fontId="49" fillId="0" borderId="11" xfId="0" applyNumberFormat="1" applyFont="1" applyBorder="1" applyAlignment="1">
      <alignment horizontal="right" vertical="center"/>
    </xf>
    <xf numFmtId="0" fontId="49" fillId="0" borderId="11" xfId="0" applyFont="1" applyBorder="1" applyAlignment="1">
      <alignment horizontal="right" vertical="center"/>
    </xf>
    <xf numFmtId="0" fontId="10" fillId="21" borderId="11" xfId="0" applyFont="1" applyFill="1" applyBorder="1" applyAlignment="1">
      <alignment horizontal="right" vertical="center"/>
    </xf>
    <xf numFmtId="3" fontId="10" fillId="21" borderId="11" xfId="0" applyNumberFormat="1" applyFont="1" applyFill="1" applyBorder="1" applyAlignment="1">
      <alignment horizontal="right" vertical="center"/>
    </xf>
    <xf numFmtId="0" fontId="20" fillId="16" borderId="11" xfId="0" applyFont="1" applyFill="1" applyBorder="1" applyAlignment="1">
      <alignment vertical="center"/>
    </xf>
    <xf numFmtId="3" fontId="20" fillId="16" borderId="11" xfId="0" applyNumberFormat="1" applyFont="1" applyFill="1" applyBorder="1" applyAlignment="1">
      <alignment horizontal="right" vertical="center"/>
    </xf>
    <xf numFmtId="0" fontId="20" fillId="16" borderId="11" xfId="0" applyFont="1" applyFill="1" applyBorder="1" applyAlignment="1">
      <alignment horizontal="right" vertical="center"/>
    </xf>
    <xf numFmtId="1" fontId="49" fillId="0" borderId="11" xfId="0" applyNumberFormat="1" applyFont="1" applyBorder="1" applyAlignment="1">
      <alignment horizontal="right" vertical="center"/>
    </xf>
    <xf numFmtId="1" fontId="10" fillId="0" borderId="11" xfId="0" applyNumberFormat="1" applyFont="1" applyBorder="1" applyAlignment="1">
      <alignment horizontal="right" vertical="center"/>
    </xf>
    <xf numFmtId="0" fontId="11" fillId="0" borderId="11" xfId="0" applyFont="1" applyBorder="1" applyAlignment="1">
      <alignment horizontal="left"/>
    </xf>
    <xf numFmtId="0" fontId="10" fillId="0" borderId="1" xfId="0" applyFont="1" applyBorder="1" applyAlignment="1">
      <alignment horizontal="center" vertical="center"/>
    </xf>
    <xf numFmtId="0" fontId="20" fillId="6" borderId="11" xfId="0" applyFont="1" applyFill="1" applyBorder="1" applyAlignment="1">
      <alignment horizontal="center" vertical="center"/>
    </xf>
    <xf numFmtId="0" fontId="22" fillId="4" borderId="11" xfId="0" applyFont="1" applyFill="1" applyBorder="1" applyAlignment="1">
      <alignment horizontal="center" vertical="center" wrapText="1"/>
    </xf>
    <xf numFmtId="0" fontId="0" fillId="0" borderId="15" xfId="0" applyBorder="1"/>
    <xf numFmtId="41" fontId="0" fillId="0" borderId="15" xfId="0" applyNumberFormat="1" applyBorder="1"/>
    <xf numFmtId="42" fontId="0" fillId="0" borderId="15" xfId="0" applyNumberFormat="1" applyBorder="1"/>
    <xf numFmtId="0" fontId="45" fillId="4" borderId="11" xfId="0" applyFont="1" applyFill="1" applyBorder="1" applyAlignment="1">
      <alignment horizontal="center" vertical="center" wrapText="1"/>
    </xf>
    <xf numFmtId="0" fontId="45" fillId="4" borderId="11" xfId="0" applyFont="1" applyFill="1" applyBorder="1" applyAlignment="1">
      <alignment horizontal="center" vertical="center"/>
    </xf>
    <xf numFmtId="0" fontId="35" fillId="4" borderId="11" xfId="0" applyFont="1" applyFill="1" applyBorder="1" applyAlignment="1">
      <alignment horizontal="center" vertical="center"/>
    </xf>
    <xf numFmtId="166" fontId="4" fillId="7" borderId="11" xfId="6" applyNumberFormat="1" applyFont="1" applyFill="1" applyBorder="1" applyAlignment="1">
      <alignment horizontal="left"/>
    </xf>
    <xf numFmtId="0" fontId="9" fillId="0" borderId="0" xfId="0" applyFont="1" applyBorder="1"/>
    <xf numFmtId="14" fontId="5" fillId="0" borderId="0" xfId="0" applyNumberFormat="1" applyFont="1" applyFill="1"/>
    <xf numFmtId="0" fontId="5" fillId="0" borderId="0" xfId="0" quotePrefix="1" applyFont="1" applyFill="1" applyAlignment="1">
      <alignment horizontal="left" vertical="top"/>
    </xf>
    <xf numFmtId="14" fontId="0" fillId="0" borderId="0" xfId="0" applyNumberFormat="1" applyFill="1"/>
    <xf numFmtId="0" fontId="5" fillId="0" borderId="0" xfId="0" applyFont="1" applyFill="1" applyAlignment="1">
      <alignment horizontal="left" vertical="top"/>
    </xf>
    <xf numFmtId="0" fontId="23" fillId="0" borderId="0" xfId="0" applyFont="1" applyAlignment="1">
      <alignment horizontal="left" wrapText="1"/>
    </xf>
    <xf numFmtId="0" fontId="7" fillId="3" borderId="1" xfId="0" applyFont="1" applyFill="1" applyBorder="1" applyAlignment="1">
      <alignment horizontal="center" vertical="center"/>
    </xf>
    <xf numFmtId="3" fontId="0" fillId="0" borderId="1" xfId="0" applyNumberFormat="1" applyBorder="1"/>
    <xf numFmtId="41" fontId="20" fillId="18" borderId="1" xfId="0" applyNumberFormat="1" applyFont="1" applyFill="1" applyBorder="1" applyAlignment="1">
      <alignment horizontal="right" vertical="center"/>
    </xf>
    <xf numFmtId="41" fontId="10" fillId="0" borderId="23" xfId="0" applyNumberFormat="1" applyFont="1" applyBorder="1" applyAlignment="1">
      <alignment horizontal="right" vertical="center"/>
    </xf>
    <xf numFmtId="9" fontId="4" fillId="5" borderId="35" xfId="3" applyFont="1" applyFill="1" applyBorder="1" applyAlignment="1">
      <alignment horizontal="center" vertical="center" wrapText="1"/>
    </xf>
    <xf numFmtId="41" fontId="20" fillId="18" borderId="24" xfId="0" applyNumberFormat="1" applyFont="1" applyFill="1" applyBorder="1" applyAlignment="1">
      <alignment horizontal="right" vertical="center"/>
    </xf>
    <xf numFmtId="41" fontId="20" fillId="18" borderId="16" xfId="0" applyNumberFormat="1" applyFont="1" applyFill="1" applyBorder="1" applyAlignment="1">
      <alignment horizontal="right" vertical="center"/>
    </xf>
    <xf numFmtId="9" fontId="4" fillId="18" borderId="36" xfId="3" applyFont="1" applyFill="1" applyBorder="1" applyAlignment="1">
      <alignment horizontal="center" vertical="center" wrapText="1"/>
    </xf>
    <xf numFmtId="17" fontId="4" fillId="6" borderId="34" xfId="0" applyNumberFormat="1" applyFont="1" applyFill="1" applyBorder="1" applyAlignment="1">
      <alignment horizontal="center" vertical="center" wrapText="1"/>
    </xf>
    <xf numFmtId="17" fontId="4" fillId="6" borderId="32" xfId="0" applyNumberFormat="1" applyFont="1" applyFill="1" applyBorder="1" applyAlignment="1">
      <alignment horizontal="center" vertical="center" wrapText="1"/>
    </xf>
    <xf numFmtId="17" fontId="4" fillId="6" borderId="33" xfId="0" applyNumberFormat="1" applyFont="1" applyFill="1" applyBorder="1" applyAlignment="1">
      <alignment horizontal="center" vertical="center" wrapText="1"/>
    </xf>
    <xf numFmtId="3" fontId="4" fillId="7" borderId="11" xfId="0" applyNumberFormat="1" applyFont="1" applyFill="1" applyBorder="1" applyAlignment="1">
      <alignment horizontal="right"/>
    </xf>
    <xf numFmtId="164" fontId="0" fillId="0" borderId="11" xfId="1" quotePrefix="1" applyNumberFormat="1" applyFont="1" applyBorder="1" applyAlignment="1">
      <alignment horizontal="right"/>
    </xf>
    <xf numFmtId="0" fontId="4" fillId="23" borderId="12" xfId="0" applyFont="1" applyFill="1" applyBorder="1" applyAlignment="1">
      <alignment horizontal="center" vertical="center"/>
    </xf>
    <xf numFmtId="0" fontId="4" fillId="23" borderId="12" xfId="0" applyFont="1" applyFill="1" applyBorder="1" applyAlignment="1">
      <alignment horizontal="center" vertical="center" wrapText="1"/>
    </xf>
    <xf numFmtId="41" fontId="20" fillId="5" borderId="25" xfId="0" applyNumberFormat="1" applyFont="1" applyFill="1" applyBorder="1"/>
    <xf numFmtId="9" fontId="4" fillId="23" borderId="25" xfId="3" applyFont="1" applyFill="1" applyBorder="1"/>
    <xf numFmtId="166" fontId="4" fillId="23" borderId="25" xfId="6" applyNumberFormat="1" applyFont="1" applyFill="1" applyBorder="1"/>
    <xf numFmtId="41" fontId="10" fillId="5" borderId="15" xfId="0" applyNumberFormat="1" applyFont="1" applyFill="1" applyBorder="1"/>
    <xf numFmtId="9" fontId="0" fillId="5" borderId="15" xfId="3" applyFont="1" applyFill="1" applyBorder="1"/>
    <xf numFmtId="166" fontId="3" fillId="23" borderId="15" xfId="6" applyNumberFormat="1" applyFont="1" applyFill="1" applyBorder="1"/>
    <xf numFmtId="41" fontId="10" fillId="5" borderId="11" xfId="0" applyNumberFormat="1" applyFont="1" applyFill="1" applyBorder="1"/>
    <xf numFmtId="166" fontId="3" fillId="23" borderId="11" xfId="6" applyNumberFormat="1" applyFont="1" applyFill="1" applyBorder="1"/>
    <xf numFmtId="0" fontId="4" fillId="8" borderId="12" xfId="0" applyFont="1" applyFill="1" applyBorder="1" applyAlignment="1">
      <alignment horizontal="center" vertical="center"/>
    </xf>
    <xf numFmtId="0" fontId="4" fillId="8" borderId="12" xfId="0" applyFont="1" applyFill="1" applyBorder="1" applyAlignment="1">
      <alignment horizontal="center" vertical="center" wrapText="1"/>
    </xf>
    <xf numFmtId="9" fontId="4" fillId="8" borderId="25" xfId="3" applyFont="1" applyFill="1" applyBorder="1"/>
    <xf numFmtId="166" fontId="4" fillId="3" borderId="26" xfId="6" applyNumberFormat="1" applyFont="1" applyFill="1" applyBorder="1"/>
    <xf numFmtId="9" fontId="3" fillId="8" borderId="15" xfId="3" applyFont="1" applyFill="1" applyBorder="1"/>
    <xf numFmtId="166" fontId="3" fillId="3" borderId="15" xfId="6" applyNumberFormat="1" applyFont="1" applyFill="1" applyBorder="1"/>
    <xf numFmtId="9" fontId="3" fillId="8" borderId="11" xfId="3" applyFont="1" applyFill="1" applyBorder="1"/>
    <xf numFmtId="3" fontId="4" fillId="8" borderId="11" xfId="0" applyNumberFormat="1" applyFont="1" applyFill="1" applyBorder="1"/>
    <xf numFmtId="0" fontId="0" fillId="0" borderId="6" xfId="0" applyBorder="1"/>
    <xf numFmtId="0" fontId="0" fillId="0" borderId="7" xfId="0" applyBorder="1"/>
    <xf numFmtId="41" fontId="29" fillId="0" borderId="0" xfId="0" applyNumberFormat="1" applyFont="1" applyBorder="1" applyAlignment="1">
      <alignment horizontal="left" vertical="center"/>
    </xf>
    <xf numFmtId="0" fontId="8" fillId="4" borderId="9" xfId="0" applyFont="1" applyFill="1" applyBorder="1" applyAlignment="1"/>
    <xf numFmtId="3" fontId="4" fillId="0" borderId="11" xfId="0" applyNumberFormat="1" applyFont="1" applyBorder="1" applyAlignment="1">
      <alignment horizontal="right"/>
    </xf>
    <xf numFmtId="0" fontId="0" fillId="0" borderId="38" xfId="0" applyBorder="1"/>
    <xf numFmtId="0" fontId="0" fillId="0" borderId="39" xfId="0" applyBorder="1"/>
    <xf numFmtId="0" fontId="0" fillId="0" borderId="40" xfId="0" applyBorder="1"/>
    <xf numFmtId="0" fontId="0" fillId="0" borderId="27"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3" borderId="0" xfId="0" applyFill="1"/>
    <xf numFmtId="0" fontId="9" fillId="0" borderId="0" xfId="0" applyFont="1" applyAlignment="1">
      <alignment horizontal="left" wrapText="1"/>
    </xf>
    <xf numFmtId="9" fontId="0" fillId="0" borderId="0" xfId="0" applyNumberFormat="1" applyAlignment="1"/>
    <xf numFmtId="41" fontId="0" fillId="5" borderId="11" xfId="1" applyNumberFormat="1" applyFont="1" applyFill="1" applyBorder="1"/>
    <xf numFmtId="9" fontId="4" fillId="18" borderId="11" xfId="0" applyNumberFormat="1" applyFont="1" applyFill="1" applyBorder="1"/>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8" fillId="4" borderId="0" xfId="0" applyFont="1" applyFill="1" applyAlignment="1">
      <alignment horizontal="center" vertical="top"/>
    </xf>
    <xf numFmtId="0" fontId="9" fillId="0" borderId="0" xfId="0" applyFont="1" applyAlignment="1">
      <alignment horizontal="left" wrapText="1"/>
    </xf>
    <xf numFmtId="0" fontId="11" fillId="0" borderId="0" xfId="4" applyFont="1" applyAlignment="1">
      <alignment horizontal="left" wrapText="1"/>
    </xf>
    <xf numFmtId="0" fontId="36" fillId="15" borderId="0" xfId="0" applyFont="1" applyFill="1" applyAlignment="1">
      <alignment horizontal="center" vertical="top" wrapText="1"/>
    </xf>
    <xf numFmtId="0" fontId="36" fillId="15" borderId="0" xfId="0" applyFont="1" applyFill="1" applyAlignment="1">
      <alignment horizontal="center" wrapText="1"/>
    </xf>
    <xf numFmtId="0" fontId="9" fillId="0" borderId="5" xfId="0" applyFont="1" applyBorder="1" applyAlignment="1">
      <alignment horizontal="left"/>
    </xf>
    <xf numFmtId="0" fontId="9" fillId="0" borderId="0" xfId="0" applyFont="1" applyBorder="1" applyAlignment="1">
      <alignment horizontal="left" wrapText="1"/>
    </xf>
    <xf numFmtId="0" fontId="23" fillId="0" borderId="0" xfId="0" applyFont="1" applyAlignment="1">
      <alignment horizontal="left" wrapText="1"/>
    </xf>
    <xf numFmtId="0" fontId="8" fillId="4" borderId="9" xfId="0" applyFont="1" applyFill="1" applyBorder="1" applyAlignment="1">
      <alignment horizontal="center" vertical="center" wrapText="1"/>
    </xf>
    <xf numFmtId="0" fontId="11" fillId="0" borderId="11" xfId="0" quotePrefix="1" applyFont="1" applyBorder="1" applyAlignment="1">
      <alignment horizontal="left" vertical="top"/>
    </xf>
    <xf numFmtId="0" fontId="11" fillId="0" borderId="11" xfId="0" applyFont="1" applyBorder="1" applyAlignment="1">
      <alignment horizontal="left"/>
    </xf>
    <xf numFmtId="0" fontId="11" fillId="0" borderId="12" xfId="0" quotePrefix="1" applyFont="1" applyBorder="1" applyAlignment="1">
      <alignment horizontal="left" vertical="top"/>
    </xf>
    <xf numFmtId="0" fontId="11" fillId="0" borderId="14" xfId="0" quotePrefix="1" applyFont="1" applyBorder="1" applyAlignment="1">
      <alignment horizontal="left" vertical="top"/>
    </xf>
    <xf numFmtId="0" fontId="11" fillId="0" borderId="15" xfId="0" quotePrefix="1" applyFont="1" applyBorder="1" applyAlignment="1">
      <alignment horizontal="left" vertical="top"/>
    </xf>
    <xf numFmtId="0" fontId="8" fillId="4" borderId="8" xfId="0" applyFont="1" applyFill="1" applyBorder="1" applyAlignment="1">
      <alignment horizontal="center"/>
    </xf>
    <xf numFmtId="0" fontId="8" fillId="4" borderId="9" xfId="0" applyFont="1" applyFill="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0" fillId="4" borderId="9" xfId="0" applyFill="1" applyBorder="1" applyAlignment="1">
      <alignment horizontal="center"/>
    </xf>
    <xf numFmtId="0" fontId="8" fillId="4" borderId="0" xfId="0" applyFont="1" applyFill="1" applyAlignment="1">
      <alignment horizontal="center" vertical="center" wrapText="1"/>
    </xf>
    <xf numFmtId="0" fontId="8" fillId="4" borderId="0" xfId="0" applyFont="1" applyFill="1" applyAlignment="1">
      <alignment horizontal="center" wrapText="1"/>
    </xf>
    <xf numFmtId="0" fontId="8" fillId="4" borderId="9" xfId="0" applyFont="1" applyFill="1" applyBorder="1" applyAlignment="1">
      <alignment horizontal="center" wrapText="1"/>
    </xf>
    <xf numFmtId="0" fontId="8" fillId="4" borderId="9" xfId="0" applyFont="1" applyFill="1" applyBorder="1" applyAlignment="1">
      <alignment horizontal="center" vertical="center"/>
    </xf>
    <xf numFmtId="0" fontId="6" fillId="0" borderId="0" xfId="4" applyAlignment="1">
      <alignment horizontal="left" vertical="center"/>
    </xf>
    <xf numFmtId="0" fontId="0" fillId="0" borderId="0" xfId="0" applyAlignment="1">
      <alignment horizontal="left"/>
    </xf>
    <xf numFmtId="0" fontId="9" fillId="0" borderId="5" xfId="0" applyFont="1" applyBorder="1" applyAlignment="1">
      <alignment horizontal="left"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13" fillId="4" borderId="9" xfId="0" applyFont="1" applyFill="1" applyBorder="1" applyAlignment="1">
      <alignment horizontal="center" vertical="center" wrapText="1" readingOrder="1"/>
    </xf>
    <xf numFmtId="0" fontId="13" fillId="4" borderId="10" xfId="0" applyFont="1" applyFill="1" applyBorder="1" applyAlignment="1">
      <alignment horizontal="center" vertical="center" wrapText="1" readingOrder="1"/>
    </xf>
    <xf numFmtId="0" fontId="8" fillId="4" borderId="1"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0" xfId="0" applyFont="1" applyFill="1" applyBorder="1" applyAlignment="1">
      <alignment horizontal="center" wrapText="1"/>
    </xf>
    <xf numFmtId="0" fontId="26" fillId="4" borderId="11" xfId="0" applyFont="1" applyFill="1" applyBorder="1" applyAlignment="1">
      <alignment horizontal="center" vertical="top"/>
    </xf>
    <xf numFmtId="0" fontId="26" fillId="4" borderId="0" xfId="0" applyFont="1" applyFill="1" applyBorder="1" applyAlignment="1">
      <alignment horizontal="center" vertical="top"/>
    </xf>
    <xf numFmtId="0" fontId="9" fillId="0" borderId="5" xfId="0" applyFont="1" applyFill="1" applyBorder="1" applyAlignment="1">
      <alignment horizontal="left" wrapText="1"/>
    </xf>
    <xf numFmtId="0" fontId="9" fillId="0" borderId="0" xfId="0" applyFont="1" applyFill="1" applyBorder="1" applyAlignment="1">
      <alignment horizontal="left" wrapText="1"/>
    </xf>
    <xf numFmtId="0" fontId="20" fillId="5" borderId="8" xfId="0" applyFont="1" applyFill="1" applyBorder="1" applyAlignment="1">
      <alignment horizontal="center" vertical="center" textRotation="90"/>
    </xf>
    <xf numFmtId="0" fontId="20" fillId="5" borderId="1" xfId="0" applyFont="1" applyFill="1" applyBorder="1" applyAlignment="1">
      <alignment horizontal="center" vertical="center" textRotation="90"/>
    </xf>
    <xf numFmtId="0" fontId="20" fillId="10" borderId="4" xfId="0" applyFont="1" applyFill="1" applyBorder="1" applyAlignment="1">
      <alignment horizontal="center" vertical="center" textRotation="90"/>
    </xf>
    <xf numFmtId="0" fontId="0" fillId="0" borderId="6" xfId="0" applyBorder="1" applyAlignment="1">
      <alignment horizontal="center" vertical="center" textRotation="90"/>
    </xf>
    <xf numFmtId="0" fontId="0" fillId="0" borderId="8" xfId="0" applyBorder="1" applyAlignment="1">
      <alignment horizontal="center" vertical="center" textRotation="90"/>
    </xf>
    <xf numFmtId="0" fontId="26" fillId="4" borderId="11" xfId="0" applyFont="1" applyFill="1" applyBorder="1" applyAlignment="1">
      <alignment horizontal="center" vertical="top" wrapText="1"/>
    </xf>
    <xf numFmtId="0" fontId="26" fillId="4" borderId="11" xfId="0" applyFont="1" applyFill="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horizontal="left" wrapText="1"/>
    </xf>
    <xf numFmtId="0" fontId="23" fillId="0" borderId="0" xfId="0" applyFont="1" applyBorder="1" applyAlignment="1">
      <alignment horizontal="left"/>
    </xf>
    <xf numFmtId="0" fontId="8" fillId="4" borderId="1" xfId="0" applyFont="1" applyFill="1" applyBorder="1" applyAlignment="1">
      <alignment horizont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11" xfId="0" applyFont="1" applyFill="1" applyBorder="1" applyAlignment="1">
      <alignment horizontal="center" wrapText="1"/>
    </xf>
    <xf numFmtId="0" fontId="4" fillId="23" borderId="11" xfId="0" applyFont="1" applyFill="1" applyBorder="1" applyAlignment="1">
      <alignment horizontal="center"/>
    </xf>
    <xf numFmtId="0" fontId="4" fillId="22" borderId="11" xfId="0" applyFont="1" applyFill="1" applyBorder="1" applyAlignment="1">
      <alignment horizontal="center"/>
    </xf>
    <xf numFmtId="0" fontId="19" fillId="15" borderId="8" xfId="0" applyFont="1" applyFill="1" applyBorder="1" applyAlignment="1">
      <alignment horizontal="center"/>
    </xf>
    <xf numFmtId="0" fontId="19" fillId="15" borderId="10" xfId="0" applyFont="1" applyFill="1" applyBorder="1" applyAlignment="1">
      <alignment horizontal="center"/>
    </xf>
    <xf numFmtId="0" fontId="19" fillId="15" borderId="0" xfId="0" applyFont="1" applyFill="1" applyAlignment="1">
      <alignment horizontal="center" vertical="top" wrapText="1"/>
    </xf>
    <xf numFmtId="0" fontId="19" fillId="15" borderId="9" xfId="0" applyFont="1" applyFill="1" applyBorder="1" applyAlignment="1">
      <alignment horizontal="center" vertical="center" wrapText="1"/>
    </xf>
    <xf numFmtId="0" fontId="19" fillId="15" borderId="12" xfId="0" applyFont="1" applyFill="1" applyBorder="1" applyAlignment="1">
      <alignment horizontal="center" vertical="center" wrapText="1"/>
    </xf>
    <xf numFmtId="0" fontId="19" fillId="15" borderId="15" xfId="0" applyFont="1" applyFill="1" applyBorder="1" applyAlignment="1">
      <alignment horizontal="center" vertical="center" wrapText="1"/>
    </xf>
    <xf numFmtId="0" fontId="4" fillId="8" borderId="11" xfId="0" applyFont="1" applyFill="1" applyBorder="1" applyAlignment="1">
      <alignment horizontal="center"/>
    </xf>
    <xf numFmtId="0" fontId="26" fillId="4" borderId="1"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 xfId="0" applyFont="1" applyFill="1" applyBorder="1" applyAlignment="1">
      <alignment horizontal="center" vertical="top" wrapText="1"/>
    </xf>
    <xf numFmtId="0" fontId="26" fillId="4" borderId="3" xfId="0" applyFont="1" applyFill="1" applyBorder="1" applyAlignment="1">
      <alignment horizontal="center" vertical="top" wrapText="1"/>
    </xf>
    <xf numFmtId="0" fontId="19" fillId="4" borderId="11" xfId="0" applyFont="1" applyFill="1" applyBorder="1" applyAlignment="1">
      <alignment horizontal="center" vertical="center" wrapText="1"/>
    </xf>
    <xf numFmtId="16" fontId="4" fillId="3" borderId="8" xfId="0" applyNumberFormat="1" applyFont="1" applyFill="1" applyBorder="1" applyAlignment="1">
      <alignment horizontal="center" vertical="center"/>
    </xf>
    <xf numFmtId="16" fontId="4" fillId="3" borderId="9" xfId="0" applyNumberFormat="1" applyFont="1" applyFill="1" applyBorder="1" applyAlignment="1">
      <alignment horizontal="center" vertical="center"/>
    </xf>
    <xf numFmtId="0" fontId="8" fillId="4" borderId="0" xfId="0" applyFont="1" applyFill="1" applyAlignment="1">
      <alignment horizontal="center"/>
    </xf>
    <xf numFmtId="0" fontId="0" fillId="5" borderId="0" xfId="0" applyFill="1" applyAlignment="1">
      <alignment horizontal="center" wrapText="1"/>
    </xf>
    <xf numFmtId="0" fontId="0" fillId="0" borderId="3" xfId="0" applyBorder="1" applyAlignment="1">
      <alignment horizontal="center"/>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44" fillId="0" borderId="0" xfId="0" applyFont="1" applyAlignment="1">
      <alignment horizontal="center" wrapText="1"/>
    </xf>
    <xf numFmtId="0" fontId="8" fillId="4" borderId="0" xfId="0" applyFont="1" applyFill="1" applyBorder="1" applyAlignment="1">
      <alignment horizontal="center" vertical="center" wrapText="1"/>
    </xf>
    <xf numFmtId="0" fontId="9" fillId="0" borderId="0" xfId="0" applyFont="1" applyBorder="1" applyAlignment="1">
      <alignment horizontal="left"/>
    </xf>
    <xf numFmtId="0" fontId="50" fillId="0" borderId="0" xfId="4" applyFont="1" applyAlignment="1">
      <alignment horizontal="left" wrapText="1"/>
    </xf>
    <xf numFmtId="0" fontId="8" fillId="4" borderId="6" xfId="0" applyFont="1" applyFill="1" applyBorder="1" applyAlignment="1">
      <alignment horizontal="center" wrapText="1"/>
    </xf>
    <xf numFmtId="0" fontId="8" fillId="4" borderId="8" xfId="0" applyFont="1" applyFill="1" applyBorder="1" applyAlignment="1">
      <alignment horizont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6"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11" xfId="0" applyFont="1" applyFill="1" applyBorder="1" applyAlignment="1">
      <alignment horizontal="center"/>
    </xf>
    <xf numFmtId="0" fontId="4" fillId="0" borderId="12"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6" xfId="0" applyFont="1" applyFill="1" applyBorder="1" applyAlignment="1">
      <alignment horizontal="center" vertical="center" wrapText="1"/>
    </xf>
  </cellXfs>
  <cellStyles count="12">
    <cellStyle name="Comma" xfId="1" builtinId="3"/>
    <cellStyle name="Comma [0]" xfId="2" builtinId="6"/>
    <cellStyle name="Currency" xfId="6" builtinId="4"/>
    <cellStyle name="Good" xfId="7" builtinId="26"/>
    <cellStyle name="Hyperlink" xfId="4" builtinId="8"/>
    <cellStyle name="Normal" xfId="0" builtinId="0"/>
    <cellStyle name="Normal 2" xfId="5" xr:uid="{DD1EFBE3-69F1-4886-A2C1-F95641AF4F39}"/>
    <cellStyle name="Normal 2 2" xfId="8" xr:uid="{71FD16C0-6399-42A3-881B-B4CACB36F245}"/>
    <cellStyle name="Normal 3" xfId="9" xr:uid="{F68A0F06-FD87-4B5A-80D4-5CC4199FC4F7}"/>
    <cellStyle name="Normal 3 2" xfId="10" xr:uid="{252C177A-7E94-439F-813D-2539B5DC0611}"/>
    <cellStyle name="Normal 4" xfId="11" xr:uid="{F12A74BB-1B8A-47B8-A82C-C1696A0F40FD}"/>
    <cellStyle name="Percent" xfId="3" builtinId="5"/>
  </cellStyles>
  <dxfs count="18">
    <dxf>
      <font>
        <color auto="1"/>
      </font>
      <fill>
        <patternFill>
          <bgColor theme="6" tint="0.39994506668294322"/>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2" defaultPivotStyle="PivotStyleLight16"/>
  <colors>
    <mruColors>
      <color rgb="FFFF33CC"/>
      <color rgb="FFFF99FF"/>
      <color rgb="FFE2EFDA"/>
      <color rgb="FFE89E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247650</xdr:colOff>
      <xdr:row>24</xdr:row>
      <xdr:rowOff>95251</xdr:rowOff>
    </xdr:from>
    <xdr:to>
      <xdr:col>5</xdr:col>
      <xdr:colOff>257175</xdr:colOff>
      <xdr:row>29</xdr:row>
      <xdr:rowOff>161925</xdr:rowOff>
    </xdr:to>
    <xdr:sp macro="" textlink="">
      <xdr:nvSpPr>
        <xdr:cNvPr id="2" name="TextBox 1">
          <a:extLst>
            <a:ext uri="{FF2B5EF4-FFF2-40B4-BE49-F238E27FC236}">
              <a16:creationId xmlns:a16="http://schemas.microsoft.com/office/drawing/2014/main" id="{9E16307F-5353-4E6A-A6A0-A127E5765A86}"/>
            </a:ext>
          </a:extLst>
        </xdr:cNvPr>
        <xdr:cNvSpPr txBox="1"/>
      </xdr:nvSpPr>
      <xdr:spPr>
        <a:xfrm>
          <a:off x="247650" y="4524376"/>
          <a:ext cx="48101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Qualified Health Plan (QHP) and Qualified Dental Plan (QDP) data (paid enrollments only) was sourced from the Washington Health Benefit Exchange Healthplanfinder Database as of 3/31/2022 unless otherwise noted.</a:t>
          </a:r>
        </a:p>
        <a:p>
          <a:r>
            <a:rPr lang="en-US" sz="1100" b="0" i="1" u="none" strike="noStrike">
              <a:solidFill>
                <a:schemeClr val="dk1"/>
              </a:solidFill>
              <a:effectLst/>
              <a:latin typeface="+mn-lt"/>
              <a:ea typeface="+mn-ea"/>
              <a:cs typeface="+mn-cs"/>
            </a:rPr>
            <a:t>Washington Apple Health (WAH) data was provided by the Washington State Healthcare Authority as of 2/28/2022 unless otherwise noted.</a:t>
          </a:r>
          <a:r>
            <a:rPr lang="en-US" i="1"/>
            <a:t> </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561975</xdr:colOff>
      <xdr:row>8</xdr:row>
      <xdr:rowOff>152400</xdr:rowOff>
    </xdr:to>
    <xdr:sp macro="" textlink="">
      <xdr:nvSpPr>
        <xdr:cNvPr id="2" name="TextBox 1">
          <a:extLst>
            <a:ext uri="{FF2B5EF4-FFF2-40B4-BE49-F238E27FC236}">
              <a16:creationId xmlns:a16="http://schemas.microsoft.com/office/drawing/2014/main" id="{FF3812D0-CE71-48E7-B307-06D540EF4764}"/>
            </a:ext>
          </a:extLst>
        </xdr:cNvPr>
        <xdr:cNvSpPr txBox="1"/>
      </xdr:nvSpPr>
      <xdr:spPr>
        <a:xfrm>
          <a:off x="657225" y="361950"/>
          <a:ext cx="51054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Bronze Plans </a:t>
          </a:r>
          <a:r>
            <a:rPr lang="en-US" sz="1000" i="1"/>
            <a:t>cover 60% of the cost of essential health benefits, while the patient pays 40%; </a:t>
          </a:r>
          <a:r>
            <a:rPr lang="en-US" sz="1000" b="1" i="1"/>
            <a:t>Silver Plans </a:t>
          </a:r>
          <a:r>
            <a:rPr lang="en-US" sz="1000" i="1"/>
            <a:t>cover 70%, while the patient pays 30%; </a:t>
          </a:r>
        </a:p>
        <a:p>
          <a:r>
            <a:rPr lang="en-US" sz="1000" b="1" i="1"/>
            <a:t>Gold Plans </a:t>
          </a:r>
          <a:r>
            <a:rPr lang="en-US" sz="1000" i="1"/>
            <a:t>cover 80%, while the patient pays 20%; </a:t>
          </a:r>
        </a:p>
        <a:p>
          <a:r>
            <a:rPr lang="en-US" sz="1000" b="1" i="1"/>
            <a:t>Catastrophic Plans </a:t>
          </a:r>
          <a:r>
            <a:rPr lang="en-US" sz="1000" i="1"/>
            <a:t>are type of health care plan only available through Washington Healthplanfinder for certain populations, such as individuals under age 30. This type of plan generally offers the least coverage. Tax credits and cost sharing reductions cannot be used to purchase a catastrophic plan.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xdr:row>
      <xdr:rowOff>95250</xdr:rowOff>
    </xdr:from>
    <xdr:to>
      <xdr:col>5</xdr:col>
      <xdr:colOff>857251</xdr:colOff>
      <xdr:row>6</xdr:row>
      <xdr:rowOff>152400</xdr:rowOff>
    </xdr:to>
    <xdr:sp macro="" textlink="">
      <xdr:nvSpPr>
        <xdr:cNvPr id="2" name="TextBox 1">
          <a:extLst>
            <a:ext uri="{FF2B5EF4-FFF2-40B4-BE49-F238E27FC236}">
              <a16:creationId xmlns:a16="http://schemas.microsoft.com/office/drawing/2014/main" id="{9F7ECE2C-732E-4841-9BAB-4A814F8F0481}"/>
            </a:ext>
          </a:extLst>
        </xdr:cNvPr>
        <xdr:cNvSpPr txBox="1"/>
      </xdr:nvSpPr>
      <xdr:spPr>
        <a:xfrm>
          <a:off x="6200775" y="276225"/>
          <a:ext cx="3190876"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Family Dental is offered</a:t>
          </a:r>
          <a:r>
            <a:rPr lang="en-US" sz="1000" i="1" baseline="0"/>
            <a:t> by Delta Dental of Washington and Dentegra. Pediatric Dental (18 and younger) is offered by Delta Dental of Washington, Kaiser Foundation Health Plan of the Northwest, LifeWise Health Plan of Washington, and Premera Blue Cross.</a:t>
          </a:r>
          <a:endParaRPr lang="en-US" sz="10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7</xdr:col>
      <xdr:colOff>9525</xdr:colOff>
      <xdr:row>1</xdr:row>
      <xdr:rowOff>0</xdr:rowOff>
    </xdr:to>
    <xdr:sp macro="" textlink="">
      <xdr:nvSpPr>
        <xdr:cNvPr id="2" name="TextBox 1">
          <a:extLst>
            <a:ext uri="{FF2B5EF4-FFF2-40B4-BE49-F238E27FC236}">
              <a16:creationId xmlns:a16="http://schemas.microsoft.com/office/drawing/2014/main" id="{2AA18ABB-C392-4A27-ACA5-1426EC91F59A}"/>
            </a:ext>
          </a:extLst>
        </xdr:cNvPr>
        <xdr:cNvSpPr txBox="1"/>
      </xdr:nvSpPr>
      <xdr:spPr>
        <a:xfrm>
          <a:off x="1" y="190500"/>
          <a:ext cx="433387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0" i="1"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7146</xdr:colOff>
      <xdr:row>12</xdr:row>
      <xdr:rowOff>37307</xdr:rowOff>
    </xdr:from>
    <xdr:to>
      <xdr:col>6</xdr:col>
      <xdr:colOff>7145</xdr:colOff>
      <xdr:row>16</xdr:row>
      <xdr:rowOff>86518</xdr:rowOff>
    </xdr:to>
    <xdr:sp macro="" textlink="">
      <xdr:nvSpPr>
        <xdr:cNvPr id="2" name="TextBox 1">
          <a:extLst>
            <a:ext uri="{FF2B5EF4-FFF2-40B4-BE49-F238E27FC236}">
              <a16:creationId xmlns:a16="http://schemas.microsoft.com/office/drawing/2014/main" id="{3697D293-6AC9-4AA5-89CF-E6DE9324FEEA}"/>
            </a:ext>
          </a:extLst>
        </xdr:cNvPr>
        <xdr:cNvSpPr txBox="1"/>
      </xdr:nvSpPr>
      <xdr:spPr>
        <a:xfrm>
          <a:off x="7146" y="2685257"/>
          <a:ext cx="4181474" cy="839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Includes calls answered by bilingual and multilingual Customer Service Representatives (CSRs) at the Washington Healthplanfinder Customer Support Center from October 2021 - March 2022. Please note calls handled were during high peak times for Open Enrollment 9.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0</xdr:colOff>
      <xdr:row>6</xdr:row>
      <xdr:rowOff>66675</xdr:rowOff>
    </xdr:from>
    <xdr:ext cx="3571875" cy="447675"/>
    <xdr:sp macro="" textlink="">
      <xdr:nvSpPr>
        <xdr:cNvPr id="2" name="TextBox 1">
          <a:extLst>
            <a:ext uri="{FF2B5EF4-FFF2-40B4-BE49-F238E27FC236}">
              <a16:creationId xmlns:a16="http://schemas.microsoft.com/office/drawing/2014/main" id="{07A4574D-F5B7-4908-9F78-D903A9373037}"/>
            </a:ext>
          </a:extLst>
        </xdr:cNvPr>
        <xdr:cNvSpPr txBox="1"/>
      </xdr:nvSpPr>
      <xdr:spPr>
        <a:xfrm>
          <a:off x="13630275" y="1543050"/>
          <a:ext cx="3571875" cy="44767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t>Includes applicants as of Feb.</a:t>
          </a:r>
          <a:r>
            <a:rPr lang="en-US" sz="1100" i="1" baseline="0"/>
            <a:t> 2022 who do not indicate English as their preferred language</a:t>
          </a:r>
          <a:r>
            <a:rPr lang="en-US" sz="1100" i="1" baseline="0">
              <a:solidFill>
                <a:sysClr val="windowText" lastClr="000000"/>
              </a:solidFill>
            </a:rPr>
            <a:t>.</a:t>
          </a:r>
          <a:endParaRPr lang="en-US" sz="1100" i="1">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19049</xdr:rowOff>
    </xdr:from>
    <xdr:to>
      <xdr:col>4</xdr:col>
      <xdr:colOff>609600</xdr:colOff>
      <xdr:row>10</xdr:row>
      <xdr:rowOff>114300</xdr:rowOff>
    </xdr:to>
    <xdr:sp macro="" textlink="">
      <xdr:nvSpPr>
        <xdr:cNvPr id="2" name="TextBox 1">
          <a:extLst>
            <a:ext uri="{FF2B5EF4-FFF2-40B4-BE49-F238E27FC236}">
              <a16:creationId xmlns:a16="http://schemas.microsoft.com/office/drawing/2014/main" id="{E252368F-A936-4231-970B-53DEC6741DE9}"/>
            </a:ext>
          </a:extLst>
        </xdr:cNvPr>
        <xdr:cNvSpPr txBox="1"/>
      </xdr:nvSpPr>
      <xdr:spPr>
        <a:xfrm>
          <a:off x="657225" y="1485899"/>
          <a:ext cx="4324350"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*Had at least one month of coverage in the previous year. </a:t>
          </a:r>
        </a:p>
        <a:p>
          <a:r>
            <a:rPr lang="en-US" sz="1100" i="1">
              <a:solidFill>
                <a:schemeClr val="dk1"/>
              </a:solidFill>
              <a:effectLst/>
              <a:latin typeface="+mn-lt"/>
              <a:ea typeface="+mn-ea"/>
              <a:cs typeface="+mn-cs"/>
            </a:rPr>
            <a:t>**Did not have coverage during the prior year.</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2</xdr:row>
      <xdr:rowOff>66675</xdr:rowOff>
    </xdr:from>
    <xdr:to>
      <xdr:col>5</xdr:col>
      <xdr:colOff>466725</xdr:colOff>
      <xdr:row>6</xdr:row>
      <xdr:rowOff>104775</xdr:rowOff>
    </xdr:to>
    <xdr:sp macro="" textlink="">
      <xdr:nvSpPr>
        <xdr:cNvPr id="2" name="TextBox 1">
          <a:extLst>
            <a:ext uri="{FF2B5EF4-FFF2-40B4-BE49-F238E27FC236}">
              <a16:creationId xmlns:a16="http://schemas.microsoft.com/office/drawing/2014/main" id="{1538953D-E7AE-4680-BA78-7D76B2B0972C}"/>
            </a:ext>
          </a:extLst>
        </xdr:cNvPr>
        <xdr:cNvSpPr txBox="1"/>
      </xdr:nvSpPr>
      <xdr:spPr>
        <a:xfrm>
          <a:off x="690563" y="447675"/>
          <a:ext cx="48768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Cascade Care Plans include Public Option (Cascade Select) and Standard Plans (Cascade).  "Other"</a:t>
          </a:r>
          <a:r>
            <a:rPr lang="en-US" sz="1100" i="1" baseline="0"/>
            <a:t> (also known as "Non-Standard") design describes all plans that do not fall into Cascade Care categories.  Cascade Care plans were offered for the first time for the coverage year 2021.</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fm.wa.gov/washington-data-research/population-demographics/population-estimates/estimates-april-1-population-age-sex-race-and-hispanic-origi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wahbexchange.org/content/dam/wahbe/2021/02/ARPA%200815%20Final.pdf"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2025-2A05-47EF-8B1F-3253808CF7DD}">
  <dimension ref="A1:H43"/>
  <sheetViews>
    <sheetView tabSelected="1" zoomScale="130" zoomScaleNormal="130" workbookViewId="0">
      <selection activeCell="A3" sqref="A3"/>
    </sheetView>
  </sheetViews>
  <sheetFormatPr defaultColWidth="9.1328125" defaultRowHeight="14.25"/>
  <cols>
    <col min="1" max="1" width="9.1328125" style="148"/>
    <col min="2" max="2" width="30.3984375" style="148" customWidth="1"/>
    <col min="3" max="16384" width="9.1328125" style="148"/>
  </cols>
  <sheetData>
    <row r="1" spans="1:8" ht="15" customHeight="1">
      <c r="A1" s="449" t="s">
        <v>610</v>
      </c>
      <c r="B1" s="450"/>
    </row>
    <row r="2" spans="1:8" ht="15" customHeight="1"/>
    <row r="3" spans="1:8" ht="15" customHeight="1">
      <c r="A3" s="21" t="s">
        <v>80</v>
      </c>
      <c r="B3" s="216" t="s">
        <v>81</v>
      </c>
    </row>
    <row r="4" spans="1:8" ht="15" customHeight="1">
      <c r="A4" s="21" t="s">
        <v>82</v>
      </c>
      <c r="B4" s="216" t="s">
        <v>83</v>
      </c>
    </row>
    <row r="5" spans="1:8" ht="15" customHeight="1">
      <c r="A5" s="21" t="s">
        <v>84</v>
      </c>
      <c r="B5" s="216" t="s">
        <v>376</v>
      </c>
    </row>
    <row r="6" spans="1:8" ht="15" customHeight="1">
      <c r="A6" s="21" t="s">
        <v>85</v>
      </c>
      <c r="B6" s="216" t="s">
        <v>86</v>
      </c>
    </row>
    <row r="7" spans="1:8" ht="15" customHeight="1">
      <c r="A7" s="21" t="s">
        <v>87</v>
      </c>
      <c r="B7" s="216" t="s">
        <v>371</v>
      </c>
    </row>
    <row r="8" spans="1:8" ht="15" customHeight="1">
      <c r="A8" s="21" t="s">
        <v>88</v>
      </c>
      <c r="B8" s="216" t="s">
        <v>89</v>
      </c>
    </row>
    <row r="9" spans="1:8" ht="15" customHeight="1">
      <c r="A9" s="21" t="s">
        <v>90</v>
      </c>
      <c r="B9" s="216" t="s">
        <v>372</v>
      </c>
    </row>
    <row r="10" spans="1:8" ht="15" customHeight="1">
      <c r="A10" s="21" t="s">
        <v>91</v>
      </c>
      <c r="B10" s="216" t="s">
        <v>92</v>
      </c>
      <c r="H10" s="281"/>
    </row>
    <row r="11" spans="1:8" ht="15" customHeight="1">
      <c r="A11" s="21" t="s">
        <v>93</v>
      </c>
      <c r="B11" s="216" t="s">
        <v>94</v>
      </c>
    </row>
    <row r="12" spans="1:8" ht="15" customHeight="1">
      <c r="A12" s="21" t="s">
        <v>95</v>
      </c>
      <c r="B12" s="216" t="s">
        <v>96</v>
      </c>
    </row>
    <row r="13" spans="1:8" ht="15" customHeight="1">
      <c r="A13" s="21" t="s">
        <v>97</v>
      </c>
      <c r="B13" s="216" t="s">
        <v>98</v>
      </c>
    </row>
    <row r="14" spans="1:8" ht="15" customHeight="1">
      <c r="A14" s="21" t="s">
        <v>99</v>
      </c>
      <c r="B14" s="216" t="s">
        <v>100</v>
      </c>
    </row>
    <row r="15" spans="1:8" ht="15" customHeight="1">
      <c r="A15" s="21" t="s">
        <v>101</v>
      </c>
      <c r="B15" s="216" t="s">
        <v>102</v>
      </c>
    </row>
    <row r="16" spans="1:8" ht="15" customHeight="1">
      <c r="A16" s="21" t="s">
        <v>351</v>
      </c>
      <c r="B16" s="216" t="s">
        <v>103</v>
      </c>
    </row>
    <row r="17" spans="1:2" ht="15" customHeight="1">
      <c r="A17" s="21" t="s">
        <v>104</v>
      </c>
      <c r="B17" s="216" t="s">
        <v>105</v>
      </c>
    </row>
    <row r="18" spans="1:2" ht="15" customHeight="1">
      <c r="A18" s="21" t="s">
        <v>106</v>
      </c>
      <c r="B18" s="216" t="s">
        <v>107</v>
      </c>
    </row>
    <row r="19" spans="1:2" ht="15" customHeight="1">
      <c r="A19" s="21" t="s">
        <v>108</v>
      </c>
      <c r="B19" s="216" t="s">
        <v>568</v>
      </c>
    </row>
    <row r="20" spans="1:2" ht="15" customHeight="1">
      <c r="A20" s="21" t="s">
        <v>109</v>
      </c>
      <c r="B20" s="216" t="s">
        <v>597</v>
      </c>
    </row>
    <row r="21" spans="1:2" ht="15" customHeight="1">
      <c r="A21" s="21" t="s">
        <v>110</v>
      </c>
      <c r="B21" s="216" t="s">
        <v>562</v>
      </c>
    </row>
    <row r="22" spans="1:2" ht="15" customHeight="1">
      <c r="A22" s="21" t="s">
        <v>111</v>
      </c>
      <c r="B22" s="216" t="s">
        <v>561</v>
      </c>
    </row>
    <row r="23" spans="1:2" ht="15" customHeight="1">
      <c r="A23" s="21" t="s">
        <v>112</v>
      </c>
      <c r="B23" s="216" t="s">
        <v>598</v>
      </c>
    </row>
    <row r="24" spans="1:2" ht="15" customHeight="1">
      <c r="A24" s="21" t="s">
        <v>387</v>
      </c>
      <c r="B24" s="216" t="s">
        <v>388</v>
      </c>
    </row>
    <row r="25" spans="1:2" ht="15" customHeight="1"/>
    <row r="26" spans="1:2" ht="15" customHeight="1">
      <c r="B26" s="167"/>
    </row>
    <row r="27" spans="1:2" ht="15" customHeight="1">
      <c r="B27" s="167"/>
    </row>
    <row r="28" spans="1:2" ht="15" customHeight="1"/>
    <row r="29" spans="1:2" ht="15" customHeight="1"/>
    <row r="30" spans="1:2" ht="15" customHeight="1"/>
    <row r="31" spans="1:2" ht="15" customHeight="1"/>
    <row r="32" spans="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
    <mergeCell ref="A1:B1"/>
  </mergeCells>
  <phoneticPr fontId="21" type="noConversion"/>
  <hyperlinks>
    <hyperlink ref="B3" location="'QHP &amp; WAH Enrollees by County'!A1" display="QHP &amp; WAH Enrollees By County" xr:uid="{D11639F7-71F6-45A1-8802-5E5DD27EEC43}"/>
    <hyperlink ref="B5" location="'QHP by Carrier'!A1" display="QHP By Carrier" xr:uid="{E77803F3-2427-4EE7-AFD9-63CDAC99BEB5}"/>
    <hyperlink ref="B6" location="'By Metal Level &amp; FPL'!A1" display="By Metal Level &amp; FPL" xr:uid="{B8E6D8A5-D39C-40DC-8E4A-266820858975}"/>
    <hyperlink ref="B7" location="'QHP &amp; WAH by Age'!A1" display="QHP &amp; WAH by Age" xr:uid="{AFF77997-49DA-4C61-A452-8755D5875748}"/>
    <hyperlink ref="B9" location="'QHP &amp; WAH Demographics'!A1" display="QHP &amp; WAH by Demographics" xr:uid="{0374EAE1-0337-45CC-9D0C-ED8C23994933}"/>
    <hyperlink ref="B8" location="'QHP Households'!A1" display="QHP Households" xr:uid="{A6A0FA9D-7807-430A-BBEA-5697FC1D7144}"/>
    <hyperlink ref="B10" location="'QDP Distribution'!A1" display="QDP Distribution" xr:uid="{732398EC-2BF9-426D-A346-1F999CDB4C95}"/>
    <hyperlink ref="B11" location="'MPS Selection by Month'!A1" display="MPS Selection by Month" xr:uid="{995A702C-FA16-4455-A4D5-D38EC1B2D7A9}"/>
    <hyperlink ref="B12" location="'Income &amp; Deductible'!A1" display="Income &amp; Deductible" xr:uid="{F9904665-67DA-41B2-BB71-CF53BA2600CD}"/>
    <hyperlink ref="B13" location="'Premium by FPL'!A1" display="Premium by FPL" xr:uid="{0AA37E58-30D8-4728-B52D-4CB4E2B560EE}"/>
    <hyperlink ref="B15" location="'Avg. Premium by County'!A1" display="Average Premium by County" xr:uid="{819F9CB9-DAE2-4985-9D23-0F198D070B74}"/>
    <hyperlink ref="B16" location="'Assisted Enrollments'!A1" display="Assisted Enrollments" xr:uid="{0162E263-D966-4DAA-98BC-57281F3EE0D8}"/>
    <hyperlink ref="B17" location="'QHP &amp; WAH by Language'!A1" display="QHP &amp; WAH by Language" xr:uid="{8008482C-7FEB-4D86-A957-44F1BFAAE847}"/>
    <hyperlink ref="B19" location="'Language Data'!A1" display="Language Data" xr:uid="{600DEE49-E199-4E5C-87DA-8528B5F7CE3B}"/>
    <hyperlink ref="B18" location="'Interpretation Services'!A1" display="Interpretation Services" xr:uid="{30041E8F-9F2D-45ED-BA05-E5805F899B33}"/>
    <hyperlink ref="B21" location="'QHP Disenrollments'!A1" display="QHP Disenrollments" xr:uid="{1C27483D-56A6-4B38-86A1-AFE6A11BE040}"/>
    <hyperlink ref="B22" location="'Tab 20 Annual Churn'!A1" display="Annual Churn" xr:uid="{ADBFBDE0-D5E3-4EA5-9696-3ACA3E940F0D}"/>
    <hyperlink ref="B23" location="'Special Enrollment Period'!A1" display="Special Enrollment Period" xr:uid="{92F490B2-B5A7-46F0-8852-07F0AD4B068F}"/>
    <hyperlink ref="B14" location="'QHP Subsidy'!A1" display="QHP Subsidy" xr:uid="{B151514E-1349-49A4-A101-011C3BA98758}"/>
    <hyperlink ref="B13" location="'Tab 11 Average Net Premiums'!A1" display="Average Net Premium" xr:uid="{82BEB28E-9DA7-4FFA-A455-F0DD362487BB}"/>
    <hyperlink ref="B14" location="'Tab 12 QHP by Subsidy Status'!A1" display="QHP by Subsidy Status" xr:uid="{B7453080-6A48-4D88-80DB-B484CC8FA1A2}"/>
    <hyperlink ref="B17" location="'Tab 15 Non-English Calls'!A1" display="Non-English Calls" xr:uid="{F5970E1E-5751-4B4C-941C-E5C1E3F5FFF8}"/>
    <hyperlink ref="B18" location="'Tab 16 Telephonic Interpretn. '!A1" display="Telephonic Interpretation" xr:uid="{CF4CE5F9-F0FA-4FA1-A895-FC85479C7BE1}"/>
    <hyperlink ref="B20" location="'QHP Customer Movement'!A1" display="QHP Customer Movement" xr:uid="{0F6F3D8B-82C2-49F5-88BB-C9F2519F93DA}"/>
    <hyperlink ref="B19" location="'Tab 17 Online Language Serv '!A1" display="Online Language Serv" xr:uid="{C57620EB-BCBF-4B74-AE98-403007EACDF0}"/>
    <hyperlink ref="B23" location="'Tab 21 Annual Special Enrollmts'!A1" display="Annual Special Enrollmts" xr:uid="{18D3B0D4-D886-4E3A-8E7C-5B4096B83EA7}"/>
    <hyperlink ref="B21" location="'Tab 19 QHP Annual Disenrollment'!A1" display="QHP Annual Disenrollments" xr:uid="{7F34B78F-E28B-42D1-B94A-ED8C48FB0088}"/>
    <hyperlink ref="B4" location="'Tab 2 QHP &amp; WAH by Month'!A1" display="QHP &amp; WAH by Month" xr:uid="{1C7D0CA7-866C-4B84-AF39-2F8F080EF715}"/>
    <hyperlink ref="B3" location="'Tab 1 QHP &amp; WAH by County'!A1" display="QHP &amp; WAH Enrollees By County" xr:uid="{5562924F-7904-4B5B-A973-E308557BDAFF}"/>
    <hyperlink ref="B5" location="'Tab 3 By Carrier and County'!A1" display="QHP By Carrier" xr:uid="{C6476BBF-5D76-4A65-8684-F6DCB0001FCB}"/>
    <hyperlink ref="B6" location="'Tab 4 By Metal and FPL'!A1" display="By Metal Level &amp; FPL" xr:uid="{E71694F3-3D80-40BA-851D-A4A64305C7E4}"/>
    <hyperlink ref="B7" location="'Tab 5 QHP and WAH by Age, FPL'!A1" display="QHP &amp; WAH by Age" xr:uid="{F435A831-F6B4-4B88-BAA0-CA02F55542AF}"/>
    <hyperlink ref="B8" location="'Tab 6 QHP Households'!A1" display="QHP Households" xr:uid="{17D19143-B215-4E93-A03B-0460FE3C4051}"/>
    <hyperlink ref="B9" location="'Tab 7 QHP and WAH Demographics'!A1" display="QHP &amp; WAH by Demographics" xr:uid="{26A08A83-2CEF-4125-B15A-959D110D6403}"/>
    <hyperlink ref="B10" location="'Tab 8 QDP'!A1" display="QDP Distribution" xr:uid="{CD0661A3-DE16-478C-9468-8AB0183717B6}"/>
    <hyperlink ref="B11" location="'Tab 9 MPS Selection by Month'!A1" display="MPS Selection by Month" xr:uid="{D57FF4E9-60A6-48C9-8EE3-EE043D64A316}"/>
    <hyperlink ref="B12" location="'Tab 10 Income &amp; Deductible'!A1" display="Income &amp; Deductible" xr:uid="{B216C7E3-A7DC-4011-B954-7DE18E4A6EDE}"/>
    <hyperlink ref="B15" location="'Tab 13 Avg. Premium by County'!A1" display="Average Premium by County" xr:uid="{37DCA79C-0AC9-4752-A93D-BCE20F5E3729}"/>
    <hyperlink ref="B16" location="'Tab 14 Assisted Enrollments'!A1" display="Assisted Enrollments" xr:uid="{80D8A805-D94B-483E-97DF-5E95B44169AF}"/>
    <hyperlink ref="B20" location="'Tab 18 QHP Annual Movement'!A1" display="QHP Annual Movement" xr:uid="{B772AF66-A85A-429C-9110-CE81CD9B5A0C}"/>
    <hyperlink ref="B24" location="'Tab 22 Cascade Care'!A1" display="Cascade Care" xr:uid="{12796BFD-4128-4FA0-A4E7-D7313CEF7EC2}"/>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485E2-029D-4C9E-BCB5-BAC354EC17D6}">
  <dimension ref="A1:AD29"/>
  <sheetViews>
    <sheetView workbookViewId="0">
      <selection activeCell="B1" sqref="B1"/>
    </sheetView>
  </sheetViews>
  <sheetFormatPr defaultColWidth="9.1328125" defaultRowHeight="14.25"/>
  <cols>
    <col min="1" max="1" width="9.1328125" style="107"/>
    <col min="2" max="2" width="33.1328125" style="32" customWidth="1"/>
    <col min="3" max="18" width="10.59765625" style="32" customWidth="1"/>
    <col min="19" max="19" width="24.86328125" style="32" customWidth="1"/>
    <col min="20" max="25" width="9.1328125" style="32" customWidth="1"/>
    <col min="26" max="26" width="28.86328125" style="32" customWidth="1"/>
    <col min="27" max="16384" width="9.1328125" style="32"/>
  </cols>
  <sheetData>
    <row r="1" spans="2:30">
      <c r="B1" s="79" t="s">
        <v>117</v>
      </c>
      <c r="Q1" s="333"/>
      <c r="R1" s="333"/>
      <c r="S1" s="333"/>
      <c r="T1" s="333"/>
      <c r="Z1" s="162"/>
      <c r="AA1" s="162"/>
      <c r="AB1" s="162"/>
      <c r="AC1" s="162"/>
      <c r="AD1" s="162"/>
    </row>
    <row r="2" spans="2:30" ht="16.899999999999999" customHeight="1">
      <c r="B2" s="485" t="s">
        <v>482</v>
      </c>
      <c r="C2" s="485"/>
      <c r="D2" s="485"/>
      <c r="E2" s="485"/>
      <c r="F2" s="485"/>
      <c r="G2" s="485"/>
      <c r="H2" s="485"/>
      <c r="I2" s="485"/>
      <c r="J2" s="485"/>
      <c r="K2" s="485"/>
      <c r="L2" s="485"/>
      <c r="M2" s="485"/>
      <c r="N2" s="485"/>
      <c r="O2" s="485"/>
      <c r="P2" s="485"/>
      <c r="Q2" s="333"/>
      <c r="R2" s="333"/>
      <c r="S2" s="333"/>
      <c r="T2" s="333"/>
      <c r="Z2" s="162"/>
      <c r="AA2" s="162"/>
      <c r="AB2" s="162"/>
      <c r="AC2" s="162"/>
      <c r="AD2" s="162"/>
    </row>
    <row r="3" spans="2:30" ht="56.25" customHeight="1">
      <c r="B3" s="322" t="s">
        <v>459</v>
      </c>
      <c r="C3" s="329" t="s">
        <v>172</v>
      </c>
      <c r="D3" s="329" t="s">
        <v>403</v>
      </c>
      <c r="E3" s="329" t="s">
        <v>404</v>
      </c>
      <c r="F3" s="329" t="s">
        <v>405</v>
      </c>
      <c r="G3" s="329" t="s">
        <v>406</v>
      </c>
      <c r="H3" s="329" t="s">
        <v>407</v>
      </c>
      <c r="I3" s="329" t="s">
        <v>408</v>
      </c>
      <c r="J3" s="329" t="s">
        <v>409</v>
      </c>
      <c r="K3" s="329" t="s">
        <v>410</v>
      </c>
      <c r="L3" s="329" t="s">
        <v>411</v>
      </c>
      <c r="M3" s="329" t="s">
        <v>412</v>
      </c>
      <c r="N3" s="329" t="s">
        <v>413</v>
      </c>
      <c r="O3" s="329" t="s">
        <v>414</v>
      </c>
      <c r="P3" s="323" t="s">
        <v>460</v>
      </c>
      <c r="Q3" s="333"/>
      <c r="R3" s="333"/>
      <c r="S3" s="333"/>
      <c r="T3" s="333"/>
      <c r="U3" s="330"/>
      <c r="V3" s="315"/>
      <c r="Z3" s="162"/>
      <c r="AA3" s="162"/>
      <c r="AB3" s="162"/>
      <c r="AC3" s="162"/>
      <c r="AD3" s="162"/>
    </row>
    <row r="4" spans="2:30">
      <c r="B4" s="316" t="s">
        <v>348</v>
      </c>
      <c r="C4" s="317">
        <v>42291</v>
      </c>
      <c r="D4" s="317">
        <v>42432</v>
      </c>
      <c r="E4" s="317">
        <v>42672</v>
      </c>
      <c r="F4" s="317">
        <v>42968</v>
      </c>
      <c r="G4" s="317">
        <v>43036</v>
      </c>
      <c r="H4" s="317">
        <v>43265</v>
      </c>
      <c r="I4" s="317">
        <v>43748</v>
      </c>
      <c r="J4" s="317">
        <v>44182</v>
      </c>
      <c r="K4" s="317">
        <v>44748</v>
      </c>
      <c r="L4" s="317">
        <v>45136</v>
      </c>
      <c r="M4" s="317">
        <v>45216</v>
      </c>
      <c r="N4" s="317">
        <v>46069</v>
      </c>
      <c r="O4" s="317">
        <v>46670</v>
      </c>
      <c r="P4" s="319">
        <v>44033.307692307695</v>
      </c>
      <c r="Q4" s="333"/>
      <c r="R4" s="333"/>
      <c r="S4" s="333"/>
      <c r="T4" s="333"/>
      <c r="Z4" s="162"/>
      <c r="AA4" s="162"/>
      <c r="AB4" s="162"/>
      <c r="AC4" s="162"/>
      <c r="AD4" s="162"/>
    </row>
    <row r="5" spans="2:30">
      <c r="B5" s="316" t="s">
        <v>169</v>
      </c>
      <c r="C5" s="317">
        <v>44610</v>
      </c>
      <c r="D5" s="317">
        <v>44825</v>
      </c>
      <c r="E5" s="317">
        <v>45058</v>
      </c>
      <c r="F5" s="317">
        <v>45505</v>
      </c>
      <c r="G5" s="317">
        <v>45639</v>
      </c>
      <c r="H5" s="317">
        <v>45975</v>
      </c>
      <c r="I5" s="317">
        <v>46362</v>
      </c>
      <c r="J5" s="317">
        <v>46738</v>
      </c>
      <c r="K5" s="317">
        <v>47154</v>
      </c>
      <c r="L5" s="317">
        <v>47922</v>
      </c>
      <c r="M5" s="317">
        <v>48396</v>
      </c>
      <c r="N5" s="317">
        <v>49583</v>
      </c>
      <c r="O5" s="317">
        <v>50701</v>
      </c>
      <c r="P5" s="319">
        <v>46805.230769230766</v>
      </c>
      <c r="Q5" s="333"/>
      <c r="R5" s="333"/>
      <c r="S5" s="333"/>
      <c r="T5" s="333"/>
      <c r="Z5" s="162"/>
      <c r="AA5" s="162"/>
      <c r="AB5" s="162"/>
      <c r="AC5" s="162"/>
      <c r="AD5" s="162"/>
    </row>
    <row r="6" spans="2:30">
      <c r="B6" s="316" t="s">
        <v>170</v>
      </c>
      <c r="C6" s="317">
        <v>31165</v>
      </c>
      <c r="D6" s="317">
        <v>31177</v>
      </c>
      <c r="E6" s="317">
        <v>31335</v>
      </c>
      <c r="F6" s="317">
        <v>31458</v>
      </c>
      <c r="G6" s="317">
        <v>31566</v>
      </c>
      <c r="H6" s="317">
        <v>31748</v>
      </c>
      <c r="I6" s="317">
        <v>32016</v>
      </c>
      <c r="J6" s="317">
        <v>32243</v>
      </c>
      <c r="K6" s="317">
        <v>32558</v>
      </c>
      <c r="L6" s="317">
        <v>32978</v>
      </c>
      <c r="M6" s="317">
        <v>33458</v>
      </c>
      <c r="N6" s="317">
        <v>34277</v>
      </c>
      <c r="O6" s="317">
        <v>34819</v>
      </c>
      <c r="P6" s="319">
        <v>32369.076923076922</v>
      </c>
      <c r="Q6" s="333"/>
      <c r="R6" s="333"/>
      <c r="S6" s="333"/>
      <c r="T6" s="333"/>
      <c r="Z6" s="162"/>
      <c r="AA6" s="162"/>
      <c r="AB6" s="162"/>
      <c r="AC6" s="162"/>
      <c r="AD6" s="162"/>
    </row>
    <row r="7" spans="2:30">
      <c r="B7" s="316" t="s">
        <v>349</v>
      </c>
      <c r="C7" s="317">
        <v>234602</v>
      </c>
      <c r="D7" s="317">
        <v>236302</v>
      </c>
      <c r="E7" s="317">
        <v>238508</v>
      </c>
      <c r="F7" s="317">
        <v>240681</v>
      </c>
      <c r="G7" s="317">
        <v>241432</v>
      </c>
      <c r="H7" s="317">
        <v>243108</v>
      </c>
      <c r="I7" s="317">
        <v>245587</v>
      </c>
      <c r="J7" s="317">
        <v>247860</v>
      </c>
      <c r="K7" s="317">
        <v>250054</v>
      </c>
      <c r="L7" s="317">
        <v>251792</v>
      </c>
      <c r="M7" s="317">
        <v>252474</v>
      </c>
      <c r="N7" s="317">
        <v>255977</v>
      </c>
      <c r="O7" s="317">
        <v>258598</v>
      </c>
      <c r="P7" s="319">
        <v>245921.15384615384</v>
      </c>
      <c r="Q7" s="333"/>
      <c r="R7" s="333"/>
      <c r="S7" s="333"/>
      <c r="T7" s="333"/>
      <c r="Z7" s="162"/>
      <c r="AA7" s="162"/>
      <c r="AB7" s="162"/>
      <c r="AC7" s="162"/>
      <c r="AD7" s="162"/>
    </row>
    <row r="8" spans="2:30">
      <c r="B8" s="316" t="s">
        <v>171</v>
      </c>
      <c r="C8" s="317">
        <v>53607</v>
      </c>
      <c r="D8" s="317">
        <v>54192</v>
      </c>
      <c r="E8" s="317">
        <v>55009</v>
      </c>
      <c r="F8" s="317">
        <v>55807</v>
      </c>
      <c r="G8" s="317">
        <v>56290</v>
      </c>
      <c r="H8" s="317">
        <v>56936</v>
      </c>
      <c r="I8" s="317">
        <v>57907</v>
      </c>
      <c r="J8" s="317">
        <v>58773</v>
      </c>
      <c r="K8" s="317">
        <v>59521</v>
      </c>
      <c r="L8" s="317">
        <v>60601</v>
      </c>
      <c r="M8" s="317">
        <v>61329</v>
      </c>
      <c r="N8" s="317">
        <v>62784</v>
      </c>
      <c r="O8" s="317">
        <v>63973</v>
      </c>
      <c r="P8" s="319">
        <v>58209.923076923078</v>
      </c>
      <c r="Q8" s="333"/>
      <c r="R8" s="333"/>
      <c r="S8" s="333"/>
      <c r="T8" s="333"/>
      <c r="Z8" s="162"/>
      <c r="AA8" s="165"/>
      <c r="AB8" s="162"/>
      <c r="AC8" s="162"/>
      <c r="AD8" s="162"/>
    </row>
    <row r="9" spans="2:30">
      <c r="B9" s="320" t="s">
        <v>461</v>
      </c>
      <c r="C9" s="324">
        <v>406275</v>
      </c>
      <c r="D9" s="324">
        <v>408928</v>
      </c>
      <c r="E9" s="324">
        <v>412582</v>
      </c>
      <c r="F9" s="324">
        <v>416419</v>
      </c>
      <c r="G9" s="324">
        <v>417963</v>
      </c>
      <c r="H9" s="324">
        <v>421032</v>
      </c>
      <c r="I9" s="324">
        <v>425620</v>
      </c>
      <c r="J9" s="324">
        <v>429796</v>
      </c>
      <c r="K9" s="324">
        <v>434035</v>
      </c>
      <c r="L9" s="324">
        <v>438429</v>
      </c>
      <c r="M9" s="324">
        <v>440873</v>
      </c>
      <c r="N9" s="324">
        <v>448690</v>
      </c>
      <c r="O9" s="324">
        <v>454761</v>
      </c>
      <c r="P9" s="325">
        <v>427338.69230769231</v>
      </c>
      <c r="Q9" s="333"/>
      <c r="R9" s="333"/>
      <c r="S9" s="333"/>
      <c r="Z9" s="162"/>
      <c r="AA9" s="162"/>
      <c r="AB9" s="162"/>
      <c r="AC9" s="162"/>
      <c r="AD9" s="162"/>
    </row>
    <row r="10" spans="2:30">
      <c r="B10" s="339" t="s">
        <v>462</v>
      </c>
      <c r="C10" s="333"/>
      <c r="D10" s="333"/>
      <c r="E10" s="333"/>
      <c r="F10" s="333"/>
      <c r="G10" s="333"/>
      <c r="H10" s="333"/>
      <c r="I10" s="333"/>
      <c r="J10" s="333"/>
      <c r="K10" s="333"/>
      <c r="L10" s="333"/>
      <c r="M10" s="333"/>
      <c r="N10" s="333"/>
      <c r="O10" s="333"/>
      <c r="P10" s="333"/>
      <c r="Q10" s="333"/>
      <c r="R10" s="333"/>
    </row>
    <row r="11" spans="2:30">
      <c r="B11" s="333"/>
      <c r="C11" s="333"/>
      <c r="D11" s="333"/>
      <c r="E11" s="333"/>
      <c r="F11" s="333"/>
      <c r="G11" s="333"/>
      <c r="H11" s="333"/>
      <c r="I11" s="333"/>
      <c r="J11" s="333"/>
      <c r="K11" s="333"/>
      <c r="L11" s="333"/>
      <c r="M11" s="333"/>
      <c r="N11" s="333"/>
      <c r="O11" s="333"/>
      <c r="P11" s="333"/>
      <c r="Q11" s="333"/>
      <c r="R11" s="333"/>
    </row>
    <row r="12" spans="2:30" ht="16.149999999999999" thickBot="1">
      <c r="B12" s="486" t="s">
        <v>531</v>
      </c>
      <c r="C12" s="486"/>
      <c r="D12" s="486"/>
      <c r="E12" s="486"/>
      <c r="F12" s="486"/>
      <c r="G12" s="486"/>
      <c r="H12" s="486"/>
      <c r="I12" s="486"/>
      <c r="J12" s="486"/>
      <c r="K12" s="486"/>
      <c r="L12" s="486"/>
      <c r="M12" s="486"/>
      <c r="N12" s="486"/>
      <c r="O12" s="486"/>
      <c r="P12" s="486"/>
      <c r="Q12" s="486"/>
      <c r="R12" s="486"/>
    </row>
    <row r="13" spans="2:30" ht="99.75">
      <c r="B13" s="326" t="s">
        <v>459</v>
      </c>
      <c r="C13" s="329" t="s">
        <v>172</v>
      </c>
      <c r="D13" s="329" t="s">
        <v>403</v>
      </c>
      <c r="E13" s="329" t="s">
        <v>404</v>
      </c>
      <c r="F13" s="329" t="s">
        <v>405</v>
      </c>
      <c r="G13" s="329" t="s">
        <v>406</v>
      </c>
      <c r="H13" s="329" t="s">
        <v>407</v>
      </c>
      <c r="I13" s="329" t="s">
        <v>408</v>
      </c>
      <c r="J13" s="329" t="s">
        <v>409</v>
      </c>
      <c r="K13" s="329" t="s">
        <v>410</v>
      </c>
      <c r="L13" s="329" t="s">
        <v>411</v>
      </c>
      <c r="M13" s="329" t="s">
        <v>412</v>
      </c>
      <c r="N13" s="329" t="s">
        <v>413</v>
      </c>
      <c r="O13" s="400" t="s">
        <v>414</v>
      </c>
      <c r="P13" s="408" t="s">
        <v>389</v>
      </c>
      <c r="Q13" s="409" t="s">
        <v>463</v>
      </c>
      <c r="R13" s="410" t="s">
        <v>464</v>
      </c>
    </row>
    <row r="14" spans="2:30">
      <c r="B14" s="316" t="s">
        <v>348</v>
      </c>
      <c r="C14" s="317">
        <v>1741</v>
      </c>
      <c r="D14" s="317">
        <v>1291</v>
      </c>
      <c r="E14" s="317">
        <v>1452</v>
      </c>
      <c r="F14" s="317">
        <v>1365</v>
      </c>
      <c r="G14" s="317">
        <v>1428</v>
      </c>
      <c r="H14" s="317">
        <v>1346</v>
      </c>
      <c r="I14" s="317">
        <v>1526</v>
      </c>
      <c r="J14" s="317">
        <v>1614</v>
      </c>
      <c r="K14" s="317">
        <v>1726</v>
      </c>
      <c r="L14" s="317">
        <v>1567</v>
      </c>
      <c r="M14" s="317">
        <v>1655</v>
      </c>
      <c r="N14" s="317">
        <v>1999</v>
      </c>
      <c r="O14" s="401">
        <v>1672</v>
      </c>
      <c r="P14" s="403">
        <v>20382</v>
      </c>
      <c r="Q14" s="321">
        <v>200581</v>
      </c>
      <c r="R14" s="404">
        <f t="shared" ref="R14:R19" si="0">P14/Q14</f>
        <v>0.10161480897991335</v>
      </c>
    </row>
    <row r="15" spans="2:30">
      <c r="B15" s="316" t="s">
        <v>169</v>
      </c>
      <c r="C15" s="317">
        <v>1768</v>
      </c>
      <c r="D15" s="317">
        <v>1405</v>
      </c>
      <c r="E15" s="317">
        <v>1434</v>
      </c>
      <c r="F15" s="317">
        <v>1500</v>
      </c>
      <c r="G15" s="317">
        <v>1421</v>
      </c>
      <c r="H15" s="317">
        <v>1446</v>
      </c>
      <c r="I15" s="317">
        <v>1493</v>
      </c>
      <c r="J15" s="317">
        <v>1565</v>
      </c>
      <c r="K15" s="317">
        <v>1610</v>
      </c>
      <c r="L15" s="317">
        <v>1875</v>
      </c>
      <c r="M15" s="317">
        <v>1894</v>
      </c>
      <c r="N15" s="317">
        <v>2213</v>
      </c>
      <c r="O15" s="401">
        <v>2195</v>
      </c>
      <c r="P15" s="403">
        <v>21819</v>
      </c>
      <c r="Q15" s="321">
        <v>212787</v>
      </c>
      <c r="R15" s="404">
        <f t="shared" si="0"/>
        <v>0.10253915887718705</v>
      </c>
    </row>
    <row r="16" spans="2:30">
      <c r="B16" s="316" t="s">
        <v>170</v>
      </c>
      <c r="C16" s="317">
        <v>1149</v>
      </c>
      <c r="D16" s="317">
        <v>859</v>
      </c>
      <c r="E16" s="317">
        <v>1019</v>
      </c>
      <c r="F16" s="317">
        <v>844</v>
      </c>
      <c r="G16" s="317">
        <v>913</v>
      </c>
      <c r="H16" s="317">
        <v>912</v>
      </c>
      <c r="I16" s="317">
        <v>997</v>
      </c>
      <c r="J16" s="317">
        <v>1014</v>
      </c>
      <c r="K16" s="317">
        <v>1112</v>
      </c>
      <c r="L16" s="317">
        <v>1194</v>
      </c>
      <c r="M16" s="317">
        <v>1384</v>
      </c>
      <c r="N16" s="317">
        <v>1590</v>
      </c>
      <c r="O16" s="401">
        <v>1280</v>
      </c>
      <c r="P16" s="403">
        <v>14267</v>
      </c>
      <c r="Q16" s="321">
        <v>157237</v>
      </c>
      <c r="R16" s="404">
        <f t="shared" si="0"/>
        <v>9.0735641102285089E-2</v>
      </c>
    </row>
    <row r="17" spans="2:19">
      <c r="B17" s="316" t="s">
        <v>349</v>
      </c>
      <c r="C17" s="317">
        <v>8849</v>
      </c>
      <c r="D17" s="317">
        <v>7194</v>
      </c>
      <c r="E17" s="317">
        <v>7954</v>
      </c>
      <c r="F17" s="317">
        <v>7290</v>
      </c>
      <c r="G17" s="317">
        <v>7096</v>
      </c>
      <c r="H17" s="317">
        <v>6884</v>
      </c>
      <c r="I17" s="317">
        <v>7399</v>
      </c>
      <c r="J17" s="317">
        <v>7604</v>
      </c>
      <c r="K17" s="317">
        <v>7855</v>
      </c>
      <c r="L17" s="317">
        <v>7242</v>
      </c>
      <c r="M17" s="317">
        <v>8114</v>
      </c>
      <c r="N17" s="317">
        <v>8982</v>
      </c>
      <c r="O17" s="401">
        <v>7549</v>
      </c>
      <c r="P17" s="403">
        <v>100012</v>
      </c>
      <c r="Q17" s="321">
        <v>883145</v>
      </c>
      <c r="R17" s="404">
        <f t="shared" si="0"/>
        <v>0.11324527682317173</v>
      </c>
    </row>
    <row r="18" spans="2:19">
      <c r="B18" s="316" t="s">
        <v>171</v>
      </c>
      <c r="C18" s="317">
        <v>2644</v>
      </c>
      <c r="D18" s="317">
        <v>2150</v>
      </c>
      <c r="E18" s="317">
        <v>2335</v>
      </c>
      <c r="F18" s="317">
        <v>2172</v>
      </c>
      <c r="G18" s="317">
        <v>2189</v>
      </c>
      <c r="H18" s="317">
        <v>2009</v>
      </c>
      <c r="I18" s="317">
        <v>2281</v>
      </c>
      <c r="J18" s="317">
        <v>2336</v>
      </c>
      <c r="K18" s="317">
        <v>2267</v>
      </c>
      <c r="L18" s="317">
        <v>2528</v>
      </c>
      <c r="M18" s="317">
        <v>2770</v>
      </c>
      <c r="N18" s="317">
        <v>3077</v>
      </c>
      <c r="O18" s="401">
        <v>2659</v>
      </c>
      <c r="P18" s="403">
        <v>31417</v>
      </c>
      <c r="Q18" s="321">
        <v>215007</v>
      </c>
      <c r="R18" s="404">
        <f t="shared" si="0"/>
        <v>0.14612082397317297</v>
      </c>
    </row>
    <row r="19" spans="2:19" ht="14.65" thickBot="1">
      <c r="B19" s="320" t="s">
        <v>465</v>
      </c>
      <c r="C19" s="327">
        <f>SUM(C14:C18)</f>
        <v>16151</v>
      </c>
      <c r="D19" s="327">
        <f t="shared" ref="D19:Q19" si="1">SUM(D14:D18)</f>
        <v>12899</v>
      </c>
      <c r="E19" s="327">
        <f t="shared" si="1"/>
        <v>14194</v>
      </c>
      <c r="F19" s="327">
        <f t="shared" si="1"/>
        <v>13171</v>
      </c>
      <c r="G19" s="327">
        <f t="shared" si="1"/>
        <v>13047</v>
      </c>
      <c r="H19" s="327">
        <f t="shared" si="1"/>
        <v>12597</v>
      </c>
      <c r="I19" s="327">
        <f t="shared" si="1"/>
        <v>13696</v>
      </c>
      <c r="J19" s="327">
        <f t="shared" si="1"/>
        <v>14133</v>
      </c>
      <c r="K19" s="327">
        <f t="shared" si="1"/>
        <v>14570</v>
      </c>
      <c r="L19" s="327">
        <f t="shared" si="1"/>
        <v>14406</v>
      </c>
      <c r="M19" s="327">
        <f t="shared" si="1"/>
        <v>15817</v>
      </c>
      <c r="N19" s="327">
        <f t="shared" si="1"/>
        <v>17861</v>
      </c>
      <c r="O19" s="402">
        <f t="shared" si="1"/>
        <v>15355</v>
      </c>
      <c r="P19" s="405">
        <f t="shared" si="1"/>
        <v>187897</v>
      </c>
      <c r="Q19" s="406">
        <f t="shared" si="1"/>
        <v>1668757</v>
      </c>
      <c r="R19" s="407">
        <f t="shared" si="0"/>
        <v>0.11259698086659711</v>
      </c>
    </row>
    <row r="20" spans="2:19">
      <c r="B20" s="320" t="s">
        <v>466</v>
      </c>
      <c r="C20" s="328">
        <f>C19/C9</f>
        <v>3.9753861300843026E-2</v>
      </c>
      <c r="D20" s="328">
        <f t="shared" ref="D20:O20" si="2">D19/D9</f>
        <v>3.1543450191720793E-2</v>
      </c>
      <c r="E20" s="328">
        <f t="shared" si="2"/>
        <v>3.4402858098511326E-2</v>
      </c>
      <c r="F20" s="328">
        <f t="shared" si="2"/>
        <v>3.1629200396715809E-2</v>
      </c>
      <c r="G20" s="328">
        <f t="shared" si="2"/>
        <v>3.1215681770874457E-2</v>
      </c>
      <c r="H20" s="328">
        <f t="shared" si="2"/>
        <v>2.9919341047711337E-2</v>
      </c>
      <c r="I20" s="328">
        <f t="shared" si="2"/>
        <v>3.2178938959635354E-2</v>
      </c>
      <c r="J20" s="328">
        <f t="shared" si="2"/>
        <v>3.2883042187456378E-2</v>
      </c>
      <c r="K20" s="328">
        <f t="shared" si="2"/>
        <v>3.3568721416475628E-2</v>
      </c>
      <c r="L20" s="328">
        <f t="shared" si="2"/>
        <v>3.285822790007048E-2</v>
      </c>
      <c r="M20" s="328">
        <f t="shared" si="2"/>
        <v>3.5876544946050221E-2</v>
      </c>
      <c r="N20" s="328">
        <f t="shared" si="2"/>
        <v>3.9806993692750009E-2</v>
      </c>
      <c r="O20" s="328">
        <f t="shared" si="2"/>
        <v>3.3764988642385779E-2</v>
      </c>
      <c r="P20" s="333"/>
      <c r="Q20" s="333"/>
      <c r="R20" s="333"/>
      <c r="S20" s="333"/>
    </row>
    <row r="21" spans="2:19">
      <c r="B21" s="339" t="s">
        <v>467</v>
      </c>
      <c r="C21" s="333"/>
      <c r="D21" s="333"/>
      <c r="E21" s="333"/>
      <c r="F21" s="333"/>
      <c r="G21" s="333"/>
      <c r="H21" s="333"/>
      <c r="I21" s="333"/>
      <c r="J21" s="333"/>
      <c r="K21" s="333"/>
      <c r="L21" s="333"/>
      <c r="M21" s="333"/>
      <c r="N21" s="333"/>
      <c r="O21" s="333"/>
      <c r="P21" s="333"/>
      <c r="Q21" s="333"/>
      <c r="R21" s="333"/>
      <c r="S21" s="333"/>
    </row>
    <row r="22" spans="2:19">
      <c r="B22" s="339" t="s">
        <v>468</v>
      </c>
      <c r="C22" s="333"/>
      <c r="D22" s="333"/>
      <c r="E22" s="333"/>
      <c r="F22" s="333"/>
      <c r="G22" s="333"/>
      <c r="H22" s="333"/>
      <c r="I22" s="333"/>
      <c r="J22" s="333"/>
      <c r="K22" s="333"/>
      <c r="L22" s="333"/>
      <c r="M22" s="333"/>
      <c r="N22" s="333"/>
      <c r="O22" s="333"/>
      <c r="P22" s="333"/>
      <c r="Q22" s="333"/>
      <c r="R22" s="333"/>
      <c r="S22" s="333"/>
    </row>
    <row r="23" spans="2:19">
      <c r="B23" s="333"/>
      <c r="C23" s="333"/>
      <c r="D23" s="333"/>
      <c r="E23" s="333"/>
      <c r="F23" s="333"/>
      <c r="G23" s="333"/>
      <c r="H23" s="333"/>
      <c r="I23" s="333"/>
      <c r="J23" s="333"/>
      <c r="K23" s="333"/>
      <c r="L23" s="333"/>
      <c r="M23" s="333"/>
      <c r="N23" s="333"/>
      <c r="O23" s="333"/>
      <c r="P23" s="333"/>
      <c r="Q23" s="333"/>
      <c r="R23" s="333"/>
    </row>
    <row r="24" spans="2:19">
      <c r="B24" s="139"/>
      <c r="C24" s="139"/>
      <c r="D24" s="139"/>
      <c r="E24" s="139"/>
      <c r="F24" s="139"/>
      <c r="G24" s="139"/>
      <c r="H24" s="139"/>
      <c r="I24" s="139"/>
      <c r="J24" s="139"/>
      <c r="K24" s="139"/>
      <c r="L24" s="139"/>
      <c r="M24" s="139"/>
      <c r="N24" s="139"/>
      <c r="O24" s="139"/>
    </row>
    <row r="25" spans="2:19">
      <c r="B25" s="139"/>
      <c r="C25" s="139"/>
      <c r="D25" s="139"/>
      <c r="E25" s="139"/>
      <c r="F25" s="139"/>
      <c r="G25" s="139"/>
      <c r="H25" s="139"/>
      <c r="I25" s="139"/>
      <c r="J25" s="139"/>
      <c r="K25" s="139"/>
      <c r="L25" s="139"/>
      <c r="M25" s="139"/>
      <c r="N25" s="139"/>
      <c r="O25" s="139"/>
    </row>
    <row r="26" spans="2:19">
      <c r="B26" s="139"/>
      <c r="C26" s="139"/>
      <c r="D26" s="139"/>
      <c r="E26" s="139"/>
      <c r="F26" s="139"/>
      <c r="G26" s="139"/>
      <c r="H26" s="139"/>
      <c r="I26" s="139"/>
      <c r="J26" s="139"/>
      <c r="K26" s="139"/>
      <c r="L26" s="139"/>
      <c r="M26" s="139"/>
      <c r="N26" s="139"/>
      <c r="O26" s="139"/>
    </row>
    <row r="27" spans="2:19">
      <c r="B27" s="139"/>
      <c r="C27" s="139"/>
      <c r="D27" s="139"/>
      <c r="E27" s="139"/>
      <c r="F27" s="139"/>
      <c r="G27" s="139"/>
      <c r="H27" s="139"/>
      <c r="I27" s="139"/>
      <c r="J27" s="139"/>
      <c r="K27" s="139"/>
      <c r="L27" s="139"/>
      <c r="M27" s="139"/>
      <c r="N27" s="139"/>
      <c r="O27" s="139"/>
    </row>
    <row r="28" spans="2:19">
      <c r="B28" s="139"/>
      <c r="C28" s="139"/>
      <c r="D28" s="139"/>
      <c r="E28" s="139"/>
      <c r="F28" s="139"/>
      <c r="G28" s="139"/>
      <c r="H28" s="139"/>
      <c r="I28" s="139"/>
      <c r="J28" s="139"/>
      <c r="K28" s="139"/>
      <c r="L28" s="139"/>
      <c r="M28" s="139"/>
      <c r="N28" s="139"/>
      <c r="O28" s="139"/>
    </row>
    <row r="29" spans="2:19">
      <c r="G29" s="333"/>
    </row>
  </sheetData>
  <mergeCells count="2">
    <mergeCell ref="B2:P2"/>
    <mergeCell ref="B12:R12"/>
  </mergeCells>
  <phoneticPr fontId="21" type="noConversion"/>
  <hyperlinks>
    <hyperlink ref="B1" location="'Table of Contents'!A1" display="Table of Contents" xr:uid="{3E1AADFF-A3FF-4EC7-8544-69B67A84AE8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2A94-D0FD-49FF-9CFA-5D9688EEE886}">
  <dimension ref="B1:Y58"/>
  <sheetViews>
    <sheetView workbookViewId="0">
      <selection activeCell="B1" sqref="B1"/>
    </sheetView>
  </sheetViews>
  <sheetFormatPr defaultColWidth="9.1328125" defaultRowHeight="14.25"/>
  <cols>
    <col min="1" max="1" width="9.1328125" style="32"/>
    <col min="2" max="2" width="7.86328125" style="32" customWidth="1"/>
    <col min="3" max="3" width="16.1328125" style="32" customWidth="1"/>
    <col min="4" max="4" width="16" style="32" customWidth="1"/>
    <col min="5" max="5" width="14.3984375" style="32" customWidth="1"/>
    <col min="6" max="6" width="15.53125" style="32" customWidth="1"/>
    <col min="7" max="7" width="15.53125" style="139" customWidth="1"/>
    <col min="8" max="8" width="9.1328125" style="32"/>
    <col min="9" max="9" width="27.86328125" style="32" customWidth="1"/>
    <col min="10" max="10" width="20.06640625" style="32" customWidth="1"/>
    <col min="11" max="11" width="18.1328125" style="32" customWidth="1"/>
    <col min="12" max="15" width="9.1328125" style="32" customWidth="1"/>
    <col min="16" max="16384" width="9.1328125" style="32"/>
  </cols>
  <sheetData>
    <row r="1" spans="2:25">
      <c r="B1" s="79" t="s">
        <v>117</v>
      </c>
      <c r="H1" s="333"/>
      <c r="P1" s="162"/>
      <c r="Q1" s="162"/>
      <c r="R1" s="162"/>
      <c r="S1" s="162"/>
      <c r="T1" s="162"/>
    </row>
    <row r="2" spans="2:25" ht="16.149999999999999" customHeight="1">
      <c r="B2" s="485" t="s">
        <v>483</v>
      </c>
      <c r="C2" s="485"/>
      <c r="D2" s="485"/>
      <c r="E2" s="485"/>
      <c r="F2" s="485"/>
      <c r="G2" s="485"/>
      <c r="H2" s="333"/>
      <c r="I2" s="494" t="s">
        <v>484</v>
      </c>
      <c r="J2" s="494"/>
      <c r="K2" s="333"/>
      <c r="P2" s="162"/>
      <c r="Q2" s="162"/>
      <c r="R2" s="162"/>
      <c r="S2" s="162"/>
      <c r="T2" s="162"/>
    </row>
    <row r="3" spans="2:25" ht="76.900000000000006" customHeight="1">
      <c r="B3" s="390" t="s">
        <v>173</v>
      </c>
      <c r="C3" s="391" t="s">
        <v>122</v>
      </c>
      <c r="D3" s="391" t="s">
        <v>144</v>
      </c>
      <c r="E3" s="392" t="s">
        <v>174</v>
      </c>
      <c r="F3" s="390" t="s">
        <v>505</v>
      </c>
      <c r="G3" s="390" t="s">
        <v>506</v>
      </c>
      <c r="I3" s="386" t="s">
        <v>508</v>
      </c>
      <c r="J3" s="386" t="s">
        <v>507</v>
      </c>
      <c r="K3" s="333"/>
      <c r="U3" s="162"/>
      <c r="V3" s="162"/>
      <c r="W3" s="162"/>
      <c r="X3" s="162"/>
      <c r="Y3" s="162"/>
    </row>
    <row r="4" spans="2:25" ht="14.25" customHeight="1">
      <c r="B4" s="489" t="s">
        <v>175</v>
      </c>
      <c r="C4" s="387" t="s">
        <v>381</v>
      </c>
      <c r="D4" s="388">
        <v>9614</v>
      </c>
      <c r="E4" s="388">
        <v>7541</v>
      </c>
      <c r="F4" s="389">
        <v>597.394442947784</v>
      </c>
      <c r="G4" s="389">
        <v>18.278518688024398</v>
      </c>
      <c r="H4" s="97"/>
      <c r="I4" s="371">
        <v>0</v>
      </c>
      <c r="J4" s="73">
        <v>11574</v>
      </c>
      <c r="K4" s="333"/>
      <c r="U4" s="162"/>
      <c r="V4" s="162"/>
      <c r="W4" s="162"/>
      <c r="X4" s="162"/>
      <c r="Y4" s="162"/>
    </row>
    <row r="5" spans="2:25">
      <c r="B5" s="490"/>
      <c r="C5" s="316" t="s">
        <v>56</v>
      </c>
      <c r="D5" s="332">
        <v>11526</v>
      </c>
      <c r="E5" s="332">
        <v>9571</v>
      </c>
      <c r="F5" s="368">
        <v>570.72209367227697</v>
      </c>
      <c r="G5" s="368">
        <v>33.533267684654902</v>
      </c>
      <c r="H5" s="139"/>
      <c r="I5" s="331" t="s">
        <v>496</v>
      </c>
      <c r="J5" s="73">
        <v>25338</v>
      </c>
      <c r="K5" s="333"/>
      <c r="U5" s="162"/>
      <c r="V5" s="162"/>
      <c r="W5" s="162"/>
      <c r="X5" s="162"/>
      <c r="Y5" s="162"/>
    </row>
    <row r="6" spans="2:25">
      <c r="B6" s="490"/>
      <c r="C6" s="316" t="s">
        <v>57</v>
      </c>
      <c r="D6" s="332">
        <v>36971</v>
      </c>
      <c r="E6" s="332">
        <v>29673</v>
      </c>
      <c r="F6" s="368">
        <v>558.980428241053</v>
      </c>
      <c r="G6" s="368">
        <v>45.633588353033403</v>
      </c>
      <c r="H6" s="139"/>
      <c r="I6" s="331" t="s">
        <v>176</v>
      </c>
      <c r="J6" s="73">
        <v>26144</v>
      </c>
      <c r="K6" s="333"/>
      <c r="U6" s="162"/>
      <c r="V6" s="162"/>
      <c r="W6" s="162"/>
      <c r="X6" s="162"/>
      <c r="Y6" s="162"/>
    </row>
    <row r="7" spans="2:25">
      <c r="B7" s="490"/>
      <c r="C7" s="316" t="s">
        <v>58</v>
      </c>
      <c r="D7" s="332">
        <v>27259</v>
      </c>
      <c r="E7" s="332">
        <v>21494</v>
      </c>
      <c r="F7" s="368">
        <v>551.89570491703</v>
      </c>
      <c r="G7" s="368">
        <v>81.034620229404297</v>
      </c>
      <c r="H7" s="139"/>
      <c r="I7" s="331" t="s">
        <v>177</v>
      </c>
      <c r="J7" s="73">
        <v>28939</v>
      </c>
      <c r="K7" s="333"/>
      <c r="U7" s="162"/>
      <c r="V7" s="162"/>
      <c r="W7" s="162"/>
      <c r="X7" s="162"/>
      <c r="Y7" s="162"/>
    </row>
    <row r="8" spans="2:25">
      <c r="B8" s="490"/>
      <c r="C8" s="316" t="s">
        <v>59</v>
      </c>
      <c r="D8" s="332">
        <v>19686</v>
      </c>
      <c r="E8" s="332">
        <v>15432</v>
      </c>
      <c r="F8" s="368">
        <v>550.107281367469</v>
      </c>
      <c r="G8" s="368">
        <v>129.763246562701</v>
      </c>
      <c r="H8" s="139"/>
      <c r="I8" s="331" t="s">
        <v>178</v>
      </c>
      <c r="J8" s="73">
        <v>40866</v>
      </c>
      <c r="K8" s="333"/>
      <c r="U8" s="162"/>
      <c r="V8" s="162"/>
      <c r="W8" s="162"/>
      <c r="X8" s="162"/>
      <c r="Y8" s="162"/>
    </row>
    <row r="9" spans="2:25" s="139" customFormat="1">
      <c r="B9" s="490"/>
      <c r="C9" s="316" t="s">
        <v>60</v>
      </c>
      <c r="D9" s="332">
        <v>26110</v>
      </c>
      <c r="E9" s="332">
        <v>17409</v>
      </c>
      <c r="F9" s="368">
        <v>533.785742991191</v>
      </c>
      <c r="G9" s="368">
        <v>200.07325151283001</v>
      </c>
      <c r="I9" s="331" t="s">
        <v>393</v>
      </c>
      <c r="J9" s="73">
        <v>36234</v>
      </c>
      <c r="K9" s="333"/>
      <c r="U9" s="162"/>
      <c r="V9" s="162"/>
      <c r="W9" s="162"/>
      <c r="X9" s="162"/>
      <c r="Y9" s="162"/>
    </row>
    <row r="10" spans="2:25" s="139" customFormat="1">
      <c r="B10" s="490"/>
      <c r="C10" s="316" t="s">
        <v>377</v>
      </c>
      <c r="D10" s="332">
        <v>22943</v>
      </c>
      <c r="E10" s="332">
        <v>14079</v>
      </c>
      <c r="F10" s="368">
        <v>549.09648938674104</v>
      </c>
      <c r="G10" s="368">
        <v>361.68540881023898</v>
      </c>
      <c r="I10" s="331" t="s">
        <v>497</v>
      </c>
      <c r="J10" s="73">
        <v>9009</v>
      </c>
      <c r="K10" s="333"/>
      <c r="U10" s="162"/>
      <c r="V10" s="162"/>
      <c r="W10" s="162"/>
      <c r="X10" s="162"/>
      <c r="Y10" s="162"/>
    </row>
    <row r="11" spans="2:25" ht="15.4">
      <c r="B11" s="490"/>
      <c r="C11" s="317" t="s">
        <v>201</v>
      </c>
      <c r="D11" s="332">
        <v>2914</v>
      </c>
      <c r="E11" s="369">
        <v>2409</v>
      </c>
      <c r="F11" s="368">
        <v>498.02414018531198</v>
      </c>
      <c r="G11" s="368">
        <v>124.8508054221</v>
      </c>
      <c r="H11" s="139"/>
      <c r="I11" s="385" t="s">
        <v>115</v>
      </c>
      <c r="J11" s="29">
        <f>SUM(J4:J10)</f>
        <v>178104</v>
      </c>
      <c r="K11" s="333"/>
      <c r="M11" s="130"/>
      <c r="T11" s="162"/>
      <c r="U11" s="6"/>
      <c r="V11" s="6"/>
      <c r="W11" s="6"/>
      <c r="X11" s="6"/>
    </row>
    <row r="12" spans="2:25" ht="14.25" customHeight="1">
      <c r="B12" s="491" t="s">
        <v>179</v>
      </c>
      <c r="C12" s="316" t="s">
        <v>381</v>
      </c>
      <c r="D12" s="332">
        <v>602</v>
      </c>
      <c r="E12" s="332">
        <v>544</v>
      </c>
      <c r="F12" s="368">
        <v>529.59622646733101</v>
      </c>
      <c r="G12" s="370" t="s">
        <v>392</v>
      </c>
      <c r="H12" s="139"/>
      <c r="I12" s="476" t="s">
        <v>551</v>
      </c>
      <c r="J12" s="476"/>
      <c r="K12" s="333"/>
      <c r="T12" s="162"/>
      <c r="U12" s="6"/>
      <c r="V12" s="6"/>
      <c r="W12" s="6"/>
      <c r="X12" s="6"/>
    </row>
    <row r="13" spans="2:25" ht="14.25" customHeight="1">
      <c r="B13" s="492"/>
      <c r="C13" s="316" t="s">
        <v>56</v>
      </c>
      <c r="D13" s="332">
        <v>273</v>
      </c>
      <c r="E13" s="332">
        <v>251</v>
      </c>
      <c r="F13" s="368">
        <v>452.62654761904702</v>
      </c>
      <c r="G13" s="370" t="s">
        <v>392</v>
      </c>
      <c r="H13" s="139"/>
      <c r="I13" s="457"/>
      <c r="J13" s="457"/>
      <c r="K13" s="203"/>
    </row>
    <row r="14" spans="2:25">
      <c r="B14" s="492"/>
      <c r="C14" s="316" t="s">
        <v>57</v>
      </c>
      <c r="D14" s="332">
        <v>1099</v>
      </c>
      <c r="E14" s="332">
        <v>990</v>
      </c>
      <c r="F14" s="368">
        <v>445.65597133757899</v>
      </c>
      <c r="G14" s="370" t="s">
        <v>392</v>
      </c>
      <c r="I14" s="457"/>
      <c r="J14" s="457"/>
      <c r="K14" s="203"/>
    </row>
    <row r="15" spans="2:25">
      <c r="B15" s="492"/>
      <c r="C15" s="316" t="s">
        <v>58</v>
      </c>
      <c r="D15" s="332">
        <v>1285</v>
      </c>
      <c r="E15" s="332">
        <v>1092</v>
      </c>
      <c r="F15" s="368">
        <v>424.37070661478498</v>
      </c>
      <c r="G15" s="370" t="s">
        <v>392</v>
      </c>
      <c r="H15" s="97"/>
      <c r="I15" s="457" t="s">
        <v>509</v>
      </c>
      <c r="J15" s="457"/>
      <c r="K15" s="350"/>
    </row>
    <row r="16" spans="2:25" ht="14.25" customHeight="1">
      <c r="B16" s="492"/>
      <c r="C16" s="316" t="s">
        <v>59</v>
      </c>
      <c r="D16" s="332">
        <v>1317</v>
      </c>
      <c r="E16" s="332">
        <v>1104</v>
      </c>
      <c r="F16" s="368">
        <v>414.41244495064501</v>
      </c>
      <c r="G16" s="370" t="s">
        <v>392</v>
      </c>
      <c r="H16" s="97"/>
      <c r="I16" s="457"/>
      <c r="J16" s="457"/>
      <c r="K16" s="350"/>
    </row>
    <row r="17" spans="2:17" ht="14.25" customHeight="1">
      <c r="B17" s="492"/>
      <c r="C17" s="316" t="s">
        <v>60</v>
      </c>
      <c r="D17" s="332">
        <v>2700</v>
      </c>
      <c r="E17" s="332">
        <v>2089</v>
      </c>
      <c r="F17" s="368">
        <v>388.73194537037</v>
      </c>
      <c r="G17" s="370" t="s">
        <v>392</v>
      </c>
      <c r="I17" s="217"/>
      <c r="J17" s="196"/>
    </row>
    <row r="18" spans="2:17" s="139" customFormat="1" ht="14.25" customHeight="1">
      <c r="B18" s="492"/>
      <c r="C18" s="316" t="s">
        <v>377</v>
      </c>
      <c r="D18" s="332">
        <v>8577</v>
      </c>
      <c r="E18" s="332">
        <v>6259</v>
      </c>
      <c r="F18" s="368">
        <v>454.58257296646002</v>
      </c>
      <c r="G18" s="370" t="s">
        <v>392</v>
      </c>
      <c r="I18" s="495" t="s">
        <v>518</v>
      </c>
      <c r="J18" s="495"/>
      <c r="K18" s="495"/>
    </row>
    <row r="19" spans="2:17" ht="14.25" customHeight="1">
      <c r="B19" s="493"/>
      <c r="C19" s="316" t="s">
        <v>201</v>
      </c>
      <c r="D19" s="332">
        <v>39742</v>
      </c>
      <c r="E19" s="332">
        <v>25022</v>
      </c>
      <c r="F19" s="368">
        <v>520.58872056849998</v>
      </c>
      <c r="G19" s="370" t="s">
        <v>392</v>
      </c>
      <c r="I19" s="495"/>
      <c r="J19" s="495"/>
      <c r="K19" s="495"/>
    </row>
    <row r="20" spans="2:17" ht="14.65" customHeight="1">
      <c r="B20" s="12" t="s">
        <v>401</v>
      </c>
      <c r="D20" s="142"/>
      <c r="E20" s="142"/>
      <c r="G20" s="97"/>
      <c r="H20" s="97"/>
      <c r="I20" s="386" t="s">
        <v>520</v>
      </c>
      <c r="J20" s="386" t="s">
        <v>519</v>
      </c>
      <c r="K20" s="386" t="s">
        <v>517</v>
      </c>
    </row>
    <row r="21" spans="2:17" ht="12" customHeight="1">
      <c r="B21" s="496" t="s">
        <v>522</v>
      </c>
      <c r="C21" s="496"/>
      <c r="D21" s="496"/>
      <c r="E21" s="496"/>
      <c r="F21" s="496"/>
      <c r="G21" s="496"/>
      <c r="H21" s="194"/>
      <c r="I21" s="371">
        <v>0</v>
      </c>
      <c r="J21" s="73">
        <v>17374</v>
      </c>
      <c r="K21" s="73">
        <v>17140</v>
      </c>
    </row>
    <row r="22" spans="2:17" ht="14.25" customHeight="1">
      <c r="B22" s="496"/>
      <c r="C22" s="496"/>
      <c r="D22" s="496"/>
      <c r="E22" s="496"/>
      <c r="F22" s="496"/>
      <c r="G22" s="496"/>
      <c r="H22" s="194"/>
      <c r="I22" s="384" t="s">
        <v>496</v>
      </c>
      <c r="J22" s="73">
        <v>16245</v>
      </c>
      <c r="K22" s="73">
        <v>16638</v>
      </c>
    </row>
    <row r="23" spans="2:17" ht="14.25" customHeight="1">
      <c r="B23" s="496" t="s">
        <v>521</v>
      </c>
      <c r="C23" s="496"/>
      <c r="D23" s="496"/>
      <c r="E23" s="496"/>
      <c r="F23" s="496"/>
      <c r="G23" s="496"/>
      <c r="H23" s="194"/>
      <c r="I23" s="384" t="s">
        <v>176</v>
      </c>
      <c r="J23" s="412" t="s">
        <v>417</v>
      </c>
      <c r="K23" s="73">
        <v>736</v>
      </c>
    </row>
    <row r="24" spans="2:17" ht="13.5" customHeight="1">
      <c r="B24" s="496"/>
      <c r="C24" s="496"/>
      <c r="D24" s="496"/>
      <c r="E24" s="496"/>
      <c r="F24" s="496"/>
      <c r="G24" s="496"/>
      <c r="H24" s="194"/>
      <c r="I24" s="384" t="s">
        <v>177</v>
      </c>
      <c r="J24" s="77">
        <v>895</v>
      </c>
      <c r="K24" s="412" t="s">
        <v>417</v>
      </c>
      <c r="P24" s="194"/>
    </row>
    <row r="25" spans="2:17" ht="15.75" customHeight="1">
      <c r="B25" s="355"/>
      <c r="C25" s="355"/>
      <c r="D25" s="355"/>
      <c r="E25" s="355"/>
      <c r="F25" s="355"/>
      <c r="G25" s="355"/>
      <c r="H25" s="194"/>
      <c r="I25" s="384" t="s">
        <v>178</v>
      </c>
      <c r="J25" s="412" t="s">
        <v>417</v>
      </c>
      <c r="K25" s="412" t="s">
        <v>417</v>
      </c>
      <c r="Q25" s="194"/>
    </row>
    <row r="26" spans="2:17" ht="15.85" customHeight="1">
      <c r="B26" s="240"/>
      <c r="C26" s="240"/>
      <c r="D26" s="240"/>
      <c r="E26" s="240"/>
      <c r="F26" s="240"/>
      <c r="G26" s="240"/>
      <c r="H26" s="194"/>
      <c r="I26" s="384" t="s">
        <v>393</v>
      </c>
      <c r="J26" s="412" t="s">
        <v>417</v>
      </c>
      <c r="K26" s="412" t="s">
        <v>417</v>
      </c>
      <c r="Q26" s="194"/>
    </row>
    <row r="27" spans="2:17" ht="15.85" customHeight="1">
      <c r="B27" s="279"/>
      <c r="C27" s="279"/>
      <c r="D27" s="279"/>
      <c r="E27" s="279"/>
      <c r="F27" s="352"/>
      <c r="G27" s="352"/>
      <c r="H27" s="352"/>
      <c r="I27" s="384" t="s">
        <v>497</v>
      </c>
      <c r="J27" s="412" t="s">
        <v>417</v>
      </c>
      <c r="K27" s="412" t="s">
        <v>417</v>
      </c>
      <c r="Q27" s="194"/>
    </row>
    <row r="28" spans="2:17" s="139" customFormat="1" ht="15.85" customHeight="1">
      <c r="B28" s="279"/>
      <c r="C28" s="279"/>
      <c r="D28" s="279"/>
      <c r="E28" s="279"/>
      <c r="F28" s="352"/>
      <c r="G28" s="352"/>
      <c r="H28" s="352"/>
      <c r="I28" s="385" t="s">
        <v>115</v>
      </c>
      <c r="J28" s="29">
        <f>SUM(J21:J27)</f>
        <v>34514</v>
      </c>
      <c r="K28" s="29">
        <f>SUM(K21:K27)</f>
        <v>34514</v>
      </c>
      <c r="Q28" s="194"/>
    </row>
    <row r="29" spans="2:17" ht="15.85" customHeight="1">
      <c r="B29" s="279"/>
      <c r="C29" s="279"/>
      <c r="D29" s="279"/>
      <c r="E29" s="279"/>
      <c r="F29" s="352"/>
      <c r="G29" s="352"/>
      <c r="H29" s="352"/>
      <c r="I29" s="487" t="s">
        <v>552</v>
      </c>
      <c r="J29" s="487"/>
      <c r="K29" s="487"/>
      <c r="P29" s="194"/>
    </row>
    <row r="30" spans="2:17" ht="15.85" customHeight="1">
      <c r="B30" s="279"/>
      <c r="C30" s="279"/>
      <c r="D30" s="279"/>
      <c r="E30" s="279"/>
      <c r="F30" s="352"/>
      <c r="G30" s="352"/>
      <c r="H30" s="352"/>
      <c r="I30" s="488"/>
      <c r="J30" s="488"/>
      <c r="K30" s="488"/>
      <c r="P30" s="194"/>
    </row>
    <row r="31" spans="2:17" ht="15.85" customHeight="1">
      <c r="B31" s="279"/>
      <c r="C31" s="279"/>
      <c r="D31" s="279"/>
      <c r="E31" s="279"/>
      <c r="F31" s="352"/>
      <c r="G31" s="352"/>
      <c r="H31" s="352"/>
      <c r="I31" s="457" t="s">
        <v>509</v>
      </c>
      <c r="J31" s="457"/>
      <c r="K31" s="457"/>
    </row>
    <row r="32" spans="2:17" ht="14.25" customHeight="1">
      <c r="B32" s="333"/>
      <c r="C32" s="333"/>
      <c r="D32" s="333"/>
      <c r="E32" s="333"/>
      <c r="F32" s="352"/>
      <c r="G32" s="352"/>
      <c r="H32" s="352"/>
      <c r="I32" s="457"/>
      <c r="J32" s="457"/>
      <c r="K32" s="457"/>
    </row>
    <row r="33" spans="3:16">
      <c r="C33" s="333"/>
      <c r="D33" s="333"/>
      <c r="E33" s="333"/>
      <c r="F33" s="352"/>
      <c r="G33" s="352"/>
      <c r="H33" s="352"/>
      <c r="I33" s="333"/>
      <c r="J33" s="333"/>
      <c r="K33" s="333"/>
      <c r="P33" s="194"/>
    </row>
    <row r="34" spans="3:16">
      <c r="C34" s="333"/>
      <c r="D34" s="145"/>
      <c r="E34" s="333"/>
      <c r="F34" s="333"/>
      <c r="G34" s="97"/>
      <c r="H34" s="139"/>
      <c r="I34" s="333"/>
      <c r="J34" s="333"/>
      <c r="K34" s="333"/>
      <c r="P34" s="194"/>
    </row>
    <row r="35" spans="3:16" s="139" customFormat="1">
      <c r="C35" s="333"/>
      <c r="D35" s="145"/>
      <c r="E35" s="333"/>
      <c r="F35" s="333"/>
      <c r="G35" s="97"/>
      <c r="I35" s="333"/>
      <c r="J35" s="333"/>
      <c r="K35" s="333"/>
      <c r="P35" s="194"/>
    </row>
    <row r="36" spans="3:16">
      <c r="C36" s="333"/>
      <c r="D36" s="145"/>
      <c r="E36" s="333"/>
      <c r="F36" s="333"/>
      <c r="G36" s="97"/>
      <c r="H36" s="194"/>
      <c r="I36" s="217"/>
      <c r="J36" s="217"/>
      <c r="K36" s="217"/>
      <c r="P36" s="194"/>
    </row>
    <row r="37" spans="3:16">
      <c r="C37" s="333"/>
      <c r="D37" s="145"/>
      <c r="E37" s="333"/>
      <c r="F37" s="333"/>
      <c r="G37" s="97"/>
      <c r="H37" s="194"/>
      <c r="I37" s="217"/>
      <c r="J37" s="217"/>
      <c r="K37" s="217"/>
      <c r="P37" s="194"/>
    </row>
    <row r="38" spans="3:16">
      <c r="C38" s="333"/>
      <c r="D38" s="145"/>
      <c r="E38" s="333"/>
      <c r="F38" s="333"/>
      <c r="G38" s="194"/>
      <c r="H38" s="194"/>
      <c r="J38" s="217"/>
      <c r="K38" s="217"/>
      <c r="P38" s="194"/>
    </row>
    <row r="39" spans="3:16">
      <c r="C39" s="139"/>
      <c r="D39" s="143"/>
      <c r="E39" s="144"/>
      <c r="F39" s="144"/>
      <c r="G39" s="144"/>
      <c r="H39" s="144"/>
      <c r="K39" s="194"/>
      <c r="P39" s="194"/>
    </row>
    <row r="40" spans="3:16">
      <c r="C40" s="139"/>
      <c r="D40" s="145"/>
      <c r="E40" s="139"/>
      <c r="F40" s="139"/>
      <c r="G40" s="194"/>
      <c r="H40" s="194"/>
      <c r="K40" s="194"/>
    </row>
    <row r="41" spans="3:16">
      <c r="C41" s="139"/>
      <c r="D41" s="145"/>
      <c r="E41" s="139"/>
      <c r="F41" s="139"/>
      <c r="G41" s="194"/>
      <c r="H41" s="194"/>
    </row>
    <row r="42" spans="3:16">
      <c r="C42" s="139"/>
      <c r="D42" s="145"/>
      <c r="E42" s="139"/>
      <c r="F42" s="139"/>
      <c r="G42" s="194"/>
      <c r="H42" s="194"/>
    </row>
    <row r="43" spans="3:16">
      <c r="C43" s="139"/>
      <c r="D43" s="145"/>
      <c r="E43" s="139"/>
      <c r="F43" s="139"/>
      <c r="G43" s="194"/>
      <c r="H43" s="194"/>
    </row>
    <row r="44" spans="3:16">
      <c r="C44" s="139"/>
      <c r="D44" s="145"/>
      <c r="E44" s="139"/>
      <c r="F44" s="139"/>
      <c r="H44" s="139"/>
    </row>
    <row r="45" spans="3:16">
      <c r="C45" s="139"/>
      <c r="D45" s="145"/>
      <c r="E45" s="139"/>
      <c r="F45" s="139"/>
      <c r="H45" s="139"/>
    </row>
    <row r="46" spans="3:16">
      <c r="C46" s="139"/>
      <c r="D46" s="145"/>
      <c r="E46" s="139"/>
      <c r="F46" s="139"/>
      <c r="H46" s="139"/>
    </row>
    <row r="47" spans="3:16">
      <c r="C47" s="139"/>
      <c r="D47" s="145"/>
      <c r="E47" s="139"/>
      <c r="F47" s="139"/>
      <c r="H47" s="139"/>
    </row>
    <row r="48" spans="3:16">
      <c r="C48" s="139"/>
      <c r="D48" s="145"/>
      <c r="E48" s="139"/>
      <c r="F48" s="139"/>
      <c r="H48" s="139"/>
    </row>
    <row r="49" spans="4:8">
      <c r="D49" s="145"/>
      <c r="E49" s="139"/>
      <c r="F49" s="139"/>
      <c r="H49" s="139"/>
    </row>
    <row r="50" spans="4:8">
      <c r="D50" s="145"/>
      <c r="E50" s="139"/>
      <c r="F50" s="139"/>
      <c r="H50" s="139"/>
    </row>
    <row r="51" spans="4:8">
      <c r="D51" s="145"/>
      <c r="E51" s="139"/>
      <c r="F51" s="139"/>
      <c r="H51" s="139"/>
    </row>
    <row r="52" spans="4:8">
      <c r="D52" s="145"/>
      <c r="E52" s="139"/>
      <c r="F52" s="139"/>
      <c r="H52" s="139"/>
    </row>
    <row r="53" spans="4:8">
      <c r="D53" s="145"/>
      <c r="E53" s="139"/>
      <c r="F53" s="139"/>
      <c r="H53" s="139"/>
    </row>
    <row r="54" spans="4:8">
      <c r="D54" s="145"/>
      <c r="E54" s="139"/>
      <c r="F54" s="139"/>
      <c r="H54" s="139"/>
    </row>
    <row r="55" spans="4:8">
      <c r="D55" s="145"/>
      <c r="E55" s="139"/>
      <c r="F55" s="139"/>
      <c r="H55" s="139"/>
    </row>
    <row r="56" spans="4:8">
      <c r="D56" s="145"/>
      <c r="E56" s="139"/>
      <c r="F56" s="139"/>
      <c r="H56" s="139"/>
    </row>
    <row r="57" spans="4:8">
      <c r="D57" s="145"/>
      <c r="E57" s="139"/>
      <c r="F57" s="139"/>
      <c r="H57" s="139"/>
    </row>
    <row r="58" spans="4:8">
      <c r="D58" s="145"/>
      <c r="E58" s="139"/>
      <c r="F58" s="139"/>
      <c r="H58" s="139"/>
    </row>
  </sheetData>
  <mergeCells count="11">
    <mergeCell ref="I29:K30"/>
    <mergeCell ref="I31:K32"/>
    <mergeCell ref="B4:B11"/>
    <mergeCell ref="B12:B19"/>
    <mergeCell ref="B2:G2"/>
    <mergeCell ref="I15:J16"/>
    <mergeCell ref="I2:J2"/>
    <mergeCell ref="I18:K19"/>
    <mergeCell ref="I12:J14"/>
    <mergeCell ref="B21:G22"/>
    <mergeCell ref="B23:G24"/>
  </mergeCells>
  <hyperlinks>
    <hyperlink ref="B1" location="'Table of Contents'!A1" display="Table of Contents" xr:uid="{32577E6B-7078-4BDC-9B78-FCF9B4C75DFD}"/>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228F-A4E6-421D-8C4F-28B4E9CA0DEC}">
  <dimension ref="B1:AJ36"/>
  <sheetViews>
    <sheetView workbookViewId="0">
      <selection activeCell="B1" sqref="B1"/>
    </sheetView>
  </sheetViews>
  <sheetFormatPr defaultColWidth="9.1328125" defaultRowHeight="14.25"/>
  <cols>
    <col min="1" max="1" width="9.1328125" style="32"/>
    <col min="2" max="3" width="15.59765625" style="32" customWidth="1"/>
    <col min="4" max="4" width="16.1328125" style="32" customWidth="1"/>
    <col min="5" max="5" width="15.59765625" style="32" customWidth="1"/>
    <col min="6" max="6" width="15.59765625" style="217" customWidth="1"/>
    <col min="7" max="8" width="15.59765625" style="32" customWidth="1"/>
    <col min="9" max="9" width="15.59765625" style="217" customWidth="1"/>
    <col min="10" max="10" width="15.59765625" style="32" customWidth="1"/>
    <col min="11" max="11" width="12.73046875" style="32" customWidth="1"/>
    <col min="12" max="12" width="12.59765625" style="32" bestFit="1" customWidth="1"/>
    <col min="13" max="13" width="9.3984375" style="32" bestFit="1" customWidth="1"/>
    <col min="14" max="14" width="9.1328125" style="32"/>
    <col min="15" max="28" width="9.1328125" style="32" customWidth="1"/>
    <col min="29" max="16384" width="9.1328125" style="32"/>
  </cols>
  <sheetData>
    <row r="1" spans="2:33">
      <c r="B1" s="79" t="s">
        <v>117</v>
      </c>
      <c r="AC1" s="162"/>
      <c r="AD1" s="162"/>
      <c r="AE1" s="162"/>
      <c r="AF1" s="162"/>
      <c r="AG1" s="162"/>
    </row>
    <row r="2" spans="2:33">
      <c r="AC2" s="198"/>
      <c r="AD2" s="162"/>
      <c r="AE2" s="162"/>
      <c r="AF2" s="162"/>
      <c r="AG2" s="162"/>
    </row>
    <row r="3" spans="2:33" ht="34.5" customHeight="1">
      <c r="B3" s="499" t="s">
        <v>533</v>
      </c>
      <c r="C3" s="500"/>
      <c r="D3" s="501"/>
      <c r="E3" s="165"/>
      <c r="G3" s="470" t="s">
        <v>534</v>
      </c>
      <c r="H3" s="470"/>
      <c r="I3" s="276"/>
      <c r="AC3" s="198"/>
      <c r="AD3" s="162"/>
      <c r="AE3" s="162"/>
      <c r="AF3" s="162"/>
      <c r="AG3" s="162"/>
    </row>
    <row r="4" spans="2:33" ht="16.899999999999999">
      <c r="B4" s="80" t="s">
        <v>119</v>
      </c>
      <c r="C4" s="80" t="s">
        <v>175</v>
      </c>
      <c r="D4" s="80" t="s">
        <v>180</v>
      </c>
      <c r="G4" s="459"/>
      <c r="H4" s="459"/>
      <c r="I4" s="277"/>
      <c r="J4" s="202"/>
      <c r="AC4" s="198"/>
      <c r="AD4" s="162"/>
      <c r="AE4" s="162"/>
      <c r="AF4" s="162"/>
      <c r="AG4" s="162"/>
    </row>
    <row r="5" spans="2:33">
      <c r="B5" s="80">
        <v>2018</v>
      </c>
      <c r="C5" s="81">
        <v>174.04775251079201</v>
      </c>
      <c r="D5" s="81">
        <v>468.49754964855703</v>
      </c>
      <c r="G5" s="334">
        <v>2018</v>
      </c>
      <c r="H5" s="335">
        <v>545411661.21000004</v>
      </c>
      <c r="I5" s="83"/>
      <c r="J5" s="202"/>
      <c r="L5" s="107"/>
      <c r="M5" s="333"/>
      <c r="AC5" s="198"/>
      <c r="AD5" s="162"/>
      <c r="AE5" s="162"/>
      <c r="AF5" s="162"/>
      <c r="AG5" s="162"/>
    </row>
    <row r="6" spans="2:33">
      <c r="B6" s="80">
        <v>2019</v>
      </c>
      <c r="C6" s="81">
        <v>162.77619443112101</v>
      </c>
      <c r="D6" s="81">
        <v>526.68283214371399</v>
      </c>
      <c r="G6" s="334">
        <v>2019</v>
      </c>
      <c r="H6" s="335">
        <v>623593366.38</v>
      </c>
      <c r="I6" s="83"/>
      <c r="J6" s="202"/>
      <c r="K6" s="202"/>
      <c r="L6" s="202"/>
      <c r="M6" s="333"/>
      <c r="N6" s="202"/>
      <c r="P6" s="217"/>
      <c r="AC6" s="198"/>
      <c r="AD6" s="162"/>
      <c r="AE6" s="162"/>
      <c r="AF6" s="162"/>
      <c r="AG6" s="162"/>
    </row>
    <row r="7" spans="2:33">
      <c r="B7" s="80">
        <v>2020</v>
      </c>
      <c r="C7" s="81">
        <v>151.61461639820499</v>
      </c>
      <c r="D7" s="81">
        <v>490.76962172977898</v>
      </c>
      <c r="G7" s="334">
        <v>2020</v>
      </c>
      <c r="H7" s="335">
        <v>573573439</v>
      </c>
      <c r="I7" s="83"/>
      <c r="J7" s="202"/>
      <c r="K7" s="202"/>
      <c r="L7" s="202"/>
      <c r="M7" s="333"/>
      <c r="N7" s="202"/>
      <c r="P7" s="217"/>
      <c r="AC7" s="198"/>
      <c r="AD7" s="162"/>
      <c r="AE7" s="162"/>
      <c r="AF7" s="162"/>
      <c r="AG7" s="162"/>
    </row>
    <row r="8" spans="2:33" s="217" customFormat="1">
      <c r="B8" s="334">
        <v>2021</v>
      </c>
      <c r="C8" s="335">
        <v>137</v>
      </c>
      <c r="D8" s="335">
        <v>464</v>
      </c>
      <c r="G8" s="334">
        <v>2021</v>
      </c>
      <c r="H8" s="357">
        <v>692959777</v>
      </c>
      <c r="I8" s="83" t="s">
        <v>446</v>
      </c>
      <c r="J8" s="202"/>
      <c r="K8" s="202"/>
      <c r="L8" s="202"/>
      <c r="M8" s="333"/>
      <c r="N8" s="202"/>
    </row>
    <row r="9" spans="2:33" ht="16.899999999999999">
      <c r="D9" s="84"/>
      <c r="E9" s="85"/>
      <c r="F9" s="85"/>
      <c r="G9" s="85"/>
      <c r="H9" s="85"/>
      <c r="I9" s="85"/>
      <c r="K9" s="202"/>
      <c r="L9" s="202"/>
      <c r="M9" s="333"/>
      <c r="N9" s="202"/>
      <c r="P9" s="217"/>
      <c r="AC9" s="198"/>
      <c r="AD9" s="162"/>
      <c r="AE9" s="162"/>
      <c r="AF9" s="162"/>
      <c r="AG9" s="162"/>
    </row>
    <row r="10" spans="2:33" ht="17.25" customHeight="1">
      <c r="B10" s="502" t="s">
        <v>532</v>
      </c>
      <c r="C10" s="502"/>
      <c r="D10" s="502"/>
      <c r="E10" s="502"/>
      <c r="F10" s="502"/>
      <c r="G10" s="502"/>
      <c r="H10" s="502"/>
      <c r="I10" s="502"/>
      <c r="J10" s="502"/>
      <c r="K10" s="202"/>
      <c r="L10" s="348"/>
      <c r="M10" s="333"/>
      <c r="N10" s="202"/>
      <c r="P10" s="217"/>
      <c r="AC10" s="198"/>
      <c r="AD10" s="162"/>
      <c r="AE10" s="162"/>
      <c r="AF10" s="162"/>
      <c r="AG10" s="162"/>
    </row>
    <row r="11" spans="2:33" ht="15.4">
      <c r="B11" s="103"/>
      <c r="C11" s="503" t="s">
        <v>175</v>
      </c>
      <c r="D11" s="503"/>
      <c r="E11" s="503"/>
      <c r="F11" s="503"/>
      <c r="G11" s="504" t="s">
        <v>180</v>
      </c>
      <c r="H11" s="504"/>
      <c r="I11" s="504"/>
      <c r="J11" s="504"/>
      <c r="K11" s="202"/>
      <c r="L11" s="202"/>
      <c r="M11" s="333"/>
      <c r="N11" s="202"/>
      <c r="P11" s="217"/>
      <c r="AC11" s="198"/>
      <c r="AD11" s="6"/>
      <c r="AE11" s="6"/>
      <c r="AF11" s="6"/>
      <c r="AG11" s="6"/>
    </row>
    <row r="12" spans="2:33" ht="15.4">
      <c r="B12" s="47" t="s">
        <v>122</v>
      </c>
      <c r="C12" s="340">
        <v>2021</v>
      </c>
      <c r="D12" s="340">
        <v>2020</v>
      </c>
      <c r="E12" s="340">
        <v>2019</v>
      </c>
      <c r="F12" s="340">
        <v>2018</v>
      </c>
      <c r="G12" s="340">
        <v>2021</v>
      </c>
      <c r="H12" s="340">
        <v>2020</v>
      </c>
      <c r="I12" s="340">
        <v>2019</v>
      </c>
      <c r="J12" s="340">
        <v>2018</v>
      </c>
      <c r="K12" s="202"/>
      <c r="L12" s="202"/>
      <c r="M12" s="333"/>
      <c r="N12" s="202"/>
      <c r="O12" s="217"/>
      <c r="P12" s="217"/>
      <c r="AC12" s="198"/>
      <c r="AD12" s="6"/>
      <c r="AE12" s="6"/>
      <c r="AF12" s="6"/>
      <c r="AG12" s="6"/>
    </row>
    <row r="13" spans="2:33">
      <c r="B13" s="316" t="s">
        <v>381</v>
      </c>
      <c r="C13" s="368">
        <v>31</v>
      </c>
      <c r="D13" s="341">
        <v>33.408994000673999</v>
      </c>
      <c r="E13" s="341">
        <v>41.209951719639797</v>
      </c>
      <c r="F13" s="341">
        <v>42.6281403180392</v>
      </c>
      <c r="G13" s="368">
        <v>529.59622646733101</v>
      </c>
      <c r="H13" s="341">
        <v>473.891152618771</v>
      </c>
      <c r="I13" s="341">
        <v>471.09778405994501</v>
      </c>
      <c r="J13" s="341">
        <v>407.42539029303998</v>
      </c>
      <c r="K13" s="202"/>
      <c r="L13" s="202"/>
      <c r="M13" s="333"/>
      <c r="N13" s="202"/>
      <c r="O13" s="217"/>
      <c r="P13" s="217"/>
      <c r="AC13" s="198"/>
    </row>
    <row r="14" spans="2:33">
      <c r="B14" s="316" t="s">
        <v>56</v>
      </c>
      <c r="C14" s="368">
        <v>73</v>
      </c>
      <c r="D14" s="341">
        <v>79.837380713144697</v>
      </c>
      <c r="E14" s="341">
        <v>87.700831608554907</v>
      </c>
      <c r="F14" s="341">
        <v>98.524659148888105</v>
      </c>
      <c r="G14" s="368">
        <v>452.62654761904702</v>
      </c>
      <c r="H14" s="341">
        <v>497.94097289972802</v>
      </c>
      <c r="I14" s="341">
        <v>534.96710829492997</v>
      </c>
      <c r="J14" s="341">
        <v>478.802738853503</v>
      </c>
      <c r="K14" s="202"/>
      <c r="L14" s="202"/>
      <c r="M14" s="333"/>
      <c r="N14" s="202"/>
      <c r="O14" s="217"/>
      <c r="P14" s="217"/>
      <c r="AC14" s="198"/>
    </row>
    <row r="15" spans="2:33">
      <c r="B15" s="316" t="s">
        <v>57</v>
      </c>
      <c r="C15" s="368">
        <v>100</v>
      </c>
      <c r="D15" s="341">
        <v>112.496172192749</v>
      </c>
      <c r="E15" s="341">
        <v>123.078202431674</v>
      </c>
      <c r="F15" s="341">
        <v>132.943761517849</v>
      </c>
      <c r="G15" s="368">
        <v>445.65597133757899</v>
      </c>
      <c r="H15" s="341">
        <v>476.50838574520702</v>
      </c>
      <c r="I15" s="341">
        <v>491.72926203155799</v>
      </c>
      <c r="J15" s="341">
        <v>461.086386407622</v>
      </c>
      <c r="K15" s="202"/>
      <c r="L15" s="202"/>
      <c r="M15" s="202"/>
      <c r="N15" s="208"/>
      <c r="O15" s="217"/>
      <c r="P15" s="217"/>
      <c r="AC15" s="198"/>
    </row>
    <row r="16" spans="2:33">
      <c r="B16" s="316" t="s">
        <v>58</v>
      </c>
      <c r="C16" s="368">
        <v>147</v>
      </c>
      <c r="D16" s="341">
        <v>168.05417425762201</v>
      </c>
      <c r="E16" s="341">
        <v>180.71364578142601</v>
      </c>
      <c r="F16" s="341">
        <v>190.50537977472101</v>
      </c>
      <c r="G16" s="368">
        <v>424.37070661478498</v>
      </c>
      <c r="H16" s="341">
        <v>443.896600855092</v>
      </c>
      <c r="I16" s="341">
        <v>469.68868093669897</v>
      </c>
      <c r="J16" s="341">
        <v>430.61516408018099</v>
      </c>
      <c r="K16" s="198"/>
      <c r="L16" s="198"/>
      <c r="N16" s="67"/>
      <c r="O16" s="217"/>
      <c r="AC16" s="198"/>
    </row>
    <row r="17" spans="2:36" ht="15.4">
      <c r="B17" s="316" t="s">
        <v>59</v>
      </c>
      <c r="C17" s="368">
        <v>206</v>
      </c>
      <c r="D17" s="341">
        <v>226.31390712459699</v>
      </c>
      <c r="E17" s="341">
        <v>239.84750633300399</v>
      </c>
      <c r="F17" s="341">
        <v>245.63387359126199</v>
      </c>
      <c r="G17" s="368">
        <v>414.41244495064501</v>
      </c>
      <c r="H17" s="341">
        <v>411.33930255023103</v>
      </c>
      <c r="I17" s="341">
        <v>440.07865965834401</v>
      </c>
      <c r="J17" s="341">
        <v>412.37869486404799</v>
      </c>
      <c r="K17" s="198"/>
      <c r="L17" s="198"/>
      <c r="N17" s="135"/>
      <c r="O17" s="217"/>
      <c r="P17" s="217"/>
      <c r="AC17" s="198"/>
    </row>
    <row r="18" spans="2:36" ht="15">
      <c r="B18" s="316" t="s">
        <v>60</v>
      </c>
      <c r="C18" s="368">
        <v>242</v>
      </c>
      <c r="D18" s="341">
        <v>255.988654874296</v>
      </c>
      <c r="E18" s="341">
        <v>267.64060917659998</v>
      </c>
      <c r="F18" s="341">
        <v>278.04539315068399</v>
      </c>
      <c r="G18" s="368">
        <v>388.73194537037</v>
      </c>
      <c r="H18" s="341">
        <v>375.87175598298097</v>
      </c>
      <c r="I18" s="341">
        <v>396.42153069455799</v>
      </c>
      <c r="J18" s="341">
        <v>400.21231900229702</v>
      </c>
      <c r="K18" s="198"/>
      <c r="L18" s="198"/>
      <c r="N18" s="136"/>
      <c r="O18" s="217"/>
      <c r="P18" s="217"/>
      <c r="AC18" s="198"/>
      <c r="AD18" s="202"/>
      <c r="AE18" s="202"/>
      <c r="AF18" s="202"/>
      <c r="AG18" s="202"/>
      <c r="AH18" s="202"/>
      <c r="AI18" s="202"/>
      <c r="AJ18" s="202"/>
    </row>
    <row r="19" spans="2:36" s="165" customFormat="1" ht="15">
      <c r="B19" s="316" t="s">
        <v>377</v>
      </c>
      <c r="C19" s="368">
        <v>207</v>
      </c>
      <c r="D19" s="342" t="s">
        <v>392</v>
      </c>
      <c r="E19" s="342" t="s">
        <v>392</v>
      </c>
      <c r="F19" s="342" t="s">
        <v>392</v>
      </c>
      <c r="G19" s="368">
        <v>454.58257296646002</v>
      </c>
      <c r="H19" s="341">
        <v>485.60428730300799</v>
      </c>
      <c r="I19" s="341">
        <v>519.09794490982199</v>
      </c>
      <c r="J19" s="341">
        <v>457.29301386015698</v>
      </c>
      <c r="K19" s="198"/>
      <c r="L19" s="198"/>
      <c r="N19" s="136"/>
      <c r="O19" s="217"/>
      <c r="P19" s="217"/>
      <c r="AC19" s="198"/>
    </row>
    <row r="20" spans="2:36" s="165" customFormat="1" ht="15">
      <c r="B20" s="317" t="s">
        <v>201</v>
      </c>
      <c r="C20" s="342" t="s">
        <v>392</v>
      </c>
      <c r="D20" s="342" t="s">
        <v>392</v>
      </c>
      <c r="E20" s="342" t="s">
        <v>392</v>
      </c>
      <c r="F20" s="342" t="s">
        <v>392</v>
      </c>
      <c r="G20" s="368">
        <v>520.58872056849998</v>
      </c>
      <c r="H20" s="341">
        <v>518.75958391608299</v>
      </c>
      <c r="I20" s="341">
        <v>558.79804184328498</v>
      </c>
      <c r="J20" s="341">
        <v>478.334641355011</v>
      </c>
      <c r="K20" s="198"/>
      <c r="L20" s="198"/>
      <c r="N20" s="136"/>
      <c r="O20" s="217"/>
      <c r="AC20" s="198"/>
    </row>
    <row r="21" spans="2:36" ht="15">
      <c r="B21" s="23" t="s">
        <v>395</v>
      </c>
      <c r="C21" s="393">
        <v>144</v>
      </c>
      <c r="D21" s="393">
        <v>146.01654719384712</v>
      </c>
      <c r="E21" s="393">
        <v>156.69845784181643</v>
      </c>
      <c r="F21" s="393">
        <v>164.71353458357387</v>
      </c>
      <c r="G21" s="393">
        <v>497.54519920856097</v>
      </c>
      <c r="H21" s="393">
        <v>460.47650523388762</v>
      </c>
      <c r="I21" s="393">
        <v>485.23487655364255</v>
      </c>
      <c r="J21" s="393">
        <v>431.75344891678191</v>
      </c>
      <c r="K21" s="198"/>
      <c r="L21" s="198"/>
      <c r="N21" s="136"/>
      <c r="O21" s="217"/>
      <c r="AC21" s="198"/>
    </row>
    <row r="22" spans="2:36" s="105" customFormat="1" ht="15">
      <c r="B22" s="12" t="s">
        <v>401</v>
      </c>
      <c r="C22" s="165"/>
      <c r="D22" s="142"/>
      <c r="E22" s="142"/>
      <c r="F22" s="142"/>
      <c r="G22" s="165"/>
      <c r="I22" s="217"/>
      <c r="N22" s="136"/>
      <c r="AC22" s="198"/>
    </row>
    <row r="23" spans="2:36" ht="15" customHeight="1">
      <c r="B23" s="497" t="s">
        <v>524</v>
      </c>
      <c r="C23" s="497"/>
      <c r="D23" s="497"/>
      <c r="E23" s="497"/>
      <c r="F23" s="497"/>
      <c r="G23" s="497"/>
      <c r="H23" s="497"/>
      <c r="I23" s="497"/>
      <c r="J23" s="497"/>
      <c r="L23" s="356"/>
      <c r="M23" s="356"/>
      <c r="N23" s="356"/>
      <c r="O23" s="356"/>
      <c r="P23" s="356"/>
      <c r="Q23" s="356"/>
      <c r="AC23" s="198"/>
    </row>
    <row r="24" spans="2:36" ht="31.5" customHeight="1">
      <c r="B24" s="497" t="s">
        <v>525</v>
      </c>
      <c r="C24" s="497"/>
      <c r="D24" s="497"/>
      <c r="E24" s="497"/>
      <c r="F24" s="497"/>
      <c r="G24" s="497"/>
      <c r="H24" s="497"/>
      <c r="I24" s="497"/>
      <c r="J24" s="497"/>
      <c r="L24" s="356"/>
      <c r="M24" s="356"/>
      <c r="N24" s="356"/>
      <c r="O24" s="356"/>
      <c r="P24" s="356"/>
      <c r="Q24" s="356"/>
      <c r="AC24" s="198"/>
    </row>
    <row r="25" spans="2:36" ht="16.5" customHeight="1">
      <c r="B25" s="498" t="s">
        <v>523</v>
      </c>
      <c r="C25" s="498"/>
      <c r="D25" s="498"/>
      <c r="E25" s="498"/>
      <c r="F25" s="498"/>
      <c r="G25" s="498"/>
      <c r="H25" s="498"/>
      <c r="I25" s="498"/>
      <c r="J25" s="498"/>
      <c r="L25" s="356"/>
      <c r="M25" s="356"/>
      <c r="N25" s="356"/>
      <c r="O25" s="356"/>
      <c r="P25" s="356"/>
      <c r="Q25" s="356"/>
      <c r="AC25" s="198"/>
    </row>
    <row r="26" spans="2:36" s="333" customFormat="1" ht="31.5" customHeight="1">
      <c r="B26" s="497" t="s">
        <v>526</v>
      </c>
      <c r="C26" s="497"/>
      <c r="D26" s="497"/>
      <c r="E26" s="497"/>
      <c r="F26" s="497"/>
      <c r="G26" s="497"/>
      <c r="H26" s="497"/>
      <c r="I26" s="497"/>
      <c r="J26" s="497"/>
      <c r="L26" s="356"/>
      <c r="M26" s="356"/>
      <c r="N26" s="356"/>
      <c r="O26" s="356"/>
      <c r="P26" s="356"/>
      <c r="Q26" s="356"/>
    </row>
    <row r="27" spans="2:36">
      <c r="B27" s="356"/>
      <c r="C27" s="356"/>
      <c r="D27" s="356"/>
      <c r="E27" s="356"/>
      <c r="F27" s="356"/>
      <c r="G27" s="356"/>
      <c r="L27" s="356"/>
      <c r="M27" s="356"/>
      <c r="N27" s="356"/>
      <c r="O27" s="356"/>
      <c r="P27" s="356"/>
      <c r="Q27" s="356"/>
      <c r="AC27" s="198"/>
    </row>
    <row r="28" spans="2:36">
      <c r="B28" s="356"/>
      <c r="C28" s="356"/>
      <c r="D28" s="356"/>
      <c r="E28" s="356"/>
      <c r="F28" s="356"/>
      <c r="G28" s="356"/>
      <c r="L28" s="356"/>
      <c r="M28" s="356"/>
      <c r="N28" s="356"/>
      <c r="O28" s="356"/>
      <c r="P28" s="356"/>
      <c r="Q28" s="356"/>
    </row>
    <row r="29" spans="2:36">
      <c r="B29" s="356"/>
      <c r="C29" s="356"/>
      <c r="D29" s="356"/>
      <c r="E29" s="356"/>
      <c r="F29" s="356"/>
      <c r="G29" s="356"/>
      <c r="L29" s="356"/>
      <c r="M29" s="356"/>
      <c r="N29" s="356"/>
      <c r="O29" s="356"/>
      <c r="P29" s="356"/>
      <c r="Q29" s="356"/>
    </row>
    <row r="30" spans="2:36">
      <c r="B30" s="356"/>
      <c r="C30" s="356"/>
      <c r="D30" s="356"/>
      <c r="E30" s="356"/>
      <c r="F30" s="356"/>
      <c r="G30" s="356"/>
      <c r="L30" s="356"/>
      <c r="M30" s="356"/>
      <c r="N30" s="356"/>
      <c r="O30" s="356"/>
      <c r="P30" s="356"/>
      <c r="Q30" s="356"/>
    </row>
    <row r="31" spans="2:36">
      <c r="B31" s="356"/>
      <c r="C31" s="356"/>
      <c r="D31" s="356"/>
      <c r="E31" s="356"/>
      <c r="F31" s="356"/>
      <c r="G31" s="356"/>
      <c r="L31" s="356"/>
      <c r="M31" s="356"/>
      <c r="N31" s="356"/>
      <c r="O31" s="356"/>
      <c r="P31" s="356"/>
      <c r="Q31" s="356"/>
    </row>
    <row r="32" spans="2:36">
      <c r="B32" s="356"/>
      <c r="C32" s="356"/>
      <c r="D32" s="356"/>
      <c r="E32" s="356"/>
      <c r="F32" s="356"/>
      <c r="G32" s="356"/>
      <c r="L32" s="356"/>
      <c r="M32" s="356"/>
      <c r="N32" s="356"/>
      <c r="O32" s="356"/>
      <c r="P32" s="356"/>
      <c r="Q32" s="356"/>
    </row>
    <row r="33" spans="2:17">
      <c r="B33" s="356"/>
      <c r="C33" s="356"/>
      <c r="D33" s="356"/>
      <c r="E33" s="356"/>
      <c r="F33" s="356"/>
      <c r="G33" s="356"/>
      <c r="L33" s="356"/>
      <c r="M33" s="356"/>
      <c r="N33" s="356"/>
      <c r="O33" s="356"/>
      <c r="P33" s="356"/>
      <c r="Q33" s="356"/>
    </row>
    <row r="34" spans="2:17">
      <c r="B34" s="339"/>
      <c r="C34" s="223"/>
      <c r="D34" s="223"/>
      <c r="E34" s="223"/>
      <c r="F34" s="158"/>
      <c r="G34" s="223"/>
      <c r="H34" s="223"/>
      <c r="I34" s="223"/>
    </row>
    <row r="35" spans="2:17">
      <c r="B35" s="339"/>
      <c r="C35" s="223"/>
      <c r="D35" s="223"/>
      <c r="E35" s="223"/>
      <c r="F35" s="158"/>
      <c r="G35" s="223"/>
      <c r="H35" s="223"/>
      <c r="I35" s="223"/>
    </row>
    <row r="36" spans="2:17">
      <c r="B36" s="339"/>
      <c r="C36" s="223"/>
      <c r="D36" s="223"/>
      <c r="E36" s="223"/>
      <c r="F36" s="223"/>
      <c r="G36" s="223"/>
      <c r="H36" s="223"/>
      <c r="I36" s="223"/>
    </row>
  </sheetData>
  <mergeCells count="9">
    <mergeCell ref="B23:J23"/>
    <mergeCell ref="B24:J24"/>
    <mergeCell ref="B25:J25"/>
    <mergeCell ref="B26:J26"/>
    <mergeCell ref="B3:D3"/>
    <mergeCell ref="B10:J10"/>
    <mergeCell ref="C11:F11"/>
    <mergeCell ref="G11:J11"/>
    <mergeCell ref="G3:H4"/>
  </mergeCells>
  <hyperlinks>
    <hyperlink ref="B1" location="'Table of Contents'!A1" display="Table of Contents" xr:uid="{5B62919D-7871-4358-B69D-C41FB6188E95}"/>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AA25A-2B70-489B-84D0-C04558E2CCA8}">
  <dimension ref="A1:AE45"/>
  <sheetViews>
    <sheetView workbookViewId="0">
      <selection activeCell="B1" sqref="B1"/>
    </sheetView>
  </sheetViews>
  <sheetFormatPr defaultColWidth="9" defaultRowHeight="14.25"/>
  <cols>
    <col min="1" max="1" width="9" style="86"/>
    <col min="2" max="2" width="22.9296875" style="86" customWidth="1"/>
    <col min="3" max="4" width="12.86328125" style="86" customWidth="1"/>
    <col min="5" max="5" width="11.6640625" style="217" customWidth="1"/>
    <col min="6" max="14" width="11.6640625" style="86" customWidth="1"/>
    <col min="15" max="26" width="9" style="86" customWidth="1"/>
    <col min="27" max="27" width="28.86328125" style="86" customWidth="1"/>
    <col min="28" max="28" width="9.73046875" style="86" customWidth="1"/>
    <col min="29" max="16384" width="9" style="86"/>
  </cols>
  <sheetData>
    <row r="1" spans="1:31">
      <c r="A1" s="217"/>
      <c r="B1" s="79" t="s">
        <v>117</v>
      </c>
      <c r="C1" s="217"/>
      <c r="D1" s="217"/>
      <c r="F1" s="217"/>
      <c r="G1" s="217"/>
      <c r="H1" s="217"/>
      <c r="I1" s="217"/>
      <c r="J1" s="217"/>
      <c r="K1" s="217"/>
      <c r="L1" s="217"/>
      <c r="M1" s="217"/>
      <c r="N1" s="217"/>
      <c r="O1" s="217"/>
      <c r="P1" s="217"/>
      <c r="Q1" s="217"/>
      <c r="R1" s="217"/>
      <c r="S1" s="217"/>
      <c r="T1" s="217"/>
      <c r="U1" s="217"/>
      <c r="V1" s="217"/>
      <c r="W1" s="217"/>
      <c r="X1" s="217"/>
      <c r="Y1" s="217"/>
      <c r="AA1" s="217"/>
      <c r="AB1" s="217"/>
      <c r="AC1" s="217"/>
      <c r="AD1" s="217"/>
      <c r="AE1" s="217"/>
    </row>
    <row r="2" spans="1:31" ht="15.75" customHeight="1">
      <c r="A2" s="217"/>
      <c r="B2" s="507" t="s">
        <v>491</v>
      </c>
      <c r="C2" s="507"/>
      <c r="D2" s="507"/>
      <c r="F2" s="217"/>
      <c r="G2" s="217"/>
      <c r="H2" s="217"/>
      <c r="I2" s="217"/>
      <c r="J2" s="217"/>
      <c r="K2" s="217"/>
      <c r="L2" s="217"/>
      <c r="M2" s="217"/>
      <c r="N2" s="217"/>
      <c r="O2" s="217"/>
      <c r="P2" s="217"/>
      <c r="Q2" s="217"/>
      <c r="R2" s="217"/>
      <c r="S2" s="217"/>
      <c r="T2" s="217"/>
      <c r="U2" s="217"/>
      <c r="V2" s="217"/>
      <c r="W2" s="217"/>
      <c r="X2" s="217"/>
      <c r="Y2" s="217"/>
      <c r="AA2" s="217"/>
      <c r="AB2" s="217"/>
      <c r="AC2" s="169"/>
      <c r="AD2" s="217"/>
      <c r="AE2" s="217"/>
    </row>
    <row r="3" spans="1:31" ht="15.75" customHeight="1">
      <c r="A3" s="217"/>
      <c r="B3" s="91" t="s">
        <v>181</v>
      </c>
      <c r="C3" s="290">
        <v>159094</v>
      </c>
      <c r="D3" s="87">
        <f>C3/$C$5</f>
        <v>0.74826214149319437</v>
      </c>
      <c r="F3" s="217"/>
      <c r="G3" s="217"/>
      <c r="H3" s="217"/>
      <c r="I3" s="217"/>
      <c r="J3" s="217"/>
      <c r="K3" s="217"/>
      <c r="L3" s="217"/>
      <c r="M3" s="217"/>
      <c r="N3" s="217"/>
      <c r="O3" s="217"/>
      <c r="P3" s="217"/>
      <c r="Q3" s="217"/>
      <c r="R3" s="217"/>
      <c r="S3" s="217"/>
      <c r="T3" s="217"/>
      <c r="U3" s="217"/>
      <c r="V3" s="217"/>
      <c r="W3" s="217"/>
      <c r="X3" s="217"/>
      <c r="Y3" s="217"/>
      <c r="AA3" s="217"/>
      <c r="AB3" s="217"/>
      <c r="AC3" s="169"/>
      <c r="AD3" s="217"/>
      <c r="AE3" s="217"/>
    </row>
    <row r="4" spans="1:31" ht="15.75" customHeight="1">
      <c r="A4" s="217"/>
      <c r="B4" s="91" t="s">
        <v>182</v>
      </c>
      <c r="C4" s="290">
        <v>53524</v>
      </c>
      <c r="D4" s="87">
        <f>C4/$C$5</f>
        <v>0.25173785850680563</v>
      </c>
      <c r="F4" s="217"/>
      <c r="G4" s="217"/>
      <c r="H4" s="217"/>
      <c r="I4" s="217"/>
      <c r="J4" s="217"/>
      <c r="K4" s="217"/>
      <c r="L4" s="217"/>
      <c r="M4" s="217"/>
      <c r="N4" s="217"/>
      <c r="O4" s="217"/>
      <c r="P4" s="217"/>
      <c r="Q4" s="217"/>
      <c r="R4" s="217"/>
      <c r="S4" s="217"/>
      <c r="T4" s="217"/>
      <c r="U4" s="217"/>
      <c r="V4" s="217"/>
      <c r="W4" s="217"/>
      <c r="X4" s="217"/>
      <c r="Y4" s="217"/>
      <c r="AA4" s="217"/>
      <c r="AB4" s="217"/>
      <c r="AC4" s="169"/>
      <c r="AD4" s="217"/>
      <c r="AE4" s="217"/>
    </row>
    <row r="5" spans="1:31" ht="15.75" customHeight="1">
      <c r="A5" s="217"/>
      <c r="B5" s="88" t="s">
        <v>183</v>
      </c>
      <c r="C5" s="236">
        <f>SUM(C3:C4)</f>
        <v>212618</v>
      </c>
      <c r="D5" s="89">
        <f>SUM(D3:D4)</f>
        <v>1</v>
      </c>
      <c r="F5" s="217"/>
      <c r="G5" s="217"/>
      <c r="H5" s="217"/>
      <c r="I5" s="217"/>
      <c r="J5" s="217"/>
      <c r="K5" s="217"/>
      <c r="L5" s="217"/>
      <c r="M5" s="217"/>
      <c r="N5" s="217"/>
      <c r="O5" s="217"/>
      <c r="P5" s="217"/>
      <c r="Q5" s="217"/>
      <c r="R5" s="217"/>
      <c r="S5" s="217"/>
      <c r="T5" s="217"/>
      <c r="U5" s="217"/>
      <c r="V5" s="217"/>
      <c r="W5" s="217"/>
      <c r="X5" s="217"/>
      <c r="Y5" s="217"/>
      <c r="AA5" s="217"/>
      <c r="AB5" s="217"/>
      <c r="AC5" s="169"/>
      <c r="AD5" s="217"/>
      <c r="AE5" s="217"/>
    </row>
    <row r="6" spans="1:31" ht="15.75" customHeight="1">
      <c r="A6" s="217"/>
      <c r="B6" s="222" t="s">
        <v>401</v>
      </c>
      <c r="C6" s="217"/>
      <c r="D6" s="217"/>
      <c r="F6" s="217"/>
      <c r="G6" s="217"/>
      <c r="H6" s="217"/>
      <c r="I6" s="217"/>
      <c r="J6" s="217"/>
      <c r="K6" s="217"/>
      <c r="L6" s="217"/>
      <c r="M6" s="217"/>
      <c r="N6" s="217"/>
      <c r="O6" s="217"/>
      <c r="P6" s="217"/>
      <c r="Q6" s="217"/>
      <c r="R6" s="217"/>
      <c r="S6" s="217"/>
      <c r="T6" s="217"/>
      <c r="U6" s="217"/>
      <c r="V6" s="217"/>
      <c r="W6" s="217"/>
      <c r="X6" s="217"/>
      <c r="Y6" s="217"/>
      <c r="AA6" s="217"/>
      <c r="AB6" s="217"/>
      <c r="AC6" s="169"/>
      <c r="AD6" s="217"/>
      <c r="AE6" s="217"/>
    </row>
    <row r="7" spans="1:31" ht="15.75" customHeight="1">
      <c r="A7" s="217"/>
      <c r="B7" s="222"/>
      <c r="C7" s="217"/>
      <c r="D7" s="217"/>
      <c r="F7" s="217"/>
      <c r="G7" s="217"/>
      <c r="H7" s="217"/>
      <c r="I7" s="217"/>
      <c r="J7" s="217"/>
      <c r="K7" s="217"/>
      <c r="L7" s="217"/>
      <c r="M7" s="217"/>
      <c r="N7" s="217"/>
      <c r="O7" s="217"/>
      <c r="P7" s="217"/>
      <c r="Q7" s="217"/>
      <c r="R7" s="217"/>
      <c r="S7" s="217"/>
      <c r="T7" s="217"/>
      <c r="U7" s="217"/>
      <c r="V7" s="217"/>
      <c r="W7" s="217"/>
      <c r="X7" s="217"/>
      <c r="Y7" s="217"/>
      <c r="AA7" s="217"/>
      <c r="AB7" s="217"/>
      <c r="AC7" s="169"/>
      <c r="AD7" s="217"/>
      <c r="AE7" s="180"/>
    </row>
    <row r="8" spans="1:31" ht="15.75" customHeight="1">
      <c r="A8" s="217"/>
      <c r="B8" s="508" t="s">
        <v>185</v>
      </c>
      <c r="C8" s="508"/>
      <c r="D8" s="508"/>
      <c r="F8" s="217"/>
      <c r="G8" s="217"/>
      <c r="H8" s="217"/>
      <c r="I8" s="217"/>
      <c r="J8" s="217"/>
      <c r="K8" s="217"/>
      <c r="L8" s="217"/>
      <c r="M8" s="217"/>
      <c r="N8" s="217"/>
      <c r="O8" s="217"/>
      <c r="P8" s="217"/>
      <c r="Q8" s="217"/>
      <c r="R8" s="217"/>
      <c r="S8" s="217"/>
      <c r="T8" s="217"/>
      <c r="U8" s="217"/>
      <c r="V8" s="217"/>
      <c r="W8" s="217"/>
      <c r="X8" s="217"/>
      <c r="Y8" s="217"/>
      <c r="AA8" s="217"/>
      <c r="AB8" s="217"/>
      <c r="AC8" s="169"/>
      <c r="AD8" s="217"/>
      <c r="AE8" s="217"/>
    </row>
    <row r="9" spans="1:31" ht="15.75" customHeight="1">
      <c r="A9" s="217"/>
      <c r="B9" s="91" t="s">
        <v>175</v>
      </c>
      <c r="C9" s="134">
        <v>22464</v>
      </c>
      <c r="D9" s="15">
        <f>C9/C11</f>
        <v>0.67433134211869239</v>
      </c>
      <c r="F9" s="217"/>
      <c r="G9" s="217"/>
      <c r="H9" s="217"/>
      <c r="I9" s="217"/>
      <c r="J9" s="217"/>
      <c r="K9" s="217"/>
      <c r="L9" s="217"/>
      <c r="M9" s="217"/>
      <c r="N9" s="217"/>
      <c r="O9" s="217"/>
      <c r="P9" s="217"/>
      <c r="Q9" s="217"/>
      <c r="R9" s="217"/>
      <c r="S9" s="217"/>
      <c r="T9" s="217"/>
      <c r="U9" s="217"/>
      <c r="V9" s="217"/>
      <c r="W9" s="217"/>
      <c r="X9" s="217"/>
      <c r="Y9" s="217"/>
      <c r="AA9" s="217"/>
      <c r="AB9" s="217"/>
      <c r="AC9" s="169"/>
      <c r="AD9" s="217"/>
      <c r="AE9" s="217"/>
    </row>
    <row r="10" spans="1:31" ht="15.75" customHeight="1">
      <c r="A10" s="217"/>
      <c r="B10" s="91" t="s">
        <v>179</v>
      </c>
      <c r="C10" s="134">
        <v>10849</v>
      </c>
      <c r="D10" s="15">
        <f>C10/C11</f>
        <v>0.32566865788130761</v>
      </c>
      <c r="F10" s="217"/>
      <c r="G10" s="217"/>
      <c r="H10" s="217"/>
      <c r="I10" s="217"/>
      <c r="J10" s="217"/>
      <c r="K10" s="217"/>
      <c r="L10" s="217"/>
      <c r="M10" s="217"/>
      <c r="N10" s="217"/>
      <c r="O10" s="217"/>
      <c r="P10" s="217"/>
      <c r="Q10" s="217"/>
      <c r="R10" s="217"/>
      <c r="S10" s="217"/>
      <c r="T10" s="217"/>
      <c r="U10" s="217"/>
      <c r="V10" s="217"/>
      <c r="W10" s="217"/>
      <c r="X10" s="217"/>
      <c r="Y10" s="217"/>
      <c r="AA10" s="217"/>
      <c r="AB10" s="217"/>
      <c r="AC10" s="169"/>
      <c r="AD10" s="217"/>
      <c r="AE10" s="217"/>
    </row>
    <row r="11" spans="1:31" ht="15.75" customHeight="1">
      <c r="A11" s="217"/>
      <c r="B11" s="88" t="s">
        <v>184</v>
      </c>
      <c r="C11" s="236">
        <f>SUM(C9:C10)</f>
        <v>33313</v>
      </c>
      <c r="D11" s="89">
        <f>SUM(D9:D10)</f>
        <v>1</v>
      </c>
      <c r="F11" s="217"/>
      <c r="G11" s="217"/>
      <c r="H11" s="217"/>
      <c r="I11" s="217"/>
      <c r="J11" s="217"/>
      <c r="K11" s="217"/>
      <c r="L11" s="217"/>
      <c r="M11" s="217"/>
      <c r="N11" s="217"/>
      <c r="O11" s="217"/>
      <c r="P11" s="217"/>
      <c r="Q11" s="217"/>
      <c r="R11" s="217"/>
      <c r="S11" s="217"/>
      <c r="T11" s="217"/>
      <c r="U11" s="217"/>
      <c r="V11" s="217"/>
      <c r="W11" s="217"/>
      <c r="X11" s="217"/>
      <c r="Y11" s="217"/>
      <c r="AA11" s="217"/>
      <c r="AB11" s="217"/>
      <c r="AC11" s="169"/>
      <c r="AD11" s="217"/>
      <c r="AE11" s="6"/>
    </row>
    <row r="12" spans="1:31" ht="15.75" customHeight="1">
      <c r="A12" s="217"/>
      <c r="B12" s="222" t="s">
        <v>401</v>
      </c>
      <c r="C12" s="217"/>
      <c r="D12" s="217"/>
      <c r="F12" s="217"/>
      <c r="G12" s="217"/>
      <c r="H12" s="217"/>
      <c r="I12" s="217"/>
      <c r="J12" s="217"/>
      <c r="K12" s="217"/>
      <c r="L12" s="217"/>
      <c r="M12" s="217"/>
      <c r="N12" s="217"/>
      <c r="O12" s="217"/>
      <c r="P12" s="217"/>
      <c r="Q12" s="217"/>
      <c r="R12" s="217"/>
      <c r="S12" s="217"/>
      <c r="T12" s="217"/>
      <c r="U12" s="217"/>
      <c r="V12" s="217"/>
      <c r="W12" s="217"/>
      <c r="X12" s="217"/>
      <c r="Y12" s="217"/>
      <c r="AA12" s="217"/>
      <c r="AB12" s="6"/>
      <c r="AC12" s="6"/>
      <c r="AD12" s="6"/>
      <c r="AE12" s="6"/>
    </row>
    <row r="13" spans="1:31" ht="15.75" customHeight="1">
      <c r="A13" s="217"/>
      <c r="B13" s="217"/>
      <c r="C13" s="217"/>
      <c r="D13" s="217"/>
      <c r="F13" s="217"/>
      <c r="G13" s="217"/>
      <c r="H13" s="217"/>
      <c r="I13" s="217"/>
      <c r="J13" s="217"/>
      <c r="K13" s="333"/>
      <c r="L13" s="333"/>
      <c r="M13" s="333"/>
      <c r="N13" s="333"/>
      <c r="O13" s="333"/>
      <c r="P13" s="217"/>
      <c r="Q13" s="217"/>
      <c r="R13" s="217"/>
      <c r="S13" s="217"/>
      <c r="T13" s="217"/>
      <c r="U13" s="217"/>
      <c r="V13" s="217"/>
      <c r="W13" s="217"/>
      <c r="X13" s="217"/>
      <c r="Y13" s="217"/>
      <c r="AA13" s="217"/>
    </row>
    <row r="14" spans="1:31" ht="15.75" customHeight="1">
      <c r="A14" s="217"/>
      <c r="B14" s="509" t="s">
        <v>513</v>
      </c>
      <c r="C14" s="505">
        <v>2022</v>
      </c>
      <c r="D14" s="506"/>
      <c r="E14" s="505">
        <v>2021</v>
      </c>
      <c r="F14" s="506"/>
      <c r="G14" s="505">
        <v>2020</v>
      </c>
      <c r="H14" s="506"/>
      <c r="I14" s="505">
        <v>2019</v>
      </c>
      <c r="J14" s="506"/>
      <c r="K14" s="333"/>
      <c r="L14" s="333"/>
      <c r="M14" s="333"/>
      <c r="N14" s="333"/>
      <c r="O14" s="333"/>
      <c r="P14" s="217"/>
      <c r="Q14" s="217"/>
      <c r="R14" s="217"/>
      <c r="S14" s="217"/>
      <c r="T14" s="217"/>
      <c r="U14" s="217"/>
      <c r="V14" s="217"/>
      <c r="W14" s="217"/>
      <c r="X14" s="217"/>
      <c r="Y14" s="217"/>
      <c r="Z14" s="217"/>
      <c r="AA14" s="217"/>
      <c r="AB14" s="217"/>
      <c r="AC14" s="217"/>
    </row>
    <row r="15" spans="1:31" ht="15.75" customHeight="1">
      <c r="A15" s="217"/>
      <c r="B15" s="510"/>
      <c r="C15" s="288" t="s">
        <v>144</v>
      </c>
      <c r="D15" s="289" t="s">
        <v>384</v>
      </c>
      <c r="E15" s="288" t="s">
        <v>144</v>
      </c>
      <c r="F15" s="289" t="s">
        <v>384</v>
      </c>
      <c r="G15" s="288" t="s">
        <v>144</v>
      </c>
      <c r="H15" s="289" t="s">
        <v>384</v>
      </c>
      <c r="I15" s="288" t="s">
        <v>144</v>
      </c>
      <c r="J15" s="289" t="s">
        <v>384</v>
      </c>
      <c r="K15" s="333"/>
      <c r="L15" s="333"/>
      <c r="M15" s="333"/>
      <c r="N15" s="333"/>
      <c r="O15" s="333"/>
      <c r="P15" s="217"/>
      <c r="Q15" s="217"/>
      <c r="R15" s="217"/>
      <c r="S15" s="217"/>
      <c r="T15" s="217"/>
      <c r="U15" s="217"/>
      <c r="V15" s="217"/>
      <c r="W15" s="217"/>
      <c r="X15" s="217"/>
      <c r="Y15" s="217"/>
      <c r="Z15" s="217"/>
      <c r="AA15" s="217"/>
      <c r="AB15" s="217"/>
      <c r="AC15" s="217"/>
    </row>
    <row r="16" spans="1:31" ht="15.75" customHeight="1">
      <c r="A16" s="217"/>
      <c r="B16" s="91" t="s">
        <v>181</v>
      </c>
      <c r="C16" s="290">
        <v>159094</v>
      </c>
      <c r="D16" s="291">
        <f>C16/C18</f>
        <v>0.74826214149319437</v>
      </c>
      <c r="E16" s="134">
        <v>119611</v>
      </c>
      <c r="F16" s="108">
        <f>E16/E18</f>
        <v>0.62451573154558648</v>
      </c>
      <c r="G16" s="134">
        <v>118391</v>
      </c>
      <c r="H16" s="87">
        <f>G16/G18</f>
        <v>0.61707938725196365</v>
      </c>
      <c r="I16" s="134">
        <v>128299</v>
      </c>
      <c r="J16" s="92">
        <v>0.65349313393912234</v>
      </c>
      <c r="K16" s="333"/>
      <c r="L16" s="333"/>
      <c r="M16" s="333"/>
      <c r="N16" s="333"/>
      <c r="O16" s="333"/>
      <c r="P16" s="217"/>
      <c r="Q16" s="217"/>
      <c r="R16" s="217"/>
      <c r="S16" s="217"/>
      <c r="T16" s="217"/>
      <c r="U16" s="217"/>
      <c r="V16" s="217"/>
      <c r="W16" s="217"/>
      <c r="X16" s="217"/>
      <c r="Y16" s="217"/>
      <c r="Z16" s="217"/>
      <c r="AA16" s="217"/>
      <c r="AB16" s="217"/>
      <c r="AC16" s="217"/>
    </row>
    <row r="17" spans="1:29" ht="15.75" customHeight="1">
      <c r="A17" s="217"/>
      <c r="B17" s="91" t="s">
        <v>182</v>
      </c>
      <c r="C17" s="290">
        <v>53524</v>
      </c>
      <c r="D17" s="291">
        <f>C17/C18</f>
        <v>0.25173785850680563</v>
      </c>
      <c r="E17" s="134">
        <v>71915</v>
      </c>
      <c r="F17" s="108">
        <f>E17/E18</f>
        <v>0.37548426845441352</v>
      </c>
      <c r="G17" s="134">
        <v>73466</v>
      </c>
      <c r="H17" s="87">
        <f>G17/G18</f>
        <v>0.38292061274803629</v>
      </c>
      <c r="I17" s="134">
        <v>68029</v>
      </c>
      <c r="J17" s="92">
        <v>0.34650686606087772</v>
      </c>
      <c r="K17" s="333"/>
      <c r="L17" s="333"/>
      <c r="M17" s="333"/>
      <c r="N17" s="333"/>
      <c r="O17" s="333"/>
      <c r="P17" s="217"/>
      <c r="Q17" s="217"/>
      <c r="R17" s="217"/>
      <c r="S17" s="217"/>
      <c r="T17" s="217"/>
      <c r="U17" s="217"/>
      <c r="V17" s="217"/>
      <c r="W17" s="217"/>
      <c r="X17" s="217"/>
      <c r="Y17" s="217"/>
      <c r="Z17" s="217"/>
      <c r="AA17" s="217"/>
      <c r="AB17" s="217"/>
      <c r="AC17" s="217"/>
    </row>
    <row r="18" spans="1:29">
      <c r="A18" s="217"/>
      <c r="B18" s="93" t="s">
        <v>183</v>
      </c>
      <c r="C18" s="268">
        <f>SUM(C16:C17)</f>
        <v>212618</v>
      </c>
      <c r="D18" s="109">
        <f>SUM(D16:D17)</f>
        <v>1</v>
      </c>
      <c r="E18" s="236">
        <f>SUM(E16:E17)</f>
        <v>191526</v>
      </c>
      <c r="F18" s="109">
        <f>SUM(F16:F17)</f>
        <v>1</v>
      </c>
      <c r="G18" s="236">
        <f>SUM(G16:G17)</f>
        <v>191857</v>
      </c>
      <c r="H18" s="94">
        <v>1</v>
      </c>
      <c r="I18" s="236">
        <v>196328</v>
      </c>
      <c r="J18" s="89">
        <v>1</v>
      </c>
      <c r="K18" s="333"/>
      <c r="L18" s="333"/>
      <c r="M18" s="333"/>
      <c r="N18" s="333"/>
      <c r="O18" s="333"/>
      <c r="P18" s="217"/>
      <c r="Q18" s="217"/>
      <c r="R18" s="217"/>
      <c r="S18" s="217"/>
      <c r="T18" s="217"/>
      <c r="U18" s="217"/>
      <c r="V18" s="217"/>
      <c r="W18" s="217"/>
      <c r="X18" s="217"/>
      <c r="Y18" s="217"/>
      <c r="Z18" s="217"/>
      <c r="AA18" s="217"/>
      <c r="AC18" s="217"/>
    </row>
    <row r="19" spans="1:29">
      <c r="A19" s="217"/>
      <c r="B19" s="222" t="s">
        <v>401</v>
      </c>
      <c r="C19" s="217"/>
      <c r="D19" s="217"/>
      <c r="F19" s="217"/>
      <c r="G19" s="217"/>
      <c r="H19" s="217"/>
      <c r="I19" s="217"/>
      <c r="J19" s="217"/>
      <c r="K19" s="217"/>
      <c r="L19" s="217"/>
      <c r="M19" s="217"/>
      <c r="N19" s="217"/>
      <c r="O19" s="217"/>
      <c r="P19" s="217"/>
      <c r="Q19" s="217"/>
      <c r="R19" s="217"/>
      <c r="S19" s="217"/>
      <c r="T19" s="217"/>
      <c r="U19" s="217"/>
      <c r="V19" s="217"/>
      <c r="W19" s="217"/>
      <c r="X19" s="217"/>
      <c r="Y19" s="217"/>
      <c r="AA19" s="217"/>
    </row>
    <row r="20" spans="1:29">
      <c r="A20" s="217"/>
      <c r="B20" s="217"/>
      <c r="C20" s="217"/>
      <c r="D20" s="217"/>
      <c r="F20" s="217"/>
      <c r="G20" s="217"/>
      <c r="H20" s="217"/>
      <c r="I20" s="217"/>
      <c r="J20" s="217"/>
      <c r="K20" s="217"/>
      <c r="L20" s="217"/>
      <c r="M20" s="217"/>
      <c r="N20" s="217"/>
      <c r="O20" s="217"/>
      <c r="P20" s="217"/>
      <c r="Q20" s="217"/>
      <c r="R20" s="217"/>
      <c r="S20" s="217"/>
      <c r="T20" s="217"/>
      <c r="U20" s="217"/>
      <c r="V20" s="217"/>
      <c r="W20" s="217"/>
      <c r="X20" s="217"/>
      <c r="Y20" s="217"/>
      <c r="AA20" s="217"/>
    </row>
    <row r="21" spans="1:29">
      <c r="A21" s="217"/>
      <c r="B21" s="217"/>
      <c r="C21" s="217"/>
      <c r="D21" s="217"/>
      <c r="F21" s="217"/>
      <c r="G21" s="217"/>
      <c r="H21" s="217"/>
      <c r="I21" s="217"/>
      <c r="J21" s="217"/>
      <c r="K21" s="217"/>
      <c r="L21" s="217"/>
      <c r="M21" s="217"/>
      <c r="N21" s="217"/>
      <c r="O21" s="217"/>
      <c r="P21" s="217"/>
      <c r="Q21" s="217"/>
      <c r="R21" s="217"/>
      <c r="S21" s="217"/>
      <c r="T21" s="217"/>
      <c r="U21" s="217"/>
      <c r="V21" s="217"/>
      <c r="W21" s="217"/>
      <c r="X21" s="217"/>
      <c r="Y21" s="217"/>
      <c r="AA21" s="217"/>
    </row>
    <row r="22" spans="1:29">
      <c r="A22" s="217"/>
      <c r="B22" s="217"/>
      <c r="C22" s="217"/>
      <c r="D22" s="217"/>
      <c r="F22" s="217"/>
      <c r="G22" s="217"/>
      <c r="H22" s="217"/>
      <c r="I22" s="217"/>
      <c r="J22" s="217"/>
      <c r="K22" s="217"/>
      <c r="L22" s="217"/>
      <c r="M22" s="217"/>
      <c r="N22" s="217"/>
      <c r="O22" s="217"/>
      <c r="P22" s="217"/>
      <c r="Q22" s="217"/>
      <c r="R22" s="217"/>
      <c r="S22" s="217"/>
      <c r="T22" s="217"/>
      <c r="U22" s="217"/>
      <c r="V22" s="217"/>
      <c r="W22" s="217"/>
      <c r="X22" s="217"/>
      <c r="AA22" s="217"/>
    </row>
    <row r="23" spans="1:29">
      <c r="A23" s="217"/>
      <c r="B23" s="217"/>
      <c r="C23" s="217" t="s">
        <v>446</v>
      </c>
      <c r="D23" s="217"/>
      <c r="F23" s="217"/>
      <c r="G23" s="217"/>
      <c r="H23" s="217"/>
      <c r="I23" s="217"/>
      <c r="J23" s="217"/>
      <c r="K23" s="217"/>
      <c r="L23" s="217"/>
      <c r="M23" s="217"/>
      <c r="N23" s="217"/>
      <c r="O23" s="217"/>
      <c r="P23" s="217"/>
      <c r="Q23" s="217"/>
      <c r="R23" s="217"/>
      <c r="S23" s="217"/>
      <c r="T23" s="217"/>
      <c r="U23" s="217"/>
      <c r="V23" s="217"/>
      <c r="W23" s="217"/>
      <c r="X23" s="217"/>
      <c r="AA23" s="217"/>
    </row>
    <row r="24" spans="1:29">
      <c r="A24" s="217"/>
      <c r="B24" s="217"/>
      <c r="C24" s="217"/>
      <c r="D24" s="217"/>
      <c r="E24" s="2"/>
      <c r="F24" s="4"/>
      <c r="G24" s="4"/>
      <c r="H24" s="4"/>
      <c r="I24" s="217"/>
      <c r="J24" s="217"/>
      <c r="K24" s="217"/>
      <c r="L24" s="217"/>
      <c r="M24" s="217"/>
      <c r="N24" s="217"/>
      <c r="O24" s="217"/>
      <c r="P24" s="217"/>
      <c r="Q24" s="217"/>
      <c r="R24" s="217"/>
      <c r="S24" s="217"/>
      <c r="T24" s="217"/>
      <c r="U24" s="217"/>
      <c r="V24" s="217"/>
      <c r="W24" s="217"/>
      <c r="X24" s="217"/>
      <c r="AA24" s="217"/>
    </row>
    <row r="25" spans="1:29">
      <c r="A25" s="217"/>
      <c r="B25" s="217"/>
      <c r="C25" s="217"/>
      <c r="D25" s="217"/>
      <c r="E25" s="333"/>
      <c r="F25" s="1"/>
      <c r="G25" s="1"/>
      <c r="H25" s="1"/>
      <c r="I25" s="217"/>
      <c r="J25" s="217"/>
      <c r="K25" s="217"/>
      <c r="L25" s="217"/>
      <c r="M25" s="217"/>
      <c r="N25" s="217"/>
      <c r="O25" s="217"/>
      <c r="P25" s="217"/>
      <c r="Q25" s="217"/>
      <c r="R25" s="217"/>
      <c r="S25" s="217"/>
      <c r="T25" s="217"/>
      <c r="U25" s="217"/>
      <c r="V25" s="217"/>
      <c r="W25" s="217"/>
      <c r="X25" s="217"/>
      <c r="AA25" s="217"/>
    </row>
    <row r="26" spans="1:29">
      <c r="A26" s="217"/>
      <c r="B26" s="217"/>
      <c r="C26" s="217"/>
      <c r="D26" s="217"/>
      <c r="E26" s="2"/>
      <c r="F26" s="1"/>
      <c r="G26" s="1"/>
      <c r="H26" s="1"/>
      <c r="I26" s="217"/>
      <c r="J26" s="217"/>
      <c r="K26" s="217"/>
      <c r="L26" s="217"/>
      <c r="M26" s="217"/>
      <c r="N26" s="217"/>
      <c r="O26" s="217"/>
      <c r="P26" s="217"/>
      <c r="Q26" s="217"/>
      <c r="R26" s="217"/>
      <c r="S26" s="217"/>
      <c r="T26" s="217"/>
      <c r="U26" s="217"/>
      <c r="V26" s="217"/>
      <c r="W26" s="217"/>
      <c r="X26" s="217"/>
      <c r="AA26" s="217"/>
    </row>
    <row r="27" spans="1:29">
      <c r="A27" s="217"/>
      <c r="B27" s="217"/>
      <c r="C27" s="217"/>
      <c r="D27" s="217"/>
      <c r="E27" s="333"/>
      <c r="F27" s="1"/>
      <c r="G27" s="1"/>
      <c r="H27" s="1"/>
      <c r="I27" s="217"/>
      <c r="J27" s="217"/>
      <c r="K27" s="217"/>
      <c r="L27" s="217"/>
      <c r="M27" s="217"/>
      <c r="N27" s="217"/>
      <c r="O27" s="217"/>
      <c r="P27" s="217"/>
      <c r="Q27" s="217"/>
      <c r="R27" s="217"/>
      <c r="S27" s="217"/>
      <c r="T27" s="217"/>
      <c r="U27" s="217"/>
      <c r="V27" s="217"/>
      <c r="W27" s="217"/>
      <c r="X27" s="217"/>
      <c r="AA27" s="217"/>
    </row>
    <row r="28" spans="1:29">
      <c r="A28" s="217"/>
      <c r="B28" s="217"/>
      <c r="C28" s="217"/>
      <c r="D28" s="217"/>
      <c r="F28" s="217"/>
      <c r="G28" s="217"/>
      <c r="H28" s="217"/>
      <c r="I28" s="217"/>
      <c r="J28" s="217"/>
      <c r="K28" s="217"/>
      <c r="L28" s="217"/>
      <c r="M28" s="217"/>
      <c r="N28" s="217"/>
      <c r="O28" s="217"/>
      <c r="P28" s="217"/>
      <c r="Q28" s="217"/>
      <c r="R28" s="217"/>
      <c r="S28" s="217"/>
      <c r="T28" s="217"/>
      <c r="U28" s="217"/>
      <c r="V28" s="217"/>
      <c r="W28" s="217"/>
      <c r="X28" s="217"/>
      <c r="AA28" s="217"/>
    </row>
    <row r="29" spans="1:29">
      <c r="A29" s="217"/>
      <c r="B29" s="217"/>
      <c r="C29" s="217"/>
      <c r="D29" s="217"/>
      <c r="F29" s="217"/>
      <c r="G29" s="217"/>
      <c r="H29" s="217"/>
      <c r="I29" s="217"/>
      <c r="J29" s="217"/>
      <c r="K29" s="217"/>
      <c r="L29" s="217"/>
      <c r="M29" s="217"/>
      <c r="N29" s="217"/>
      <c r="O29" s="217"/>
      <c r="P29" s="217"/>
      <c r="Q29" s="217"/>
      <c r="R29" s="217"/>
      <c r="S29" s="217"/>
      <c r="T29" s="217"/>
      <c r="U29" s="217"/>
      <c r="V29" s="217"/>
      <c r="W29" s="217"/>
      <c r="X29" s="217"/>
      <c r="AA29" s="217"/>
    </row>
    <row r="30" spans="1:29">
      <c r="A30" s="217"/>
      <c r="B30" s="217"/>
      <c r="C30" s="217"/>
      <c r="D30" s="217"/>
      <c r="F30" s="217"/>
      <c r="G30" s="217"/>
      <c r="H30" s="217"/>
      <c r="I30" s="217"/>
      <c r="J30" s="217"/>
      <c r="K30" s="217"/>
      <c r="L30" s="217"/>
      <c r="M30" s="217"/>
      <c r="N30" s="217"/>
      <c r="O30" s="217"/>
      <c r="P30" s="217"/>
      <c r="Q30" s="217"/>
      <c r="R30" s="217"/>
      <c r="S30" s="217"/>
      <c r="T30" s="217"/>
      <c r="U30" s="217"/>
      <c r="V30" s="217"/>
      <c r="W30" s="217"/>
      <c r="X30" s="217"/>
      <c r="AA30" s="217"/>
    </row>
    <row r="31" spans="1:29">
      <c r="A31" s="217"/>
      <c r="B31" s="217"/>
      <c r="C31" s="217"/>
      <c r="D31" s="217"/>
      <c r="F31" s="217"/>
      <c r="G31" s="217"/>
      <c r="H31" s="217"/>
      <c r="I31" s="217"/>
      <c r="J31" s="217"/>
      <c r="K31" s="217"/>
      <c r="L31" s="217"/>
      <c r="M31" s="217"/>
      <c r="N31" s="217"/>
      <c r="O31" s="217"/>
      <c r="P31" s="217"/>
      <c r="Q31" s="217"/>
      <c r="R31" s="217"/>
      <c r="S31" s="217"/>
      <c r="T31" s="217"/>
      <c r="U31" s="217"/>
      <c r="V31" s="217"/>
      <c r="W31" s="217"/>
      <c r="X31" s="217"/>
    </row>
    <row r="32" spans="1:29">
      <c r="A32" s="217"/>
      <c r="B32" s="217"/>
      <c r="C32" s="217"/>
      <c r="D32" s="217"/>
      <c r="F32" s="217"/>
      <c r="G32" s="217"/>
      <c r="H32" s="217"/>
      <c r="I32" s="217"/>
      <c r="J32" s="217"/>
      <c r="K32" s="217"/>
      <c r="L32" s="217"/>
      <c r="M32" s="217"/>
      <c r="N32" s="217"/>
      <c r="O32" s="217"/>
      <c r="P32" s="217"/>
      <c r="Q32" s="217"/>
      <c r="R32" s="217"/>
      <c r="S32" s="217"/>
      <c r="T32" s="217"/>
      <c r="U32" s="217"/>
      <c r="V32" s="217"/>
      <c r="W32" s="217"/>
      <c r="X32" s="217"/>
    </row>
    <row r="33" spans="1:24">
      <c r="A33" s="217"/>
      <c r="B33" s="217"/>
      <c r="C33" s="217"/>
      <c r="D33" s="217"/>
      <c r="F33" s="217"/>
      <c r="G33" s="217"/>
      <c r="H33" s="217"/>
      <c r="I33" s="217"/>
      <c r="J33" s="217"/>
      <c r="K33" s="217"/>
      <c r="L33" s="217"/>
      <c r="M33" s="217"/>
      <c r="N33" s="217"/>
      <c r="O33" s="217"/>
      <c r="P33" s="217"/>
      <c r="Q33" s="217"/>
      <c r="R33" s="217"/>
      <c r="S33" s="217"/>
      <c r="T33" s="217"/>
      <c r="U33" s="217"/>
      <c r="V33" s="217"/>
      <c r="W33" s="217"/>
      <c r="X33" s="217"/>
    </row>
    <row r="34" spans="1:24">
      <c r="A34" s="217"/>
      <c r="B34" s="217"/>
      <c r="C34" s="217"/>
      <c r="D34" s="217"/>
      <c r="F34" s="217"/>
      <c r="G34" s="217"/>
      <c r="H34" s="217"/>
      <c r="I34" s="217"/>
      <c r="J34" s="217"/>
      <c r="K34" s="217"/>
      <c r="L34" s="217"/>
      <c r="M34" s="217"/>
      <c r="N34" s="217"/>
      <c r="O34" s="217"/>
      <c r="P34" s="217"/>
      <c r="Q34" s="217"/>
      <c r="R34" s="217"/>
      <c r="S34" s="217"/>
      <c r="T34" s="217"/>
      <c r="U34" s="217"/>
      <c r="V34" s="217"/>
      <c r="W34" s="217"/>
      <c r="X34" s="217"/>
    </row>
    <row r="35" spans="1:24">
      <c r="A35" s="217"/>
      <c r="B35" s="217"/>
      <c r="C35" s="217"/>
      <c r="D35" s="217"/>
      <c r="F35" s="217"/>
      <c r="G35" s="217"/>
      <c r="H35" s="217"/>
      <c r="I35" s="217"/>
      <c r="J35" s="217"/>
      <c r="K35" s="217"/>
      <c r="L35" s="217"/>
      <c r="M35" s="217"/>
      <c r="N35" s="217"/>
      <c r="O35" s="217"/>
      <c r="P35" s="217"/>
      <c r="Q35" s="217"/>
      <c r="R35" s="217"/>
      <c r="S35" s="217"/>
      <c r="T35" s="217"/>
      <c r="U35" s="217"/>
      <c r="V35" s="217"/>
      <c r="W35" s="217"/>
      <c r="X35" s="217"/>
    </row>
    <row r="36" spans="1:24">
      <c r="A36" s="217"/>
      <c r="B36" s="217"/>
      <c r="C36" s="217"/>
      <c r="D36" s="217"/>
      <c r="F36" s="217"/>
      <c r="G36" s="217"/>
      <c r="H36" s="217"/>
      <c r="I36" s="217"/>
      <c r="J36" s="217"/>
      <c r="K36" s="217"/>
      <c r="L36" s="217"/>
      <c r="M36" s="217"/>
      <c r="N36" s="217"/>
      <c r="O36" s="217"/>
      <c r="P36" s="217"/>
      <c r="Q36" s="217"/>
      <c r="R36" s="217"/>
      <c r="S36" s="217"/>
      <c r="T36" s="217"/>
      <c r="U36" s="217"/>
      <c r="V36" s="217"/>
      <c r="W36" s="217"/>
      <c r="X36" s="217"/>
    </row>
    <row r="37" spans="1:24">
      <c r="A37" s="217"/>
      <c r="B37" s="217"/>
      <c r="C37" s="217"/>
      <c r="D37" s="217"/>
      <c r="F37" s="217"/>
      <c r="G37" s="217"/>
      <c r="H37" s="217"/>
      <c r="I37" s="217"/>
      <c r="J37" s="217"/>
      <c r="K37" s="217"/>
      <c r="L37" s="217"/>
      <c r="M37" s="217"/>
      <c r="N37" s="217"/>
      <c r="O37" s="217"/>
      <c r="P37" s="217"/>
      <c r="Q37" s="217"/>
      <c r="R37" s="217"/>
      <c r="S37" s="217"/>
      <c r="T37" s="217"/>
      <c r="U37" s="217"/>
      <c r="V37" s="217"/>
      <c r="W37" s="217"/>
      <c r="X37" s="217"/>
    </row>
    <row r="38" spans="1:24">
      <c r="A38" s="217"/>
      <c r="B38" s="217"/>
      <c r="C38" s="217"/>
      <c r="D38" s="217"/>
      <c r="F38" s="217"/>
      <c r="G38" s="217"/>
      <c r="H38" s="217"/>
      <c r="I38" s="217"/>
      <c r="J38" s="217"/>
      <c r="K38" s="217"/>
      <c r="L38" s="217"/>
      <c r="M38" s="217"/>
      <c r="N38" s="217"/>
      <c r="O38" s="217"/>
      <c r="P38" s="217"/>
      <c r="Q38" s="217"/>
      <c r="R38" s="217"/>
      <c r="S38" s="217"/>
      <c r="T38" s="217"/>
      <c r="U38" s="217"/>
      <c r="V38" s="217"/>
      <c r="W38" s="217"/>
      <c r="X38" s="217"/>
    </row>
    <row r="39" spans="1:24">
      <c r="A39" s="217"/>
      <c r="B39" s="217"/>
      <c r="C39" s="217"/>
      <c r="D39" s="217"/>
      <c r="F39" s="217"/>
      <c r="G39" s="217"/>
      <c r="H39" s="217"/>
      <c r="I39" s="217"/>
      <c r="J39" s="217"/>
      <c r="K39" s="217"/>
      <c r="L39" s="217"/>
      <c r="M39" s="217"/>
      <c r="N39" s="217"/>
      <c r="O39" s="217"/>
      <c r="P39" s="217"/>
      <c r="Q39" s="217"/>
      <c r="R39" s="217"/>
      <c r="S39" s="217"/>
      <c r="T39" s="217"/>
      <c r="U39" s="217"/>
      <c r="V39" s="217"/>
      <c r="W39" s="217"/>
      <c r="X39" s="217"/>
    </row>
    <row r="40" spans="1:24">
      <c r="A40" s="217"/>
      <c r="B40" s="217"/>
      <c r="C40" s="217"/>
      <c r="D40" s="217"/>
      <c r="F40" s="217"/>
      <c r="G40" s="217"/>
      <c r="H40" s="217"/>
      <c r="I40" s="217"/>
      <c r="J40" s="217"/>
      <c r="K40" s="217"/>
      <c r="L40" s="217"/>
      <c r="M40" s="217"/>
      <c r="N40" s="217"/>
      <c r="O40" s="217"/>
      <c r="P40" s="217"/>
      <c r="Q40" s="217"/>
      <c r="R40" s="217"/>
      <c r="S40" s="217"/>
      <c r="T40" s="217"/>
      <c r="U40" s="217"/>
      <c r="V40" s="217"/>
      <c r="W40" s="217"/>
      <c r="X40" s="217"/>
    </row>
    <row r="41" spans="1:24">
      <c r="A41" s="217"/>
      <c r="B41" s="217"/>
      <c r="C41" s="217"/>
      <c r="D41" s="217"/>
      <c r="F41" s="217"/>
      <c r="G41" s="217"/>
      <c r="H41" s="217"/>
      <c r="I41" s="217"/>
      <c r="J41" s="217"/>
      <c r="K41" s="217"/>
      <c r="L41" s="217"/>
      <c r="M41" s="217"/>
      <c r="N41" s="217"/>
      <c r="O41" s="217"/>
      <c r="P41" s="217"/>
      <c r="Q41" s="217"/>
      <c r="R41" s="217"/>
      <c r="S41" s="217"/>
      <c r="T41" s="217"/>
      <c r="U41" s="217"/>
      <c r="V41" s="217"/>
      <c r="W41" s="217"/>
      <c r="X41" s="217"/>
    </row>
    <row r="42" spans="1:24">
      <c r="A42" s="217"/>
      <c r="B42" s="217"/>
      <c r="C42" s="217"/>
      <c r="D42" s="217"/>
      <c r="F42" s="217"/>
      <c r="G42" s="217"/>
      <c r="H42" s="217"/>
      <c r="I42" s="217"/>
      <c r="J42" s="217"/>
      <c r="K42" s="217"/>
      <c r="L42" s="217"/>
      <c r="M42" s="217"/>
      <c r="N42" s="217"/>
      <c r="O42" s="217"/>
      <c r="P42" s="217"/>
      <c r="Q42" s="217"/>
      <c r="R42" s="217"/>
      <c r="S42" s="217"/>
      <c r="T42" s="217"/>
      <c r="U42" s="217"/>
      <c r="V42" s="217"/>
      <c r="W42" s="217"/>
      <c r="X42" s="217"/>
    </row>
    <row r="43" spans="1:24">
      <c r="A43" s="217"/>
      <c r="B43" s="217"/>
      <c r="C43" s="217"/>
      <c r="D43" s="217"/>
      <c r="F43" s="217"/>
      <c r="G43" s="217"/>
      <c r="H43" s="217"/>
      <c r="I43" s="217"/>
      <c r="J43" s="217"/>
      <c r="K43" s="217"/>
      <c r="L43" s="217"/>
      <c r="M43" s="217"/>
      <c r="N43" s="217"/>
      <c r="O43" s="217"/>
      <c r="P43" s="217"/>
      <c r="Q43" s="217"/>
      <c r="R43" s="217"/>
      <c r="S43" s="217"/>
      <c r="T43" s="217"/>
      <c r="U43" s="217"/>
      <c r="V43" s="217"/>
      <c r="W43" s="217"/>
      <c r="X43" s="217"/>
    </row>
    <row r="44" spans="1:24">
      <c r="B44" s="217"/>
      <c r="C44" s="217"/>
      <c r="D44" s="217"/>
      <c r="F44" s="217"/>
      <c r="G44" s="217"/>
      <c r="H44" s="217"/>
      <c r="I44" s="217"/>
      <c r="J44" s="217"/>
      <c r="K44" s="217"/>
      <c r="L44" s="217"/>
    </row>
    <row r="45" spans="1:24">
      <c r="F45" s="217"/>
      <c r="G45" s="217"/>
    </row>
  </sheetData>
  <mergeCells count="7">
    <mergeCell ref="I14:J14"/>
    <mergeCell ref="B2:D2"/>
    <mergeCell ref="B8:D8"/>
    <mergeCell ref="B14:B15"/>
    <mergeCell ref="C14:D14"/>
    <mergeCell ref="E14:F14"/>
    <mergeCell ref="G14:H14"/>
  </mergeCells>
  <hyperlinks>
    <hyperlink ref="B1" location="'Table of Contents'!A1" display="Table of Contents" xr:uid="{3297C279-FA20-4429-9FF6-6511C1B6D978}"/>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A679-7526-4701-96F2-9808B813355B}">
  <dimension ref="B1:AE45"/>
  <sheetViews>
    <sheetView workbookViewId="0">
      <selection activeCell="B2" sqref="B2:I2"/>
    </sheetView>
  </sheetViews>
  <sheetFormatPr defaultColWidth="9.1328125" defaultRowHeight="14.25"/>
  <cols>
    <col min="1" max="1" width="9.1328125" style="217"/>
    <col min="2" max="2" width="15" style="217" customWidth="1"/>
    <col min="3" max="3" width="11.1328125" style="217" customWidth="1"/>
    <col min="4" max="4" width="11" style="217" customWidth="1"/>
    <col min="5" max="5" width="10" style="217" customWidth="1"/>
    <col min="6" max="6" width="14.3984375" style="217" customWidth="1"/>
    <col min="7" max="8" width="9.1328125" style="217"/>
    <col min="9" max="9" width="14.86328125" style="217" customWidth="1"/>
    <col min="10" max="10" width="9.1328125" style="217"/>
    <col min="11" max="11" width="16.73046875" style="217" customWidth="1"/>
    <col min="12" max="12" width="26.3984375" style="217" customWidth="1"/>
    <col min="13" max="26" width="9.1328125" style="217" customWidth="1"/>
    <col min="27" max="27" width="43" style="217" customWidth="1"/>
    <col min="28" max="16384" width="9.1328125" style="217"/>
  </cols>
  <sheetData>
    <row r="1" spans="2:31">
      <c r="B1" s="79" t="s">
        <v>117</v>
      </c>
    </row>
    <row r="2" spans="2:31" ht="16.899999999999999">
      <c r="B2" s="470" t="s">
        <v>469</v>
      </c>
      <c r="C2" s="470"/>
      <c r="D2" s="470"/>
      <c r="E2" s="470"/>
      <c r="F2" s="470"/>
      <c r="G2" s="470"/>
      <c r="H2" s="470"/>
      <c r="I2" s="470"/>
      <c r="AC2" s="169"/>
    </row>
    <row r="3" spans="2:31">
      <c r="B3" s="95"/>
      <c r="C3" s="224" t="s">
        <v>126</v>
      </c>
      <c r="D3" s="503" t="s">
        <v>179</v>
      </c>
      <c r="E3" s="503"/>
      <c r="F3" s="503"/>
      <c r="G3" s="511" t="s">
        <v>175</v>
      </c>
      <c r="H3" s="511"/>
      <c r="I3" s="511"/>
    </row>
    <row r="4" spans="2:31" ht="29.25" customHeight="1" thickBot="1">
      <c r="B4" s="219" t="s">
        <v>0</v>
      </c>
      <c r="C4" s="218" t="s">
        <v>144</v>
      </c>
      <c r="D4" s="413" t="s">
        <v>144</v>
      </c>
      <c r="E4" s="413" t="s">
        <v>187</v>
      </c>
      <c r="F4" s="414" t="s">
        <v>188</v>
      </c>
      <c r="G4" s="423" t="s">
        <v>186</v>
      </c>
      <c r="H4" s="423" t="s">
        <v>187</v>
      </c>
      <c r="I4" s="424" t="s">
        <v>189</v>
      </c>
      <c r="K4" s="2"/>
      <c r="L4" s="4"/>
      <c r="M4" s="4"/>
      <c r="N4" s="4"/>
    </row>
    <row r="5" spans="2:31" ht="14.65" thickBot="1">
      <c r="B5" s="225" t="s">
        <v>190</v>
      </c>
      <c r="C5" s="293">
        <f>SUM(C6:C44)</f>
        <v>212618</v>
      </c>
      <c r="D5" s="415">
        <f>SUM(D6:D44)</f>
        <v>53524</v>
      </c>
      <c r="E5" s="416">
        <f>D5/C5</f>
        <v>0.25173785850680563</v>
      </c>
      <c r="F5" s="417">
        <v>497.54519920856097</v>
      </c>
      <c r="G5" s="293">
        <f>SUM(G6:G44)</f>
        <v>159094</v>
      </c>
      <c r="H5" s="425">
        <f>G5/C5</f>
        <v>0.74826214149319437</v>
      </c>
      <c r="I5" s="426">
        <v>553.08715442960499</v>
      </c>
      <c r="J5" s="137"/>
      <c r="K5" s="106"/>
      <c r="L5" s="106"/>
      <c r="M5" s="106"/>
    </row>
    <row r="6" spans="2:31">
      <c r="B6" s="96" t="s">
        <v>1</v>
      </c>
      <c r="C6" s="292">
        <v>285</v>
      </c>
      <c r="D6" s="418">
        <v>39</v>
      </c>
      <c r="E6" s="419">
        <f>(D6/C6)</f>
        <v>0.1368421052631579</v>
      </c>
      <c r="F6" s="420">
        <v>561.28969696969602</v>
      </c>
      <c r="G6" s="292">
        <v>246</v>
      </c>
      <c r="H6" s="427">
        <f>G6/C6</f>
        <v>0.86315789473684212</v>
      </c>
      <c r="I6" s="428">
        <v>637.45059523809505</v>
      </c>
      <c r="K6" s="137"/>
      <c r="L6" s="106"/>
      <c r="M6" s="106"/>
      <c r="N6" s="106"/>
    </row>
    <row r="7" spans="2:31">
      <c r="B7" s="82" t="s">
        <v>2</v>
      </c>
      <c r="C7" s="237">
        <v>393</v>
      </c>
      <c r="D7" s="421">
        <v>56</v>
      </c>
      <c r="E7" s="152">
        <f>(D7/C7)</f>
        <v>0.14249363867684478</v>
      </c>
      <c r="F7" s="422">
        <v>513.12431372548997</v>
      </c>
      <c r="G7" s="237">
        <v>337</v>
      </c>
      <c r="H7" s="429">
        <f t="shared" ref="H7:H44" si="0">G7/C7</f>
        <v>0.85750636132315516</v>
      </c>
      <c r="I7" s="428">
        <v>616.91555555555499</v>
      </c>
      <c r="K7" s="137"/>
      <c r="L7" s="106"/>
      <c r="M7" s="106"/>
      <c r="N7" s="106"/>
    </row>
    <row r="8" spans="2:31">
      <c r="B8" s="82" t="s">
        <v>3</v>
      </c>
      <c r="C8" s="237">
        <v>3711</v>
      </c>
      <c r="D8" s="421">
        <v>785</v>
      </c>
      <c r="E8" s="152">
        <f t="shared" ref="E8:E44" si="1">(D8/C8)</f>
        <v>0.21153327943950417</v>
      </c>
      <c r="F8" s="422">
        <v>427.019987484355</v>
      </c>
      <c r="G8" s="237">
        <v>2926</v>
      </c>
      <c r="H8" s="429">
        <f t="shared" si="0"/>
        <v>0.78846672056049583</v>
      </c>
      <c r="I8" s="428">
        <v>532.76468406593403</v>
      </c>
      <c r="K8" s="137"/>
      <c r="L8" s="106"/>
      <c r="M8" s="106"/>
      <c r="N8" s="106"/>
    </row>
    <row r="9" spans="2:31">
      <c r="B9" s="82" t="s">
        <v>4</v>
      </c>
      <c r="C9" s="237">
        <v>2450</v>
      </c>
      <c r="D9" s="421">
        <v>469</v>
      </c>
      <c r="E9" s="152">
        <f t="shared" si="1"/>
        <v>0.19142857142857142</v>
      </c>
      <c r="F9" s="422">
        <v>509.23760964912202</v>
      </c>
      <c r="G9" s="237">
        <v>1981</v>
      </c>
      <c r="H9" s="429">
        <f t="shared" si="0"/>
        <v>0.80857142857142861</v>
      </c>
      <c r="I9" s="428">
        <v>610.53534603811397</v>
      </c>
      <c r="K9" s="137"/>
      <c r="L9" s="106"/>
      <c r="M9" s="106"/>
      <c r="N9" s="106"/>
    </row>
    <row r="10" spans="2:31">
      <c r="B10" s="82" t="s">
        <v>5</v>
      </c>
      <c r="C10" s="237">
        <v>2672</v>
      </c>
      <c r="D10" s="421">
        <v>527</v>
      </c>
      <c r="E10" s="152">
        <f t="shared" si="1"/>
        <v>0.1972305389221557</v>
      </c>
      <c r="F10" s="422">
        <v>572.20125703564702</v>
      </c>
      <c r="G10" s="237">
        <v>2145</v>
      </c>
      <c r="H10" s="429">
        <f t="shared" si="0"/>
        <v>0.8027694610778443</v>
      </c>
      <c r="I10" s="428">
        <v>684.57314633006001</v>
      </c>
      <c r="K10" s="137"/>
      <c r="L10" s="106"/>
      <c r="M10" s="106"/>
      <c r="N10" s="106"/>
    </row>
    <row r="11" spans="2:31" ht="15.4">
      <c r="B11" s="82" t="s">
        <v>6</v>
      </c>
      <c r="C11" s="237">
        <v>14543</v>
      </c>
      <c r="D11" s="421">
        <v>2217</v>
      </c>
      <c r="E11" s="152">
        <f t="shared" si="1"/>
        <v>0.15244447500515712</v>
      </c>
      <c r="F11" s="422">
        <v>481.25075599818899</v>
      </c>
      <c r="G11" s="237">
        <v>12326</v>
      </c>
      <c r="H11" s="429">
        <f t="shared" si="0"/>
        <v>0.84755552499484288</v>
      </c>
      <c r="I11" s="428">
        <v>586.601985568347</v>
      </c>
      <c r="K11" s="137"/>
      <c r="L11" s="106"/>
      <c r="M11" s="106"/>
      <c r="N11" s="106"/>
      <c r="AC11" s="6"/>
      <c r="AD11" s="6"/>
      <c r="AE11" s="6"/>
    </row>
    <row r="12" spans="2:31" ht="15.4">
      <c r="B12" s="82" t="s">
        <v>7</v>
      </c>
      <c r="C12" s="237">
        <v>86</v>
      </c>
      <c r="D12" s="421">
        <v>18</v>
      </c>
      <c r="E12" s="152">
        <f t="shared" si="1"/>
        <v>0.20930232558139536</v>
      </c>
      <c r="F12" s="422">
        <v>461.97263157894702</v>
      </c>
      <c r="G12" s="237">
        <v>68</v>
      </c>
      <c r="H12" s="429">
        <f t="shared" si="0"/>
        <v>0.79069767441860461</v>
      </c>
      <c r="I12" s="428">
        <v>621.25179104477604</v>
      </c>
      <c r="K12" s="137"/>
      <c r="L12" s="106"/>
      <c r="M12" s="106"/>
      <c r="N12" s="106"/>
      <c r="AB12" s="6"/>
      <c r="AC12" s="6"/>
      <c r="AD12" s="6"/>
      <c r="AE12" s="6"/>
    </row>
    <row r="13" spans="2:31">
      <c r="B13" s="82" t="s">
        <v>8</v>
      </c>
      <c r="C13" s="237">
        <v>2411</v>
      </c>
      <c r="D13" s="421">
        <v>322</v>
      </c>
      <c r="E13" s="152">
        <f t="shared" si="1"/>
        <v>0.13355454168394856</v>
      </c>
      <c r="F13" s="422">
        <v>587.57742765273304</v>
      </c>
      <c r="G13" s="237">
        <v>2089</v>
      </c>
      <c r="H13" s="429">
        <f t="shared" si="0"/>
        <v>0.86644545831605146</v>
      </c>
      <c r="I13" s="428">
        <v>679.99353333333295</v>
      </c>
      <c r="K13" s="137"/>
      <c r="L13" s="106"/>
      <c r="M13" s="106"/>
      <c r="N13" s="106"/>
    </row>
    <row r="14" spans="2:31">
      <c r="B14" s="82" t="s">
        <v>9</v>
      </c>
      <c r="C14" s="237">
        <v>936</v>
      </c>
      <c r="D14" s="421">
        <v>193</v>
      </c>
      <c r="E14" s="152">
        <f t="shared" si="1"/>
        <v>0.20619658119658119</v>
      </c>
      <c r="F14" s="422">
        <v>504.84799999999899</v>
      </c>
      <c r="G14" s="237">
        <v>743</v>
      </c>
      <c r="H14" s="429">
        <f t="shared" si="0"/>
        <v>0.79380341880341876</v>
      </c>
      <c r="I14" s="428">
        <v>628.86865047233402</v>
      </c>
      <c r="K14" s="137"/>
      <c r="L14" s="106"/>
      <c r="M14" s="106"/>
      <c r="N14" s="106"/>
    </row>
    <row r="15" spans="2:31">
      <c r="B15" s="82" t="s">
        <v>10</v>
      </c>
      <c r="C15" s="237">
        <v>187</v>
      </c>
      <c r="D15" s="421">
        <v>33</v>
      </c>
      <c r="E15" s="152">
        <f t="shared" si="1"/>
        <v>0.17647058823529413</v>
      </c>
      <c r="F15" s="422">
        <v>575.33941176470501</v>
      </c>
      <c r="G15" s="237">
        <v>154</v>
      </c>
      <c r="H15" s="429">
        <f t="shared" si="0"/>
        <v>0.82352941176470584</v>
      </c>
      <c r="I15" s="428">
        <v>626.19627450980295</v>
      </c>
      <c r="K15" s="137"/>
      <c r="L15" s="106"/>
      <c r="M15" s="106"/>
      <c r="N15" s="106"/>
    </row>
    <row r="16" spans="2:31">
      <c r="B16" s="82" t="s">
        <v>11</v>
      </c>
      <c r="C16" s="237">
        <v>1155</v>
      </c>
      <c r="D16" s="421">
        <v>187</v>
      </c>
      <c r="E16" s="152">
        <f t="shared" si="1"/>
        <v>0.16190476190476191</v>
      </c>
      <c r="F16" s="422">
        <v>520.10068062827202</v>
      </c>
      <c r="G16" s="237">
        <v>968</v>
      </c>
      <c r="H16" s="429">
        <f t="shared" si="0"/>
        <v>0.83809523809523812</v>
      </c>
      <c r="I16" s="428">
        <v>542.08633817427301</v>
      </c>
      <c r="K16" s="137"/>
      <c r="L16" s="106"/>
      <c r="M16" s="106"/>
      <c r="N16" s="106"/>
    </row>
    <row r="17" spans="2:31">
      <c r="B17" s="82" t="s">
        <v>12</v>
      </c>
      <c r="C17" s="237">
        <v>55</v>
      </c>
      <c r="D17" s="421">
        <v>20</v>
      </c>
      <c r="E17" s="152">
        <f t="shared" si="1"/>
        <v>0.36363636363636365</v>
      </c>
      <c r="F17" s="422">
        <v>350.03529411764703</v>
      </c>
      <c r="G17" s="237">
        <v>35</v>
      </c>
      <c r="H17" s="429">
        <f t="shared" si="0"/>
        <v>0.63636363636363635</v>
      </c>
      <c r="I17" s="428">
        <v>592.55052631578906</v>
      </c>
      <c r="K17" s="137"/>
      <c r="L17" s="106"/>
      <c r="M17" s="106"/>
      <c r="N17" s="106"/>
    </row>
    <row r="18" spans="2:31">
      <c r="B18" s="82" t="s">
        <v>13</v>
      </c>
      <c r="C18" s="237">
        <v>1574</v>
      </c>
      <c r="D18" s="421">
        <v>317</v>
      </c>
      <c r="E18" s="152">
        <f t="shared" si="1"/>
        <v>0.2013977128335451</v>
      </c>
      <c r="F18" s="422">
        <v>547.21517241379297</v>
      </c>
      <c r="G18" s="237">
        <v>1257</v>
      </c>
      <c r="H18" s="429">
        <f t="shared" si="0"/>
        <v>0.79860228716645487</v>
      </c>
      <c r="I18" s="428">
        <v>614.58865338645398</v>
      </c>
      <c r="K18" s="137"/>
      <c r="L18" s="106"/>
      <c r="M18" s="106"/>
      <c r="N18" s="106"/>
    </row>
    <row r="19" spans="2:31">
      <c r="B19" s="82" t="s">
        <v>14</v>
      </c>
      <c r="C19" s="237">
        <v>1758</v>
      </c>
      <c r="D19" s="421">
        <v>292</v>
      </c>
      <c r="E19" s="152">
        <f t="shared" si="1"/>
        <v>0.16609783845278725</v>
      </c>
      <c r="F19" s="422">
        <v>673.35199999999998</v>
      </c>
      <c r="G19" s="237">
        <v>1466</v>
      </c>
      <c r="H19" s="429">
        <f t="shared" si="0"/>
        <v>0.83390216154721275</v>
      </c>
      <c r="I19" s="428">
        <v>825.17469110658499</v>
      </c>
      <c r="K19" s="137"/>
      <c r="L19" s="106"/>
      <c r="M19" s="106"/>
      <c r="N19" s="106"/>
    </row>
    <row r="20" spans="2:31">
      <c r="B20" s="82" t="s">
        <v>15</v>
      </c>
      <c r="C20" s="237">
        <v>2676</v>
      </c>
      <c r="D20" s="421">
        <v>535</v>
      </c>
      <c r="E20" s="152">
        <f t="shared" si="1"/>
        <v>0.19992526158445442</v>
      </c>
      <c r="F20" s="422">
        <v>532.91034926470502</v>
      </c>
      <c r="G20" s="237">
        <v>2141</v>
      </c>
      <c r="H20" s="429">
        <f t="shared" si="0"/>
        <v>0.80007473841554555</v>
      </c>
      <c r="I20" s="428">
        <v>620.16486866791695</v>
      </c>
      <c r="K20" s="137"/>
      <c r="L20" s="106"/>
      <c r="M20" s="106"/>
      <c r="N20" s="106"/>
      <c r="AE20" s="169"/>
    </row>
    <row r="21" spans="2:31">
      <c r="B21" s="82" t="s">
        <v>16</v>
      </c>
      <c r="C21" s="237">
        <v>1540</v>
      </c>
      <c r="D21" s="421">
        <v>403</v>
      </c>
      <c r="E21" s="152">
        <f t="shared" si="1"/>
        <v>0.26168831168831169</v>
      </c>
      <c r="F21" s="422">
        <v>579.05444444444402</v>
      </c>
      <c r="G21" s="237">
        <v>1137</v>
      </c>
      <c r="H21" s="429">
        <f t="shared" si="0"/>
        <v>0.73831168831168836</v>
      </c>
      <c r="I21" s="428">
        <v>617.61917406749501</v>
      </c>
      <c r="K21" s="137"/>
      <c r="L21" s="106"/>
      <c r="M21" s="106"/>
      <c r="N21" s="106"/>
    </row>
    <row r="22" spans="2:31">
      <c r="B22" s="82" t="s">
        <v>17</v>
      </c>
      <c r="C22" s="237">
        <v>79100</v>
      </c>
      <c r="D22" s="421">
        <v>25428</v>
      </c>
      <c r="E22" s="152">
        <f t="shared" si="1"/>
        <v>0.32146649810366623</v>
      </c>
      <c r="F22" s="422">
        <v>506.655466641749</v>
      </c>
      <c r="G22" s="237">
        <v>53672</v>
      </c>
      <c r="H22" s="429">
        <f t="shared" si="0"/>
        <v>0.67853350189633377</v>
      </c>
      <c r="I22" s="428">
        <v>528.61555334797902</v>
      </c>
      <c r="K22" s="137"/>
      <c r="L22" s="106"/>
      <c r="M22" s="106"/>
      <c r="N22" s="106"/>
      <c r="AE22" s="169"/>
    </row>
    <row r="23" spans="2:31">
      <c r="B23" s="82" t="s">
        <v>18</v>
      </c>
      <c r="C23" s="237">
        <v>6836</v>
      </c>
      <c r="D23" s="421">
        <v>2078</v>
      </c>
      <c r="E23" s="152">
        <f t="shared" si="1"/>
        <v>0.30397893504973666</v>
      </c>
      <c r="F23" s="422">
        <v>583.34998129092605</v>
      </c>
      <c r="G23" s="237">
        <v>4758</v>
      </c>
      <c r="H23" s="429">
        <f t="shared" si="0"/>
        <v>0.69602106495026328</v>
      </c>
      <c r="I23" s="428">
        <v>583.26287569178305</v>
      </c>
      <c r="K23" s="137"/>
      <c r="L23" s="106"/>
      <c r="M23" s="106"/>
      <c r="N23" s="106"/>
    </row>
    <row r="24" spans="2:31">
      <c r="B24" s="82" t="s">
        <v>19</v>
      </c>
      <c r="C24" s="237">
        <v>1259</v>
      </c>
      <c r="D24" s="421">
        <v>303</v>
      </c>
      <c r="E24" s="152">
        <f t="shared" si="1"/>
        <v>0.24066719618745036</v>
      </c>
      <c r="F24" s="422">
        <v>490.21103225806399</v>
      </c>
      <c r="G24" s="237">
        <v>956</v>
      </c>
      <c r="H24" s="429">
        <f t="shared" si="0"/>
        <v>0.75933280381254964</v>
      </c>
      <c r="I24" s="428">
        <v>519.95916754478299</v>
      </c>
      <c r="K24" s="137"/>
      <c r="L24" s="106"/>
      <c r="M24" s="106"/>
      <c r="N24" s="106"/>
    </row>
    <row r="25" spans="2:31">
      <c r="B25" s="82" t="s">
        <v>20</v>
      </c>
      <c r="C25" s="237">
        <v>981</v>
      </c>
      <c r="D25" s="421">
        <v>228</v>
      </c>
      <c r="E25" s="152">
        <f t="shared" si="1"/>
        <v>0.23241590214067279</v>
      </c>
      <c r="F25" s="422">
        <v>511.64342105263103</v>
      </c>
      <c r="G25" s="237">
        <v>753</v>
      </c>
      <c r="H25" s="429">
        <f t="shared" si="0"/>
        <v>0.76758409785932724</v>
      </c>
      <c r="I25" s="428">
        <v>569.90768924302699</v>
      </c>
      <c r="K25" s="137"/>
      <c r="L25" s="106"/>
      <c r="M25" s="106"/>
      <c r="N25" s="106"/>
    </row>
    <row r="26" spans="2:31">
      <c r="B26" s="82" t="s">
        <v>21</v>
      </c>
      <c r="C26" s="237">
        <v>1561</v>
      </c>
      <c r="D26" s="421">
        <v>248</v>
      </c>
      <c r="E26" s="152">
        <f t="shared" si="1"/>
        <v>0.15887251761691223</v>
      </c>
      <c r="F26" s="422">
        <v>519.05385214007697</v>
      </c>
      <c r="G26" s="237">
        <v>1313</v>
      </c>
      <c r="H26" s="429">
        <f t="shared" si="0"/>
        <v>0.84112748238308777</v>
      </c>
      <c r="I26" s="428">
        <v>596.78718558282196</v>
      </c>
      <c r="K26" s="137"/>
      <c r="L26" s="106"/>
      <c r="M26" s="106"/>
      <c r="N26" s="106"/>
    </row>
    <row r="27" spans="2:31">
      <c r="B27" s="82" t="s">
        <v>22</v>
      </c>
      <c r="C27" s="237">
        <v>328</v>
      </c>
      <c r="D27" s="421">
        <v>88</v>
      </c>
      <c r="E27" s="152">
        <f t="shared" si="1"/>
        <v>0.26829268292682928</v>
      </c>
      <c r="F27" s="422">
        <v>450.70945054945003</v>
      </c>
      <c r="G27" s="237">
        <v>240</v>
      </c>
      <c r="H27" s="429">
        <f t="shared" si="0"/>
        <v>0.73170731707317072</v>
      </c>
      <c r="I27" s="428">
        <v>565.06455696202499</v>
      </c>
      <c r="K27" s="137"/>
      <c r="L27" s="106"/>
      <c r="M27" s="106"/>
      <c r="N27" s="106"/>
    </row>
    <row r="28" spans="2:31">
      <c r="B28" s="82" t="s">
        <v>23</v>
      </c>
      <c r="C28" s="237">
        <v>1427</v>
      </c>
      <c r="D28" s="421">
        <v>256</v>
      </c>
      <c r="E28" s="152">
        <f t="shared" si="1"/>
        <v>0.17939733707077785</v>
      </c>
      <c r="F28" s="422">
        <v>576.89791164658595</v>
      </c>
      <c r="G28" s="237">
        <v>1171</v>
      </c>
      <c r="H28" s="429">
        <f t="shared" si="0"/>
        <v>0.82060266292922213</v>
      </c>
      <c r="I28" s="428">
        <v>609.63828522920198</v>
      </c>
      <c r="K28" s="137"/>
      <c r="L28" s="106"/>
      <c r="M28" s="106"/>
      <c r="N28" s="106"/>
    </row>
    <row r="29" spans="2:31">
      <c r="B29" s="82" t="s">
        <v>24</v>
      </c>
      <c r="C29" s="237">
        <v>1228</v>
      </c>
      <c r="D29" s="421">
        <v>236</v>
      </c>
      <c r="E29" s="152">
        <f t="shared" si="1"/>
        <v>0.19218241042345277</v>
      </c>
      <c r="F29" s="422">
        <v>542.93091304347797</v>
      </c>
      <c r="G29" s="237">
        <v>992</v>
      </c>
      <c r="H29" s="429">
        <f t="shared" si="0"/>
        <v>0.80781758957654726</v>
      </c>
      <c r="I29" s="428">
        <v>616.14004008016002</v>
      </c>
      <c r="K29" s="137"/>
      <c r="L29" s="106"/>
      <c r="M29" s="106"/>
      <c r="N29" s="106"/>
    </row>
    <row r="30" spans="2:31">
      <c r="B30" s="82" t="s">
        <v>25</v>
      </c>
      <c r="C30" s="237">
        <v>699</v>
      </c>
      <c r="D30" s="421">
        <v>130</v>
      </c>
      <c r="E30" s="152">
        <f t="shared" si="1"/>
        <v>0.1859799713876967</v>
      </c>
      <c r="F30" s="422">
        <v>659.51240601503696</v>
      </c>
      <c r="G30" s="237">
        <v>569</v>
      </c>
      <c r="H30" s="429">
        <f t="shared" si="0"/>
        <v>0.81402002861230327</v>
      </c>
      <c r="I30" s="428">
        <v>752.57821554770305</v>
      </c>
      <c r="K30" s="137"/>
      <c r="L30" s="106"/>
      <c r="M30" s="106"/>
      <c r="N30" s="106"/>
    </row>
    <row r="31" spans="2:31">
      <c r="B31" s="82" t="s">
        <v>26</v>
      </c>
      <c r="C31" s="237">
        <v>400</v>
      </c>
      <c r="D31" s="421">
        <v>64</v>
      </c>
      <c r="E31" s="152">
        <f t="shared" si="1"/>
        <v>0.16</v>
      </c>
      <c r="F31" s="422">
        <v>526.18370370370303</v>
      </c>
      <c r="G31" s="237">
        <v>336</v>
      </c>
      <c r="H31" s="429">
        <f t="shared" si="0"/>
        <v>0.84</v>
      </c>
      <c r="I31" s="428">
        <v>582.09300578034595</v>
      </c>
      <c r="K31" s="137"/>
      <c r="L31" s="106"/>
      <c r="M31" s="106"/>
      <c r="N31" s="106"/>
    </row>
    <row r="32" spans="2:31">
      <c r="B32" s="82" t="s">
        <v>27</v>
      </c>
      <c r="C32" s="237">
        <v>19761</v>
      </c>
      <c r="D32" s="421">
        <v>4466</v>
      </c>
      <c r="E32" s="152">
        <f t="shared" si="1"/>
        <v>0.22600070846617074</v>
      </c>
      <c r="F32" s="422">
        <v>475.85533805537602</v>
      </c>
      <c r="G32" s="237">
        <v>15295</v>
      </c>
      <c r="H32" s="429">
        <f t="shared" si="0"/>
        <v>0.77399929153382929</v>
      </c>
      <c r="I32" s="428">
        <v>534.43823996821595</v>
      </c>
      <c r="K32" s="137"/>
      <c r="L32" s="106"/>
      <c r="M32" s="106"/>
      <c r="N32" s="106"/>
    </row>
    <row r="33" spans="2:14">
      <c r="B33" s="82" t="s">
        <v>28</v>
      </c>
      <c r="C33" s="237">
        <v>1620</v>
      </c>
      <c r="D33" s="421">
        <v>499</v>
      </c>
      <c r="E33" s="152">
        <f t="shared" si="1"/>
        <v>0.30802469135802468</v>
      </c>
      <c r="F33" s="422">
        <v>512.08087999999896</v>
      </c>
      <c r="G33" s="237">
        <v>1121</v>
      </c>
      <c r="H33" s="429">
        <f t="shared" si="0"/>
        <v>0.69197530864197532</v>
      </c>
      <c r="I33" s="428">
        <v>569.22087499999895</v>
      </c>
      <c r="K33" s="137"/>
      <c r="L33" s="106"/>
      <c r="M33" s="106"/>
      <c r="N33" s="106"/>
    </row>
    <row r="34" spans="2:14">
      <c r="B34" s="82" t="s">
        <v>29</v>
      </c>
      <c r="C34" s="237">
        <v>3423</v>
      </c>
      <c r="D34" s="421">
        <v>608</v>
      </c>
      <c r="E34" s="152">
        <f t="shared" si="1"/>
        <v>0.17762196903301197</v>
      </c>
      <c r="F34" s="422">
        <v>525.16811594202795</v>
      </c>
      <c r="G34" s="237">
        <v>2815</v>
      </c>
      <c r="H34" s="429">
        <f t="shared" si="0"/>
        <v>0.82237803096698803</v>
      </c>
      <c r="I34" s="428">
        <v>613.27806566738002</v>
      </c>
      <c r="K34" s="137"/>
      <c r="L34" s="106"/>
      <c r="M34" s="106"/>
      <c r="N34" s="106"/>
    </row>
    <row r="35" spans="2:14">
      <c r="B35" s="82" t="s">
        <v>30</v>
      </c>
      <c r="C35" s="237">
        <v>407</v>
      </c>
      <c r="D35" s="421">
        <v>47</v>
      </c>
      <c r="E35" s="152">
        <f t="shared" si="1"/>
        <v>0.11547911547911548</v>
      </c>
      <c r="F35" s="422">
        <v>596.69041666666601</v>
      </c>
      <c r="G35" s="237">
        <v>360</v>
      </c>
      <c r="H35" s="429">
        <f t="shared" si="0"/>
        <v>0.88452088452088451</v>
      </c>
      <c r="I35" s="428">
        <v>609.63194986072403</v>
      </c>
      <c r="K35" s="137"/>
      <c r="L35" s="106"/>
      <c r="M35" s="106"/>
      <c r="N35" s="106"/>
    </row>
    <row r="36" spans="2:14">
      <c r="B36" s="82" t="s">
        <v>31</v>
      </c>
      <c r="C36" s="237">
        <v>22010</v>
      </c>
      <c r="D36" s="421">
        <v>5067</v>
      </c>
      <c r="E36" s="152">
        <f t="shared" si="1"/>
        <v>0.23021353930031804</v>
      </c>
      <c r="F36" s="422">
        <v>466.04475735431799</v>
      </c>
      <c r="G36" s="237">
        <v>16943</v>
      </c>
      <c r="H36" s="429">
        <f t="shared" si="0"/>
        <v>0.76978646069968193</v>
      </c>
      <c r="I36" s="428">
        <v>526.57957476159004</v>
      </c>
      <c r="K36" s="137"/>
      <c r="L36" s="106"/>
      <c r="M36" s="106"/>
      <c r="N36" s="106"/>
    </row>
    <row r="37" spans="2:14">
      <c r="B37" s="82" t="s">
        <v>32</v>
      </c>
      <c r="C37" s="237">
        <v>12982</v>
      </c>
      <c r="D37" s="421">
        <v>2926</v>
      </c>
      <c r="E37" s="152">
        <f t="shared" si="1"/>
        <v>0.22538900015405947</v>
      </c>
      <c r="F37" s="422">
        <v>424.99648191171502</v>
      </c>
      <c r="G37" s="237">
        <v>10056</v>
      </c>
      <c r="H37" s="429">
        <f t="shared" si="0"/>
        <v>0.77461099984594051</v>
      </c>
      <c r="I37" s="428">
        <v>507.65877520312898</v>
      </c>
      <c r="K37" s="137"/>
      <c r="L37" s="106"/>
      <c r="M37" s="106"/>
      <c r="N37" s="106"/>
    </row>
    <row r="38" spans="2:14">
      <c r="B38" s="82" t="s">
        <v>33</v>
      </c>
      <c r="C38" s="237">
        <v>1260</v>
      </c>
      <c r="D38" s="421">
        <v>257</v>
      </c>
      <c r="E38" s="152">
        <f t="shared" si="1"/>
        <v>0.20396825396825397</v>
      </c>
      <c r="F38" s="422">
        <v>484.19804687499999</v>
      </c>
      <c r="G38" s="237">
        <v>1003</v>
      </c>
      <c r="H38" s="429">
        <f t="shared" si="0"/>
        <v>0.79603174603174598</v>
      </c>
      <c r="I38" s="428">
        <v>572.20949203187195</v>
      </c>
      <c r="K38" s="137"/>
      <c r="L38" s="106"/>
      <c r="M38" s="106"/>
      <c r="N38" s="106"/>
    </row>
    <row r="39" spans="2:14">
      <c r="B39" s="82" t="s">
        <v>34</v>
      </c>
      <c r="C39" s="237">
        <v>6618</v>
      </c>
      <c r="D39" s="421">
        <v>1496</v>
      </c>
      <c r="E39" s="152">
        <f t="shared" si="1"/>
        <v>0.22605016621335752</v>
      </c>
      <c r="F39" s="422">
        <v>481.21584772872598</v>
      </c>
      <c r="G39" s="237">
        <v>5122</v>
      </c>
      <c r="H39" s="429">
        <f t="shared" si="0"/>
        <v>0.7739498337866425</v>
      </c>
      <c r="I39" s="428">
        <v>538.88796043521199</v>
      </c>
      <c r="K39" s="137"/>
      <c r="L39" s="106"/>
      <c r="M39" s="106"/>
      <c r="N39" s="106"/>
    </row>
    <row r="40" spans="2:14">
      <c r="B40" s="82" t="s">
        <v>35</v>
      </c>
      <c r="C40" s="237">
        <v>51</v>
      </c>
      <c r="D40" s="421">
        <v>5</v>
      </c>
      <c r="E40" s="152">
        <f t="shared" si="1"/>
        <v>9.8039215686274508E-2</v>
      </c>
      <c r="F40" s="422">
        <v>648.27333333333297</v>
      </c>
      <c r="G40" s="237">
        <v>46</v>
      </c>
      <c r="H40" s="429">
        <f t="shared" si="0"/>
        <v>0.90196078431372551</v>
      </c>
      <c r="I40" s="428">
        <v>743.93866666666599</v>
      </c>
      <c r="K40" s="137"/>
      <c r="L40" s="106"/>
      <c r="M40" s="106"/>
      <c r="N40" s="106"/>
    </row>
    <row r="41" spans="2:14">
      <c r="B41" s="82" t="s">
        <v>36</v>
      </c>
      <c r="C41" s="237">
        <v>1203</v>
      </c>
      <c r="D41" s="421">
        <v>227</v>
      </c>
      <c r="E41" s="152">
        <f t="shared" si="1"/>
        <v>0.18869492934330839</v>
      </c>
      <c r="F41" s="422">
        <v>438.38016597510301</v>
      </c>
      <c r="G41" s="237">
        <v>976</v>
      </c>
      <c r="H41" s="429">
        <f t="shared" si="0"/>
        <v>0.81130507065669155</v>
      </c>
      <c r="I41" s="428">
        <v>556.50307692307604</v>
      </c>
      <c r="K41" s="137"/>
      <c r="L41" s="106"/>
      <c r="M41" s="106"/>
      <c r="N41" s="106"/>
    </row>
    <row r="42" spans="2:14">
      <c r="B42" s="82" t="s">
        <v>37</v>
      </c>
      <c r="C42" s="237">
        <v>9003</v>
      </c>
      <c r="D42" s="421">
        <v>1695</v>
      </c>
      <c r="E42" s="152">
        <f t="shared" si="1"/>
        <v>0.18827057647450851</v>
      </c>
      <c r="F42" s="422">
        <v>466.069703488372</v>
      </c>
      <c r="G42" s="237">
        <v>7308</v>
      </c>
      <c r="H42" s="429">
        <f t="shared" si="0"/>
        <v>0.81172942352549149</v>
      </c>
      <c r="I42" s="428">
        <v>557.16938212275102</v>
      </c>
      <c r="K42" s="137"/>
      <c r="L42" s="106"/>
      <c r="M42" s="106"/>
      <c r="N42" s="106"/>
    </row>
    <row r="43" spans="2:14">
      <c r="B43" s="82" t="s">
        <v>38</v>
      </c>
      <c r="C43" s="237">
        <v>889</v>
      </c>
      <c r="D43" s="421">
        <v>176</v>
      </c>
      <c r="E43" s="152">
        <f t="shared" si="1"/>
        <v>0.19797525309336333</v>
      </c>
      <c r="F43" s="422">
        <v>452.92972972972899</v>
      </c>
      <c r="G43" s="237">
        <v>713</v>
      </c>
      <c r="H43" s="429">
        <f t="shared" si="0"/>
        <v>0.80202474690663672</v>
      </c>
      <c r="I43" s="428">
        <v>533.06326704545404</v>
      </c>
      <c r="K43" s="137"/>
      <c r="L43" s="106"/>
      <c r="M43" s="106"/>
      <c r="N43" s="106"/>
    </row>
    <row r="44" spans="2:14">
      <c r="B44" s="82" t="s">
        <v>39</v>
      </c>
      <c r="C44" s="237">
        <v>3140</v>
      </c>
      <c r="D44" s="421">
        <v>583</v>
      </c>
      <c r="E44" s="152">
        <f t="shared" si="1"/>
        <v>0.18566878980891718</v>
      </c>
      <c r="F44" s="422">
        <v>451.47610829103201</v>
      </c>
      <c r="G44" s="237">
        <v>2557</v>
      </c>
      <c r="H44" s="429">
        <f t="shared" si="0"/>
        <v>0.81433121019108279</v>
      </c>
      <c r="I44" s="428">
        <v>562.55991369164303</v>
      </c>
      <c r="M44" s="106"/>
    </row>
    <row r="45" spans="2:14">
      <c r="B45" s="222" t="s">
        <v>401</v>
      </c>
      <c r="C45" s="98"/>
      <c r="E45" s="99"/>
      <c r="F45" s="202"/>
      <c r="G45" s="202"/>
      <c r="H45" s="202"/>
      <c r="I45" s="202"/>
    </row>
  </sheetData>
  <mergeCells count="3">
    <mergeCell ref="B2:I2"/>
    <mergeCell ref="D3:F3"/>
    <mergeCell ref="G3:I3"/>
  </mergeCells>
  <hyperlinks>
    <hyperlink ref="B1" location="'Table of Contents'!A1" display="Table of Contents" xr:uid="{CE4242B9-F176-47AF-8F99-95B2D5790CD6}"/>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507C-2867-48E1-9F84-C974E461CC9F}">
  <dimension ref="A1:AE276"/>
  <sheetViews>
    <sheetView workbookViewId="0">
      <selection activeCell="B1" sqref="B1"/>
    </sheetView>
  </sheetViews>
  <sheetFormatPr defaultColWidth="9" defaultRowHeight="14.25"/>
  <cols>
    <col min="1" max="1" width="9" style="100"/>
    <col min="2" max="2" width="24.1328125" style="100" customWidth="1"/>
    <col min="3" max="3" width="23.73046875" style="100" customWidth="1"/>
    <col min="4" max="5" width="11.1328125" style="100" customWidth="1"/>
    <col min="6" max="16384" width="9" style="100"/>
  </cols>
  <sheetData>
    <row r="1" spans="1:31">
      <c r="A1" s="102"/>
      <c r="B1" s="101" t="s">
        <v>117</v>
      </c>
      <c r="C1" s="32"/>
      <c r="D1" s="32"/>
      <c r="E1" s="102"/>
      <c r="F1" s="102"/>
      <c r="G1" s="32"/>
      <c r="H1" s="32"/>
      <c r="I1" s="32"/>
      <c r="J1" s="32"/>
      <c r="K1" s="32"/>
      <c r="L1" s="32"/>
      <c r="M1" s="32"/>
      <c r="N1" s="32"/>
      <c r="O1" s="32"/>
      <c r="P1" s="32"/>
      <c r="Q1" s="32"/>
      <c r="R1" s="32"/>
      <c r="S1" s="32"/>
      <c r="T1" s="32"/>
      <c r="U1" s="32"/>
      <c r="V1" s="32"/>
      <c r="W1" s="32"/>
      <c r="X1" s="32"/>
      <c r="Y1" s="32"/>
      <c r="Z1" s="32"/>
      <c r="AA1" s="162"/>
      <c r="AB1" s="162"/>
      <c r="AC1" s="162"/>
      <c r="AD1" s="162"/>
      <c r="AE1" s="162"/>
    </row>
    <row r="2" spans="1:31" ht="30" customHeight="1">
      <c r="A2" s="105"/>
      <c r="B2" s="512" t="s">
        <v>514</v>
      </c>
      <c r="C2" s="513"/>
      <c r="D2" s="32"/>
      <c r="E2" s="32"/>
      <c r="F2" s="32"/>
      <c r="G2" s="32"/>
      <c r="H2" s="32"/>
      <c r="I2" s="32"/>
      <c r="J2" s="32"/>
      <c r="K2" s="32"/>
      <c r="L2" s="32"/>
      <c r="M2" s="32"/>
      <c r="N2" s="32"/>
      <c r="O2" s="32"/>
      <c r="P2" s="32"/>
      <c r="Q2" s="32"/>
      <c r="R2" s="32"/>
      <c r="S2" s="32"/>
      <c r="T2" s="32"/>
      <c r="U2" s="32"/>
      <c r="V2" s="32"/>
      <c r="W2" s="32"/>
      <c r="X2" s="32"/>
      <c r="Y2" s="32"/>
      <c r="Z2" s="32"/>
      <c r="AA2" s="162"/>
      <c r="AB2" s="162"/>
      <c r="AC2" s="162"/>
      <c r="AD2" s="162"/>
      <c r="AE2" s="162"/>
    </row>
    <row r="3" spans="1:31">
      <c r="A3" s="105"/>
      <c r="B3" s="103" t="s">
        <v>191</v>
      </c>
      <c r="C3" s="238">
        <v>59293</v>
      </c>
      <c r="D3" s="32"/>
      <c r="E3" s="32"/>
      <c r="F3" s="32"/>
      <c r="G3" s="32"/>
      <c r="H3" s="32"/>
      <c r="I3" s="32"/>
      <c r="J3" s="32"/>
      <c r="K3" s="32"/>
      <c r="L3" s="32"/>
      <c r="M3" s="32"/>
      <c r="N3" s="32"/>
      <c r="O3" s="32"/>
      <c r="P3" s="32"/>
      <c r="Q3" s="32"/>
      <c r="R3" s="32"/>
      <c r="S3" s="32"/>
      <c r="T3" s="32"/>
      <c r="U3" s="32"/>
      <c r="V3" s="32"/>
      <c r="W3" s="32"/>
      <c r="X3" s="32"/>
      <c r="Y3" s="32"/>
      <c r="Z3" s="32"/>
      <c r="AA3" s="162"/>
      <c r="AB3" s="162"/>
      <c r="AC3" s="162"/>
      <c r="AD3" s="162"/>
      <c r="AE3" s="162"/>
    </row>
    <row r="4" spans="1:31">
      <c r="A4" s="105"/>
      <c r="B4" s="103" t="s">
        <v>192</v>
      </c>
      <c r="C4" s="238">
        <v>11508</v>
      </c>
      <c r="D4" s="32"/>
      <c r="E4" s="32"/>
      <c r="F4" s="32"/>
      <c r="G4" s="32"/>
      <c r="H4" s="32"/>
      <c r="I4" s="32"/>
      <c r="J4" s="32"/>
      <c r="K4" s="32"/>
      <c r="L4" s="32"/>
      <c r="M4" s="32"/>
      <c r="N4" s="32"/>
      <c r="O4" s="32"/>
      <c r="P4" s="32"/>
      <c r="Q4" s="32"/>
      <c r="R4" s="32"/>
      <c r="S4" s="32"/>
      <c r="T4" s="32"/>
      <c r="U4" s="32"/>
      <c r="V4" s="32"/>
      <c r="W4" s="32"/>
      <c r="X4" s="32"/>
      <c r="Y4" s="32"/>
      <c r="Z4" s="32"/>
      <c r="AA4" s="162"/>
      <c r="AB4" s="162"/>
      <c r="AC4" s="162"/>
      <c r="AD4" s="162"/>
      <c r="AE4" s="162"/>
    </row>
    <row r="5" spans="1:31">
      <c r="A5" s="105"/>
      <c r="B5" s="222" t="s">
        <v>401</v>
      </c>
      <c r="C5" s="217"/>
      <c r="D5" s="196"/>
      <c r="E5" s="32"/>
      <c r="F5" s="32"/>
      <c r="G5" s="32"/>
      <c r="H5" s="32"/>
      <c r="I5" s="32"/>
      <c r="J5" s="32"/>
      <c r="K5" s="32"/>
      <c r="L5" s="32"/>
      <c r="M5" s="32"/>
      <c r="N5" s="32"/>
      <c r="O5" s="32"/>
      <c r="P5" s="32"/>
      <c r="Q5" s="32"/>
      <c r="R5" s="32"/>
      <c r="S5" s="32"/>
      <c r="T5" s="32"/>
      <c r="U5" s="32"/>
      <c r="V5" s="32"/>
      <c r="W5" s="32"/>
      <c r="X5" s="32"/>
      <c r="Y5" s="32"/>
      <c r="Z5" s="32"/>
      <c r="AA5" s="162"/>
      <c r="AB5" s="162"/>
      <c r="AC5" s="162"/>
      <c r="AD5" s="162"/>
      <c r="AE5" s="162"/>
    </row>
    <row r="6" spans="1:31" ht="15.75" customHeight="1">
      <c r="A6" s="105"/>
      <c r="B6" s="217"/>
      <c r="C6" s="217"/>
      <c r="D6" s="32"/>
      <c r="E6" s="32"/>
      <c r="F6" s="32"/>
      <c r="G6" s="32"/>
      <c r="H6" s="32"/>
      <c r="I6" s="32"/>
      <c r="J6" s="32"/>
      <c r="K6" s="32"/>
      <c r="L6" s="32"/>
      <c r="M6" s="32"/>
      <c r="N6" s="32"/>
      <c r="O6" s="32"/>
      <c r="P6" s="32"/>
      <c r="Q6" s="32"/>
      <c r="R6" s="32"/>
      <c r="S6" s="32"/>
      <c r="T6" s="32"/>
      <c r="U6" s="32"/>
      <c r="V6" s="32"/>
      <c r="W6" s="32"/>
      <c r="X6" s="32"/>
      <c r="Y6" s="32"/>
      <c r="Z6" s="32"/>
      <c r="AA6" s="162"/>
      <c r="AB6" s="162"/>
      <c r="AC6" s="162"/>
      <c r="AD6" s="162"/>
      <c r="AE6" s="162"/>
    </row>
    <row r="7" spans="1:31" ht="31.5" customHeight="1">
      <c r="A7" s="105"/>
      <c r="B7" s="514" t="s">
        <v>515</v>
      </c>
      <c r="C7" s="515"/>
      <c r="D7" s="32"/>
      <c r="E7" s="32"/>
      <c r="F7" s="32"/>
      <c r="G7" s="32"/>
      <c r="H7" s="32"/>
      <c r="I7" s="32"/>
      <c r="J7" s="32"/>
      <c r="K7" s="32"/>
      <c r="L7" s="32"/>
      <c r="M7" s="32"/>
      <c r="N7" s="32"/>
      <c r="O7" s="32"/>
      <c r="P7" s="32"/>
      <c r="Q7" s="32"/>
      <c r="R7" s="32"/>
      <c r="S7" s="32"/>
      <c r="T7" s="32"/>
      <c r="U7" s="32"/>
      <c r="V7" s="32"/>
      <c r="W7" s="32"/>
      <c r="X7" s="32"/>
      <c r="Y7" s="32"/>
      <c r="Z7" s="32"/>
      <c r="AA7" s="162"/>
      <c r="AB7" s="162"/>
      <c r="AC7" s="162"/>
      <c r="AD7" s="162"/>
      <c r="AE7" s="162"/>
    </row>
    <row r="8" spans="1:31">
      <c r="A8" s="105"/>
      <c r="B8" s="103" t="s">
        <v>191</v>
      </c>
      <c r="C8" s="238">
        <v>72779</v>
      </c>
      <c r="D8" s="32"/>
      <c r="E8" s="191"/>
      <c r="F8" s="32"/>
      <c r="G8" s="32"/>
      <c r="H8" s="32"/>
      <c r="I8" s="32"/>
      <c r="J8" s="32"/>
      <c r="K8" s="32"/>
      <c r="L8" s="32"/>
      <c r="M8" s="32"/>
      <c r="N8" s="32"/>
      <c r="O8" s="32"/>
      <c r="P8" s="32"/>
      <c r="Q8" s="32"/>
      <c r="R8" s="32"/>
      <c r="S8" s="32"/>
      <c r="T8" s="32"/>
      <c r="U8" s="32"/>
      <c r="V8" s="32"/>
      <c r="W8" s="32"/>
      <c r="X8" s="32"/>
      <c r="Y8" s="32"/>
      <c r="Z8" s="32"/>
      <c r="AA8" s="162"/>
      <c r="AB8" s="162"/>
      <c r="AC8" s="162"/>
      <c r="AD8" s="162"/>
      <c r="AE8" s="162"/>
    </row>
    <row r="9" spans="1:31">
      <c r="A9" s="105"/>
      <c r="B9" s="103" t="s">
        <v>192</v>
      </c>
      <c r="C9" s="238">
        <v>157425</v>
      </c>
      <c r="D9" s="32"/>
      <c r="E9" s="191"/>
      <c r="F9" s="32"/>
      <c r="G9" s="32"/>
      <c r="H9" s="32"/>
      <c r="I9" s="32"/>
      <c r="J9" s="32"/>
      <c r="K9" s="32"/>
      <c r="L9" s="32"/>
      <c r="M9" s="32"/>
      <c r="N9" s="32"/>
      <c r="O9" s="32"/>
      <c r="P9" s="32"/>
      <c r="Q9" s="32"/>
      <c r="R9" s="32"/>
      <c r="S9" s="32"/>
      <c r="T9" s="32"/>
      <c r="U9" s="32"/>
      <c r="V9" s="32"/>
      <c r="W9" s="32"/>
      <c r="X9" s="32"/>
      <c r="Y9" s="32"/>
      <c r="Z9" s="32"/>
      <c r="AA9" s="162"/>
      <c r="AB9" s="162"/>
      <c r="AC9" s="162"/>
      <c r="AD9" s="162"/>
      <c r="AE9" s="162"/>
    </row>
    <row r="10" spans="1:31">
      <c r="A10" s="105"/>
      <c r="B10" s="12" t="s">
        <v>418</v>
      </c>
      <c r="C10" s="32"/>
      <c r="D10" s="32"/>
      <c r="E10" s="32"/>
      <c r="F10" s="32"/>
      <c r="G10" s="32"/>
      <c r="H10" s="32"/>
      <c r="I10" s="32"/>
      <c r="J10" s="32"/>
      <c r="K10" s="32"/>
      <c r="L10" s="32"/>
      <c r="M10" s="32"/>
      <c r="N10" s="32"/>
      <c r="O10" s="32"/>
      <c r="P10" s="32"/>
      <c r="Q10" s="32"/>
      <c r="R10" s="32"/>
      <c r="S10" s="32"/>
      <c r="T10" s="32"/>
      <c r="U10" s="32"/>
      <c r="V10" s="32"/>
      <c r="W10" s="32"/>
      <c r="X10" s="32"/>
      <c r="Y10" s="32"/>
      <c r="Z10" s="32"/>
      <c r="AA10" s="162"/>
      <c r="AB10" s="162"/>
      <c r="AC10" s="162"/>
      <c r="AD10" s="162"/>
      <c r="AE10" s="162"/>
    </row>
    <row r="11" spans="1:31" ht="15.4">
      <c r="A11" s="10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162"/>
      <c r="AB11" s="6"/>
      <c r="AC11" s="6"/>
      <c r="AD11" s="6"/>
      <c r="AE11" s="6"/>
    </row>
    <row r="12" spans="1:31" ht="15.75">
      <c r="A12" s="105"/>
      <c r="B12" s="485" t="s">
        <v>611</v>
      </c>
      <c r="C12" s="485"/>
      <c r="D12" s="485"/>
      <c r="E12" s="485"/>
      <c r="F12" s="485"/>
      <c r="G12" s="32"/>
      <c r="H12" s="32"/>
      <c r="I12" s="32"/>
      <c r="J12" s="32"/>
      <c r="K12" s="32"/>
      <c r="L12" s="32"/>
      <c r="M12" s="32"/>
      <c r="N12" s="32"/>
      <c r="O12" s="32"/>
      <c r="P12" s="32"/>
      <c r="Q12" s="32"/>
      <c r="R12" s="32"/>
      <c r="S12" s="32"/>
      <c r="T12" s="32"/>
      <c r="U12" s="32"/>
      <c r="V12" s="32"/>
      <c r="W12" s="32"/>
      <c r="X12" s="32"/>
      <c r="Y12" s="32"/>
      <c r="Z12" s="32"/>
      <c r="AA12" s="32"/>
    </row>
    <row r="13" spans="1:31" ht="62.25" customHeight="1">
      <c r="A13" s="105"/>
      <c r="B13" s="151" t="s">
        <v>0</v>
      </c>
      <c r="C13" s="151" t="s">
        <v>618</v>
      </c>
      <c r="D13" s="168" t="s">
        <v>612</v>
      </c>
      <c r="E13" s="168" t="s">
        <v>613</v>
      </c>
      <c r="F13" s="168" t="s">
        <v>384</v>
      </c>
      <c r="G13" s="32"/>
      <c r="H13" s="333"/>
      <c r="I13" s="32"/>
      <c r="J13" s="32"/>
      <c r="K13" s="32"/>
      <c r="L13" s="32"/>
      <c r="M13" s="32"/>
      <c r="N13" s="32"/>
      <c r="O13" s="32"/>
      <c r="P13" s="32"/>
      <c r="Q13" s="32"/>
      <c r="R13" s="32"/>
      <c r="S13" s="32"/>
      <c r="T13" s="32"/>
      <c r="U13" s="32"/>
      <c r="V13" s="32"/>
      <c r="W13" s="32"/>
      <c r="X13" s="32"/>
      <c r="Y13" s="32"/>
      <c r="Z13" s="32"/>
      <c r="AA13" s="32"/>
    </row>
    <row r="14" spans="1:31">
      <c r="A14" s="105"/>
      <c r="B14" s="221" t="s">
        <v>1</v>
      </c>
      <c r="C14" s="332">
        <v>285</v>
      </c>
      <c r="D14" s="332">
        <v>75</v>
      </c>
      <c r="E14" s="332">
        <v>63</v>
      </c>
      <c r="F14" s="152">
        <f>(D14+E14)/C14</f>
        <v>0.48421052631578948</v>
      </c>
      <c r="G14" s="32"/>
      <c r="H14" s="333"/>
      <c r="I14" s="32"/>
      <c r="J14" s="32"/>
      <c r="K14" s="32"/>
      <c r="L14" s="32"/>
      <c r="M14" s="32"/>
      <c r="N14" s="32"/>
      <c r="O14" s="32"/>
      <c r="P14" s="32"/>
      <c r="Q14" s="32"/>
      <c r="R14" s="32"/>
      <c r="S14" s="32"/>
      <c r="T14" s="32"/>
      <c r="U14" s="32"/>
      <c r="V14" s="32"/>
      <c r="W14" s="32"/>
      <c r="X14" s="32"/>
      <c r="Y14" s="32"/>
      <c r="Z14" s="32"/>
      <c r="AA14" s="32"/>
    </row>
    <row r="15" spans="1:31">
      <c r="A15" s="105"/>
      <c r="B15" s="221" t="s">
        <v>2</v>
      </c>
      <c r="C15" s="332">
        <v>393</v>
      </c>
      <c r="D15" s="332">
        <v>12</v>
      </c>
      <c r="E15" s="332">
        <v>122</v>
      </c>
      <c r="F15" s="152">
        <f t="shared" ref="F15:F52" si="0">(D15+E15)/C15</f>
        <v>0.34096692111959287</v>
      </c>
      <c r="G15" s="32"/>
      <c r="H15" s="333"/>
      <c r="I15" s="32"/>
      <c r="J15" s="32"/>
      <c r="K15" s="32"/>
      <c r="L15" s="32"/>
      <c r="M15" s="32"/>
      <c r="N15" s="32"/>
      <c r="O15" s="32"/>
      <c r="P15" s="32"/>
      <c r="Q15" s="32"/>
      <c r="R15" s="32"/>
      <c r="S15" s="32"/>
      <c r="T15" s="32"/>
      <c r="U15" s="32"/>
      <c r="V15" s="32"/>
      <c r="W15" s="32"/>
      <c r="X15" s="32"/>
      <c r="Y15" s="32"/>
      <c r="Z15" s="32"/>
      <c r="AA15" s="32"/>
    </row>
    <row r="16" spans="1:31">
      <c r="A16" s="105"/>
      <c r="B16" s="221" t="s">
        <v>3</v>
      </c>
      <c r="C16" s="332">
        <v>3711</v>
      </c>
      <c r="D16" s="332">
        <v>212</v>
      </c>
      <c r="E16" s="332">
        <v>978</v>
      </c>
      <c r="F16" s="152">
        <f t="shared" si="0"/>
        <v>0.32066828348154136</v>
      </c>
      <c r="G16" s="32"/>
      <c r="H16" s="333"/>
      <c r="I16" s="32"/>
      <c r="J16" s="32"/>
      <c r="K16" s="32"/>
      <c r="L16" s="32"/>
      <c r="M16" s="32"/>
      <c r="N16" s="32"/>
      <c r="O16" s="32"/>
      <c r="P16" s="32"/>
      <c r="Q16" s="32"/>
      <c r="R16" s="32"/>
      <c r="S16" s="32"/>
      <c r="T16" s="32"/>
      <c r="U16" s="32"/>
      <c r="V16" s="32"/>
      <c r="W16" s="32"/>
      <c r="X16" s="32"/>
      <c r="Y16" s="32"/>
      <c r="Z16" s="32"/>
      <c r="AA16" s="32"/>
    </row>
    <row r="17" spans="1:27">
      <c r="A17" s="105"/>
      <c r="B17" s="221" t="s">
        <v>4</v>
      </c>
      <c r="C17" s="332">
        <v>2450</v>
      </c>
      <c r="D17" s="332">
        <v>245</v>
      </c>
      <c r="E17" s="332">
        <v>919</v>
      </c>
      <c r="F17" s="152">
        <f t="shared" si="0"/>
        <v>0.47510204081632651</v>
      </c>
      <c r="G17" s="32"/>
      <c r="H17" s="333"/>
      <c r="I17" s="32"/>
      <c r="J17" s="32"/>
      <c r="K17" s="32"/>
      <c r="L17" s="32"/>
      <c r="M17" s="32"/>
      <c r="N17" s="32"/>
      <c r="O17" s="32"/>
      <c r="P17" s="32"/>
      <c r="Q17" s="32"/>
      <c r="R17" s="32"/>
      <c r="S17" s="32"/>
      <c r="T17" s="32"/>
      <c r="U17" s="32"/>
      <c r="V17" s="32"/>
      <c r="W17" s="32"/>
      <c r="X17" s="32"/>
      <c r="Y17" s="32"/>
      <c r="Z17" s="32"/>
      <c r="AA17" s="32"/>
    </row>
    <row r="18" spans="1:27">
      <c r="A18" s="105"/>
      <c r="B18" s="221" t="s">
        <v>5</v>
      </c>
      <c r="C18" s="332">
        <v>2672</v>
      </c>
      <c r="D18" s="332">
        <v>70</v>
      </c>
      <c r="E18" s="332">
        <v>813</v>
      </c>
      <c r="F18" s="152">
        <f t="shared" si="0"/>
        <v>0.3304640718562874</v>
      </c>
      <c r="G18" s="32"/>
      <c r="H18" s="333"/>
      <c r="I18" s="32"/>
      <c r="J18" s="32"/>
      <c r="K18" s="32"/>
      <c r="L18" s="32"/>
      <c r="M18" s="32"/>
      <c r="N18" s="32"/>
      <c r="O18" s="32"/>
      <c r="P18" s="32"/>
      <c r="Q18" s="32"/>
      <c r="R18" s="32"/>
      <c r="S18" s="32"/>
      <c r="T18" s="32"/>
      <c r="U18" s="32"/>
      <c r="V18" s="32"/>
      <c r="W18" s="32"/>
      <c r="X18" s="32"/>
      <c r="Y18" s="32"/>
      <c r="Z18" s="32"/>
      <c r="AA18" s="32"/>
    </row>
    <row r="19" spans="1:27">
      <c r="A19" s="105"/>
      <c r="B19" s="221" t="s">
        <v>6</v>
      </c>
      <c r="C19" s="332">
        <v>14543</v>
      </c>
      <c r="D19" s="332">
        <v>375</v>
      </c>
      <c r="E19" s="332">
        <v>4089</v>
      </c>
      <c r="F19" s="152">
        <f t="shared" si="0"/>
        <v>0.30695179811593204</v>
      </c>
      <c r="G19" s="32"/>
      <c r="H19" s="333"/>
      <c r="I19" s="32"/>
      <c r="J19" s="32"/>
      <c r="K19" s="32"/>
      <c r="L19" s="32"/>
      <c r="M19" s="32"/>
      <c r="N19" s="32"/>
      <c r="O19" s="32"/>
      <c r="P19" s="32"/>
      <c r="Q19" s="32"/>
      <c r="R19" s="32"/>
      <c r="S19" s="32"/>
      <c r="T19" s="32"/>
      <c r="U19" s="32"/>
      <c r="V19" s="32"/>
      <c r="W19" s="32"/>
      <c r="X19" s="32"/>
      <c r="Y19" s="32"/>
      <c r="Z19" s="32"/>
      <c r="AA19" s="32"/>
    </row>
    <row r="20" spans="1:27">
      <c r="A20" s="105"/>
      <c r="B20" s="221" t="s">
        <v>7</v>
      </c>
      <c r="C20" s="332">
        <v>86</v>
      </c>
      <c r="D20" s="332">
        <v>15</v>
      </c>
      <c r="E20" s="332">
        <v>21</v>
      </c>
      <c r="F20" s="152">
        <f t="shared" si="0"/>
        <v>0.41860465116279072</v>
      </c>
      <c r="G20" s="32"/>
      <c r="H20" s="32"/>
      <c r="I20" s="32"/>
      <c r="J20" s="32"/>
      <c r="K20" s="32"/>
      <c r="L20" s="32"/>
      <c r="M20" s="32"/>
      <c r="N20" s="32"/>
      <c r="O20" s="32"/>
      <c r="P20" s="32"/>
      <c r="Q20" s="32"/>
      <c r="R20" s="32"/>
      <c r="S20" s="32"/>
      <c r="T20" s="32"/>
      <c r="U20" s="32"/>
      <c r="V20" s="32"/>
      <c r="W20" s="32"/>
      <c r="X20" s="32"/>
      <c r="Y20" s="32"/>
      <c r="Z20" s="32"/>
      <c r="AA20" s="32"/>
    </row>
    <row r="21" spans="1:27">
      <c r="A21" s="105"/>
      <c r="B21" s="221" t="s">
        <v>8</v>
      </c>
      <c r="C21" s="332">
        <v>2411</v>
      </c>
      <c r="D21" s="332">
        <v>186</v>
      </c>
      <c r="E21" s="332">
        <v>684</v>
      </c>
      <c r="F21" s="152">
        <f t="shared" si="0"/>
        <v>0.36084612194110327</v>
      </c>
      <c r="G21" s="32"/>
      <c r="H21" s="32"/>
      <c r="I21" s="32"/>
      <c r="J21" s="32"/>
      <c r="K21" s="32"/>
      <c r="L21" s="32"/>
      <c r="M21" s="32"/>
      <c r="N21" s="32"/>
      <c r="O21" s="32"/>
      <c r="P21" s="32"/>
      <c r="Q21" s="32"/>
      <c r="R21" s="32"/>
      <c r="S21" s="32"/>
      <c r="T21" s="32"/>
      <c r="U21" s="32"/>
      <c r="V21" s="32"/>
      <c r="W21" s="32"/>
      <c r="X21" s="32"/>
      <c r="Y21" s="32"/>
      <c r="Z21" s="32"/>
      <c r="AA21" s="32"/>
    </row>
    <row r="22" spans="1:27">
      <c r="A22" s="105"/>
      <c r="B22" s="221" t="s">
        <v>9</v>
      </c>
      <c r="C22" s="332">
        <v>936</v>
      </c>
      <c r="D22" s="332">
        <v>121</v>
      </c>
      <c r="E22" s="332">
        <v>371</v>
      </c>
      <c r="F22" s="152">
        <f t="shared" si="0"/>
        <v>0.52564102564102566</v>
      </c>
      <c r="G22" s="32"/>
      <c r="H22" s="32"/>
      <c r="I22" s="32"/>
      <c r="J22" s="32"/>
      <c r="K22" s="32"/>
      <c r="L22" s="32"/>
      <c r="M22" s="32"/>
      <c r="N22" s="32"/>
      <c r="O22" s="32"/>
      <c r="P22" s="32"/>
      <c r="Q22" s="32"/>
      <c r="R22" s="32"/>
      <c r="S22" s="32"/>
      <c r="T22" s="32"/>
      <c r="U22" s="32"/>
      <c r="V22" s="32"/>
      <c r="W22" s="32"/>
      <c r="X22" s="32"/>
      <c r="Y22" s="32"/>
      <c r="Z22" s="32"/>
      <c r="AA22" s="32"/>
    </row>
    <row r="23" spans="1:27">
      <c r="A23" s="105"/>
      <c r="B23" s="221" t="s">
        <v>10</v>
      </c>
      <c r="C23" s="332">
        <v>187</v>
      </c>
      <c r="D23" s="332">
        <v>10</v>
      </c>
      <c r="E23" s="332">
        <v>57</v>
      </c>
      <c r="F23" s="152">
        <f t="shared" si="0"/>
        <v>0.35828877005347592</v>
      </c>
      <c r="G23" s="32"/>
      <c r="H23" s="32"/>
      <c r="I23" s="32"/>
      <c r="J23" s="32"/>
      <c r="K23" s="32"/>
      <c r="L23" s="32"/>
      <c r="M23" s="32"/>
      <c r="N23" s="32"/>
      <c r="O23" s="32"/>
      <c r="P23" s="32"/>
      <c r="Q23" s="32"/>
      <c r="R23" s="32"/>
      <c r="S23" s="32"/>
      <c r="T23" s="32"/>
      <c r="U23" s="32"/>
      <c r="V23" s="32"/>
      <c r="W23" s="32"/>
      <c r="X23" s="32"/>
      <c r="Y23" s="32"/>
      <c r="Z23" s="32"/>
      <c r="AA23" s="32"/>
    </row>
    <row r="24" spans="1:27">
      <c r="A24" s="105"/>
      <c r="B24" s="221" t="s">
        <v>11</v>
      </c>
      <c r="C24" s="332">
        <v>1155</v>
      </c>
      <c r="D24" s="332">
        <v>109</v>
      </c>
      <c r="E24" s="332">
        <v>274</v>
      </c>
      <c r="F24" s="152">
        <f t="shared" si="0"/>
        <v>0.33160173160173162</v>
      </c>
      <c r="G24" s="32"/>
      <c r="H24" s="32"/>
      <c r="I24" s="32"/>
      <c r="J24" s="32"/>
      <c r="K24" s="32"/>
      <c r="L24" s="32"/>
      <c r="M24" s="32"/>
      <c r="N24" s="32"/>
      <c r="O24" s="32"/>
      <c r="P24" s="32"/>
      <c r="Q24" s="32"/>
      <c r="R24" s="32"/>
      <c r="S24" s="32"/>
      <c r="T24" s="32"/>
      <c r="U24" s="32"/>
      <c r="V24" s="32"/>
      <c r="W24" s="32"/>
      <c r="X24" s="32"/>
      <c r="Y24" s="32"/>
      <c r="Z24" s="32"/>
      <c r="AA24" s="32"/>
    </row>
    <row r="25" spans="1:27">
      <c r="A25" s="105"/>
      <c r="B25" s="221" t="s">
        <v>12</v>
      </c>
      <c r="C25" s="332">
        <v>55</v>
      </c>
      <c r="D25" s="332"/>
      <c r="E25" s="332">
        <v>15</v>
      </c>
      <c r="F25" s="152">
        <f t="shared" si="0"/>
        <v>0.27272727272727271</v>
      </c>
      <c r="G25" s="32"/>
      <c r="H25" s="32"/>
      <c r="I25" s="32"/>
      <c r="J25" s="32"/>
      <c r="K25" s="32"/>
      <c r="L25" s="32"/>
      <c r="M25" s="32"/>
      <c r="N25" s="32"/>
      <c r="O25" s="32"/>
      <c r="P25" s="32"/>
      <c r="Q25" s="32"/>
      <c r="R25" s="32"/>
      <c r="S25" s="32"/>
      <c r="T25" s="32"/>
      <c r="U25" s="32"/>
      <c r="V25" s="32"/>
      <c r="W25" s="32"/>
      <c r="X25" s="32"/>
      <c r="Y25" s="32"/>
      <c r="Z25" s="32"/>
      <c r="AA25" s="32"/>
    </row>
    <row r="26" spans="1:27">
      <c r="A26" s="105"/>
      <c r="B26" s="221" t="s">
        <v>13</v>
      </c>
      <c r="C26" s="332">
        <v>1574</v>
      </c>
      <c r="D26" s="332">
        <v>182</v>
      </c>
      <c r="E26" s="332">
        <v>426</v>
      </c>
      <c r="F26" s="152">
        <f t="shared" si="0"/>
        <v>0.38627700127064801</v>
      </c>
      <c r="G26" s="32"/>
      <c r="H26" s="32"/>
      <c r="I26" s="32"/>
      <c r="J26" s="32"/>
      <c r="K26" s="32"/>
      <c r="L26" s="32"/>
      <c r="M26" s="32"/>
      <c r="N26" s="32"/>
      <c r="O26" s="32"/>
      <c r="P26" s="32"/>
      <c r="Q26" s="32"/>
      <c r="R26" s="32"/>
      <c r="S26" s="32"/>
      <c r="T26" s="32"/>
      <c r="U26" s="32"/>
      <c r="V26" s="32"/>
      <c r="W26" s="32"/>
      <c r="X26" s="32"/>
      <c r="Y26" s="32"/>
      <c r="Z26" s="32"/>
      <c r="AA26" s="32"/>
    </row>
    <row r="27" spans="1:27">
      <c r="A27" s="105"/>
      <c r="B27" s="221" t="s">
        <v>614</v>
      </c>
      <c r="C27" s="332">
        <v>1758</v>
      </c>
      <c r="D27" s="332">
        <v>126</v>
      </c>
      <c r="E27" s="332">
        <v>580</v>
      </c>
      <c r="F27" s="152">
        <f t="shared" si="0"/>
        <v>0.40159271899886234</v>
      </c>
      <c r="G27" s="32"/>
      <c r="H27" s="32"/>
      <c r="I27" s="32"/>
      <c r="J27" s="32"/>
      <c r="K27" s="32"/>
      <c r="L27" s="32"/>
      <c r="M27" s="32"/>
      <c r="N27" s="32"/>
      <c r="O27" s="32"/>
      <c r="P27" s="32"/>
      <c r="Q27" s="32"/>
      <c r="R27" s="32"/>
      <c r="S27" s="32"/>
      <c r="T27" s="32"/>
      <c r="U27" s="32"/>
      <c r="V27" s="32"/>
      <c r="W27" s="32"/>
      <c r="X27" s="32"/>
      <c r="Y27" s="32"/>
      <c r="Z27" s="32"/>
      <c r="AA27" s="32"/>
    </row>
    <row r="28" spans="1:27">
      <c r="A28" s="105"/>
      <c r="B28" s="221" t="s">
        <v>15</v>
      </c>
      <c r="C28" s="332">
        <v>2676</v>
      </c>
      <c r="D28" s="332">
        <v>36</v>
      </c>
      <c r="E28" s="332">
        <v>863</v>
      </c>
      <c r="F28" s="152">
        <f t="shared" si="0"/>
        <v>0.33594917787742901</v>
      </c>
      <c r="G28" s="32"/>
      <c r="H28" s="32"/>
      <c r="I28" s="32"/>
      <c r="J28" s="32"/>
      <c r="K28" s="32"/>
      <c r="L28" s="32"/>
      <c r="M28" s="32"/>
      <c r="N28" s="32"/>
      <c r="O28" s="32"/>
      <c r="P28" s="32"/>
      <c r="Q28" s="32"/>
      <c r="R28" s="32"/>
      <c r="S28" s="32"/>
      <c r="T28" s="32"/>
      <c r="U28" s="32"/>
      <c r="V28" s="32"/>
      <c r="W28" s="32"/>
      <c r="X28" s="32"/>
      <c r="Y28" s="32"/>
      <c r="Z28" s="32"/>
      <c r="AA28" s="32"/>
    </row>
    <row r="29" spans="1:27">
      <c r="A29" s="105"/>
      <c r="B29" s="221" t="s">
        <v>16</v>
      </c>
      <c r="C29" s="332">
        <v>1540</v>
      </c>
      <c r="D29" s="332">
        <v>47</v>
      </c>
      <c r="E29" s="332">
        <v>482</v>
      </c>
      <c r="F29" s="152">
        <f t="shared" si="0"/>
        <v>0.34350649350649348</v>
      </c>
      <c r="G29" s="32"/>
      <c r="H29" s="32"/>
      <c r="I29" s="32"/>
      <c r="J29" s="32"/>
      <c r="K29" s="32"/>
      <c r="L29" s="32"/>
      <c r="M29" s="32"/>
      <c r="N29" s="32"/>
      <c r="O29" s="32"/>
      <c r="P29" s="32"/>
      <c r="Q29" s="32"/>
      <c r="R29" s="32"/>
      <c r="S29" s="32"/>
      <c r="T29" s="32"/>
      <c r="U29" s="32"/>
      <c r="V29" s="32"/>
      <c r="W29" s="32"/>
      <c r="X29" s="32"/>
      <c r="Y29" s="32"/>
      <c r="Z29" s="32"/>
      <c r="AA29" s="32"/>
    </row>
    <row r="30" spans="1:27">
      <c r="A30" s="105"/>
      <c r="B30" s="221" t="s">
        <v>17</v>
      </c>
      <c r="C30" s="332">
        <v>79100</v>
      </c>
      <c r="D30" s="332">
        <v>4995</v>
      </c>
      <c r="E30" s="332">
        <v>20972</v>
      </c>
      <c r="F30" s="152">
        <f t="shared" si="0"/>
        <v>0.32828065739570167</v>
      </c>
      <c r="G30" s="32"/>
      <c r="H30" s="32"/>
      <c r="I30" s="32"/>
      <c r="J30" s="32"/>
      <c r="K30" s="32"/>
      <c r="L30" s="32"/>
      <c r="M30" s="32"/>
      <c r="N30" s="32"/>
      <c r="O30" s="32"/>
      <c r="P30" s="32"/>
      <c r="Q30" s="32"/>
      <c r="R30" s="32"/>
      <c r="S30" s="32"/>
      <c r="T30" s="32"/>
      <c r="U30" s="32"/>
      <c r="V30" s="32"/>
      <c r="W30" s="32"/>
      <c r="X30" s="32"/>
      <c r="Y30" s="32"/>
      <c r="Z30" s="32"/>
      <c r="AA30" s="32"/>
    </row>
    <row r="31" spans="1:27">
      <c r="A31" s="105"/>
      <c r="B31" s="221" t="s">
        <v>18</v>
      </c>
      <c r="C31" s="332">
        <v>6836</v>
      </c>
      <c r="D31" s="332">
        <v>102</v>
      </c>
      <c r="E31" s="332">
        <v>1673</v>
      </c>
      <c r="F31" s="152">
        <f t="shared" si="0"/>
        <v>0.25965476887068462</v>
      </c>
      <c r="G31" s="32"/>
      <c r="H31" s="32"/>
      <c r="I31" s="32"/>
      <c r="J31" s="32"/>
      <c r="K31" s="32"/>
      <c r="L31" s="32"/>
      <c r="M31" s="32"/>
      <c r="N31" s="32"/>
      <c r="O31" s="32"/>
      <c r="P31" s="32"/>
      <c r="Q31" s="32"/>
      <c r="R31" s="32"/>
      <c r="S31" s="32"/>
      <c r="T31" s="32"/>
      <c r="U31" s="32"/>
      <c r="V31" s="32"/>
      <c r="W31" s="32"/>
      <c r="X31" s="32"/>
      <c r="Y31" s="32"/>
      <c r="Z31" s="32"/>
      <c r="AA31" s="32"/>
    </row>
    <row r="32" spans="1:27">
      <c r="A32" s="105"/>
      <c r="B32" s="221" t="s">
        <v>19</v>
      </c>
      <c r="C32" s="332">
        <v>1259</v>
      </c>
      <c r="D32" s="332">
        <v>30</v>
      </c>
      <c r="E32" s="332">
        <v>394</v>
      </c>
      <c r="F32" s="152">
        <f t="shared" si="0"/>
        <v>0.33677521842732328</v>
      </c>
      <c r="G32" s="32"/>
      <c r="H32" s="32"/>
      <c r="I32" s="32"/>
      <c r="J32" s="32"/>
      <c r="K32" s="32"/>
      <c r="L32" s="32"/>
      <c r="M32" s="32"/>
      <c r="N32" s="32"/>
      <c r="O32" s="32"/>
      <c r="P32" s="32"/>
      <c r="Q32" s="32"/>
      <c r="R32" s="32"/>
      <c r="S32" s="32"/>
      <c r="T32" s="32"/>
      <c r="U32" s="32"/>
      <c r="V32" s="32"/>
      <c r="W32" s="32"/>
      <c r="X32" s="32"/>
      <c r="Y32" s="32"/>
      <c r="Z32" s="32"/>
      <c r="AA32" s="32"/>
    </row>
    <row r="33" spans="1:28">
      <c r="A33" s="105"/>
      <c r="B33" s="221" t="s">
        <v>20</v>
      </c>
      <c r="C33" s="332">
        <v>981</v>
      </c>
      <c r="D33" s="332">
        <v>29</v>
      </c>
      <c r="E33" s="332">
        <v>301</v>
      </c>
      <c r="F33" s="152">
        <f t="shared" si="0"/>
        <v>0.3363914373088685</v>
      </c>
      <c r="G33" s="32"/>
      <c r="H33" s="32"/>
      <c r="I33" s="32"/>
      <c r="J33" s="32"/>
      <c r="K33" s="32"/>
      <c r="L33" s="32"/>
      <c r="M33" s="32"/>
      <c r="N33" s="32"/>
      <c r="O33" s="32"/>
      <c r="P33" s="32"/>
      <c r="Q33" s="32"/>
      <c r="R33" s="32"/>
      <c r="S33" s="32"/>
      <c r="T33" s="32"/>
      <c r="U33" s="32"/>
      <c r="V33" s="32"/>
      <c r="W33" s="32"/>
      <c r="X33" s="32"/>
      <c r="Y33" s="32"/>
      <c r="Z33" s="32"/>
      <c r="AA33" s="32"/>
    </row>
    <row r="34" spans="1:28">
      <c r="A34" s="105"/>
      <c r="B34" s="221" t="s">
        <v>21</v>
      </c>
      <c r="C34" s="332">
        <v>1561</v>
      </c>
      <c r="D34" s="332">
        <v>116</v>
      </c>
      <c r="E34" s="332">
        <v>513</v>
      </c>
      <c r="F34" s="152">
        <f t="shared" si="0"/>
        <v>0.40294682895579759</v>
      </c>
      <c r="G34" s="32"/>
      <c r="H34" s="32"/>
      <c r="I34" s="32"/>
      <c r="J34" s="32"/>
      <c r="K34" s="32"/>
      <c r="L34" s="32"/>
      <c r="M34" s="32"/>
      <c r="N34" s="32"/>
      <c r="O34" s="32"/>
      <c r="P34" s="32"/>
      <c r="Q34" s="32"/>
      <c r="R34" s="32"/>
      <c r="S34" s="32"/>
      <c r="T34" s="32"/>
      <c r="U34" s="32"/>
      <c r="V34" s="32"/>
      <c r="W34" s="32"/>
      <c r="X34" s="32"/>
      <c r="Y34" s="32"/>
      <c r="Z34" s="32"/>
      <c r="AA34" s="32"/>
    </row>
    <row r="35" spans="1:28">
      <c r="A35" s="105"/>
      <c r="B35" s="221" t="s">
        <v>22</v>
      </c>
      <c r="C35" s="332">
        <v>328</v>
      </c>
      <c r="D35" s="332">
        <v>23</v>
      </c>
      <c r="E35" s="332">
        <v>73</v>
      </c>
      <c r="F35" s="152">
        <f t="shared" si="0"/>
        <v>0.29268292682926828</v>
      </c>
      <c r="G35" s="32"/>
      <c r="H35" s="32"/>
      <c r="I35" s="32"/>
      <c r="J35" s="32"/>
      <c r="K35" s="32"/>
      <c r="L35" s="32"/>
      <c r="M35" s="32"/>
      <c r="N35" s="32"/>
      <c r="O35" s="32"/>
      <c r="P35" s="32"/>
      <c r="Q35" s="32"/>
      <c r="R35" s="32"/>
      <c r="S35" s="32"/>
      <c r="T35" s="32"/>
      <c r="U35" s="32"/>
      <c r="V35" s="32"/>
      <c r="W35" s="32"/>
      <c r="X35" s="32"/>
      <c r="Y35" s="32"/>
      <c r="Z35" s="32"/>
      <c r="AA35" s="32"/>
    </row>
    <row r="36" spans="1:28">
      <c r="A36" s="105"/>
      <c r="B36" s="221" t="s">
        <v>23</v>
      </c>
      <c r="C36" s="332">
        <v>1427</v>
      </c>
      <c r="D36" s="332">
        <v>145</v>
      </c>
      <c r="E36" s="332">
        <v>392</v>
      </c>
      <c r="F36" s="152">
        <f t="shared" si="0"/>
        <v>0.37631394533987383</v>
      </c>
      <c r="G36" s="32"/>
      <c r="H36" s="32"/>
      <c r="I36" s="32"/>
      <c r="J36" s="32"/>
      <c r="K36" s="32"/>
      <c r="L36" s="32"/>
      <c r="M36" s="32"/>
      <c r="N36" s="32"/>
      <c r="O36" s="32"/>
      <c r="P36" s="32"/>
      <c r="Q36" s="32"/>
      <c r="R36" s="32"/>
      <c r="S36" s="32"/>
      <c r="T36" s="32"/>
      <c r="U36" s="32"/>
      <c r="V36" s="32"/>
      <c r="W36" s="32"/>
      <c r="X36" s="32"/>
      <c r="Y36" s="32"/>
      <c r="Z36" s="32"/>
      <c r="AA36" s="32"/>
    </row>
    <row r="37" spans="1:28">
      <c r="A37" s="105"/>
      <c r="B37" s="221" t="s">
        <v>24</v>
      </c>
      <c r="C37" s="332">
        <v>1228</v>
      </c>
      <c r="D37" s="332">
        <v>145</v>
      </c>
      <c r="E37" s="332">
        <v>359</v>
      </c>
      <c r="F37" s="152">
        <f t="shared" si="0"/>
        <v>0.41042345276872966</v>
      </c>
      <c r="G37" s="32"/>
      <c r="H37" s="32"/>
      <c r="I37" s="32"/>
      <c r="J37" s="32"/>
      <c r="K37" s="32"/>
      <c r="L37" s="32"/>
      <c r="M37" s="32"/>
      <c r="N37" s="32"/>
      <c r="O37" s="32"/>
      <c r="P37" s="32"/>
      <c r="Q37" s="32"/>
      <c r="R37" s="32"/>
      <c r="S37" s="32"/>
      <c r="T37" s="32"/>
      <c r="U37" s="32"/>
      <c r="V37" s="32"/>
      <c r="W37" s="32"/>
      <c r="X37" s="32"/>
      <c r="Y37" s="32"/>
      <c r="Z37" s="32"/>
      <c r="AA37" s="32"/>
    </row>
    <row r="38" spans="1:28">
      <c r="A38" s="333"/>
      <c r="B38" s="221" t="s">
        <v>25</v>
      </c>
      <c r="C38" s="332">
        <v>699</v>
      </c>
      <c r="D38" s="332">
        <v>24</v>
      </c>
      <c r="E38" s="332">
        <v>229</v>
      </c>
      <c r="F38" s="152">
        <f t="shared" si="0"/>
        <v>0.36194563662374823</v>
      </c>
      <c r="G38" s="333"/>
      <c r="H38" s="333"/>
      <c r="I38" s="333"/>
      <c r="J38" s="333"/>
      <c r="K38" s="333"/>
      <c r="L38" s="333"/>
      <c r="M38" s="333"/>
      <c r="N38" s="333"/>
      <c r="O38" s="333"/>
      <c r="P38" s="333"/>
      <c r="Q38" s="333"/>
      <c r="R38" s="333"/>
      <c r="S38" s="333"/>
      <c r="T38" s="333"/>
      <c r="U38" s="333"/>
      <c r="V38" s="333"/>
      <c r="W38" s="333"/>
      <c r="X38" s="333"/>
      <c r="Y38" s="333"/>
      <c r="Z38" s="333"/>
      <c r="AA38" s="333"/>
      <c r="AB38" s="333"/>
    </row>
    <row r="39" spans="1:28">
      <c r="A39" s="333"/>
      <c r="B39" s="221" t="s">
        <v>615</v>
      </c>
      <c r="C39" s="332">
        <v>400</v>
      </c>
      <c r="D39" s="332">
        <v>19</v>
      </c>
      <c r="E39" s="332">
        <v>164</v>
      </c>
      <c r="F39" s="152">
        <f t="shared" si="0"/>
        <v>0.45750000000000002</v>
      </c>
      <c r="G39" s="333"/>
      <c r="H39" s="333"/>
      <c r="I39" s="333"/>
      <c r="J39" s="333"/>
      <c r="K39" s="333"/>
      <c r="L39" s="333"/>
      <c r="M39" s="333"/>
      <c r="N39" s="333"/>
      <c r="O39" s="333"/>
      <c r="P39" s="333"/>
      <c r="Q39" s="333"/>
      <c r="R39" s="333"/>
      <c r="S39" s="333"/>
      <c r="T39" s="333"/>
      <c r="U39" s="333"/>
      <c r="V39" s="333"/>
      <c r="W39" s="333"/>
      <c r="X39" s="333"/>
      <c r="Y39" s="333"/>
      <c r="Z39" s="333"/>
      <c r="AA39" s="333"/>
      <c r="AB39" s="333"/>
    </row>
    <row r="40" spans="1:28">
      <c r="A40" s="333"/>
      <c r="B40" s="221" t="s">
        <v>27</v>
      </c>
      <c r="C40" s="332">
        <v>19761</v>
      </c>
      <c r="D40" s="332">
        <v>1116</v>
      </c>
      <c r="E40" s="332">
        <v>5624</v>
      </c>
      <c r="F40" s="152">
        <f t="shared" si="0"/>
        <v>0.34107585648499572</v>
      </c>
      <c r="G40" s="333"/>
      <c r="H40" s="333"/>
      <c r="I40" s="333"/>
      <c r="J40" s="333"/>
      <c r="K40" s="333"/>
      <c r="L40" s="333"/>
      <c r="M40" s="333"/>
      <c r="N40" s="333"/>
      <c r="O40" s="333"/>
      <c r="P40" s="333"/>
      <c r="Q40" s="333"/>
      <c r="R40" s="333"/>
      <c r="S40" s="333"/>
      <c r="T40" s="333"/>
      <c r="U40" s="333"/>
      <c r="V40" s="333"/>
      <c r="W40" s="333"/>
      <c r="X40" s="333"/>
      <c r="Y40" s="333"/>
      <c r="Z40" s="333"/>
      <c r="AA40" s="333"/>
      <c r="AB40" s="333"/>
    </row>
    <row r="41" spans="1:28">
      <c r="A41" s="333"/>
      <c r="B41" s="221" t="s">
        <v>616</v>
      </c>
      <c r="C41" s="332">
        <v>1620</v>
      </c>
      <c r="D41" s="332">
        <v>22</v>
      </c>
      <c r="E41" s="332">
        <v>563</v>
      </c>
      <c r="F41" s="152">
        <f t="shared" si="0"/>
        <v>0.3611111111111111</v>
      </c>
      <c r="G41" s="333"/>
      <c r="H41" s="333"/>
      <c r="I41" s="333"/>
      <c r="J41" s="333"/>
      <c r="K41" s="333"/>
      <c r="L41" s="333"/>
      <c r="M41" s="333"/>
      <c r="N41" s="333"/>
      <c r="O41" s="333"/>
      <c r="P41" s="333"/>
      <c r="Q41" s="333"/>
      <c r="R41" s="333"/>
      <c r="S41" s="333"/>
      <c r="T41" s="333"/>
      <c r="U41" s="333"/>
      <c r="V41" s="333"/>
      <c r="W41" s="333"/>
      <c r="X41" s="333"/>
      <c r="Y41" s="333"/>
      <c r="Z41" s="333"/>
      <c r="AA41" s="333"/>
      <c r="AB41" s="333"/>
    </row>
    <row r="42" spans="1:28">
      <c r="A42" s="333"/>
      <c r="B42" s="221" t="s">
        <v>29</v>
      </c>
      <c r="C42" s="332">
        <v>3423</v>
      </c>
      <c r="D42" s="332">
        <v>125</v>
      </c>
      <c r="E42" s="332">
        <v>1112</v>
      </c>
      <c r="F42" s="152">
        <f t="shared" si="0"/>
        <v>0.36137890739117734</v>
      </c>
      <c r="G42" s="333"/>
      <c r="H42" s="333"/>
      <c r="I42" s="333"/>
      <c r="J42" s="333"/>
      <c r="K42" s="333"/>
      <c r="L42" s="333"/>
      <c r="M42" s="333"/>
      <c r="N42" s="333"/>
      <c r="O42" s="333"/>
      <c r="P42" s="333"/>
      <c r="Q42" s="333"/>
      <c r="R42" s="333"/>
      <c r="S42" s="333"/>
      <c r="T42" s="333"/>
      <c r="U42" s="333"/>
      <c r="V42" s="333"/>
      <c r="W42" s="333"/>
      <c r="X42" s="333"/>
      <c r="Y42" s="333"/>
      <c r="Z42" s="333"/>
      <c r="AA42" s="333"/>
      <c r="AB42" s="333"/>
    </row>
    <row r="43" spans="1:28">
      <c r="A43" s="333"/>
      <c r="B43" s="221" t="s">
        <v>30</v>
      </c>
      <c r="C43" s="332">
        <v>407</v>
      </c>
      <c r="D43" s="332">
        <v>2</v>
      </c>
      <c r="E43" s="332">
        <v>116</v>
      </c>
      <c r="F43" s="152">
        <f t="shared" si="0"/>
        <v>0.28992628992628994</v>
      </c>
      <c r="G43" s="333"/>
      <c r="H43" s="333"/>
      <c r="I43" s="333"/>
      <c r="J43" s="333"/>
      <c r="K43" s="333"/>
      <c r="L43" s="333"/>
      <c r="M43" s="333"/>
      <c r="N43" s="333"/>
      <c r="O43" s="333"/>
      <c r="P43" s="333"/>
      <c r="Q43" s="333"/>
      <c r="R43" s="333"/>
      <c r="S43" s="333"/>
      <c r="T43" s="333"/>
      <c r="U43" s="333"/>
      <c r="V43" s="333"/>
      <c r="W43" s="333"/>
      <c r="X43" s="333"/>
      <c r="Y43" s="333"/>
      <c r="Z43" s="333"/>
      <c r="AA43" s="333"/>
      <c r="AB43" s="333"/>
    </row>
    <row r="44" spans="1:28">
      <c r="A44" s="333"/>
      <c r="B44" s="221" t="s">
        <v>31</v>
      </c>
      <c r="C44" s="332">
        <v>22010</v>
      </c>
      <c r="D44" s="332">
        <v>951</v>
      </c>
      <c r="E44" s="332">
        <v>6329</v>
      </c>
      <c r="F44" s="152">
        <f t="shared" si="0"/>
        <v>0.33075874602453431</v>
      </c>
      <c r="G44" s="333"/>
      <c r="H44" s="333"/>
      <c r="I44" s="333"/>
      <c r="J44" s="333"/>
      <c r="K44" s="333"/>
      <c r="L44" s="333"/>
      <c r="M44" s="333"/>
      <c r="N44" s="333"/>
      <c r="O44" s="333"/>
      <c r="P44" s="333"/>
      <c r="Q44" s="333"/>
      <c r="R44" s="333"/>
      <c r="S44" s="333"/>
      <c r="T44" s="333"/>
      <c r="U44" s="333"/>
      <c r="V44" s="333"/>
      <c r="W44" s="333"/>
      <c r="X44" s="333"/>
      <c r="Y44" s="333"/>
      <c r="Z44" s="333"/>
      <c r="AA44" s="333"/>
      <c r="AB44" s="333"/>
    </row>
    <row r="45" spans="1:28">
      <c r="A45" s="333"/>
      <c r="B45" s="221" t="s">
        <v>32</v>
      </c>
      <c r="C45" s="332">
        <v>12982</v>
      </c>
      <c r="D45" s="332">
        <v>817</v>
      </c>
      <c r="E45" s="332">
        <v>3353</v>
      </c>
      <c r="F45" s="152">
        <f t="shared" si="0"/>
        <v>0.32121398859959943</v>
      </c>
      <c r="G45" s="333"/>
      <c r="H45" s="333"/>
      <c r="I45" s="333"/>
      <c r="J45" s="333"/>
      <c r="K45" s="333"/>
      <c r="L45" s="333"/>
      <c r="M45" s="333"/>
      <c r="N45" s="333"/>
      <c r="O45" s="333"/>
      <c r="P45" s="333"/>
      <c r="Q45" s="333"/>
      <c r="R45" s="333"/>
      <c r="S45" s="333"/>
      <c r="T45" s="333"/>
      <c r="U45" s="333"/>
      <c r="V45" s="333"/>
      <c r="W45" s="333"/>
      <c r="X45" s="333"/>
      <c r="Y45" s="333"/>
      <c r="Z45" s="333"/>
      <c r="AA45" s="333"/>
      <c r="AB45" s="333"/>
    </row>
    <row r="46" spans="1:28">
      <c r="A46" s="333"/>
      <c r="B46" s="221" t="s">
        <v>33</v>
      </c>
      <c r="C46" s="332">
        <v>1260</v>
      </c>
      <c r="D46" s="332">
        <v>58</v>
      </c>
      <c r="E46" s="332">
        <v>377</v>
      </c>
      <c r="F46" s="152">
        <f t="shared" si="0"/>
        <v>0.34523809523809523</v>
      </c>
      <c r="G46" s="333"/>
      <c r="H46" s="333"/>
      <c r="I46" s="333"/>
      <c r="J46" s="333"/>
      <c r="K46" s="333"/>
      <c r="L46" s="333"/>
      <c r="M46" s="333"/>
      <c r="N46" s="333"/>
      <c r="O46" s="333"/>
      <c r="P46" s="333"/>
      <c r="Q46" s="333"/>
      <c r="R46" s="333"/>
      <c r="S46" s="333"/>
      <c r="T46" s="333"/>
      <c r="U46" s="333"/>
      <c r="V46" s="333"/>
      <c r="W46" s="333"/>
      <c r="X46" s="333"/>
      <c r="Y46" s="333"/>
      <c r="Z46" s="333"/>
      <c r="AA46" s="333"/>
      <c r="AB46" s="333"/>
    </row>
    <row r="47" spans="1:28">
      <c r="A47" s="333"/>
      <c r="B47" s="221" t="s">
        <v>34</v>
      </c>
      <c r="C47" s="332">
        <v>6618</v>
      </c>
      <c r="D47" s="332">
        <v>218</v>
      </c>
      <c r="E47" s="332">
        <v>1789</v>
      </c>
      <c r="F47" s="152">
        <f t="shared" si="0"/>
        <v>0.30326382592928375</v>
      </c>
      <c r="G47" s="333"/>
      <c r="H47" s="333"/>
      <c r="I47" s="333"/>
      <c r="J47" s="333"/>
      <c r="K47" s="333"/>
      <c r="L47" s="333"/>
      <c r="M47" s="333"/>
      <c r="N47" s="333"/>
      <c r="O47" s="333"/>
      <c r="P47" s="333"/>
      <c r="Q47" s="333"/>
      <c r="R47" s="333"/>
      <c r="S47" s="333"/>
      <c r="T47" s="333"/>
      <c r="U47" s="333"/>
      <c r="V47" s="333"/>
      <c r="W47" s="333"/>
      <c r="X47" s="333"/>
      <c r="Y47" s="333"/>
      <c r="Z47" s="333"/>
      <c r="AA47" s="333"/>
      <c r="AB47" s="333"/>
    </row>
    <row r="48" spans="1:28">
      <c r="A48" s="333"/>
      <c r="B48" s="221" t="s">
        <v>35</v>
      </c>
      <c r="C48" s="332">
        <v>51</v>
      </c>
      <c r="D48" s="332">
        <v>5</v>
      </c>
      <c r="E48" s="332">
        <v>18</v>
      </c>
      <c r="F48" s="152">
        <f t="shared" si="0"/>
        <v>0.45098039215686275</v>
      </c>
      <c r="G48" s="333"/>
      <c r="H48" s="333"/>
      <c r="I48" s="333"/>
      <c r="J48" s="333"/>
      <c r="K48" s="333"/>
      <c r="L48" s="333"/>
      <c r="M48" s="333"/>
      <c r="N48" s="333"/>
      <c r="O48" s="333"/>
      <c r="P48" s="333"/>
      <c r="Q48" s="333"/>
      <c r="R48" s="333"/>
      <c r="S48" s="333"/>
      <c r="T48" s="333"/>
      <c r="U48" s="333"/>
      <c r="V48" s="333"/>
      <c r="W48" s="333"/>
      <c r="X48" s="333"/>
      <c r="Y48" s="333"/>
      <c r="Z48" s="333"/>
      <c r="AA48" s="333"/>
      <c r="AB48" s="333"/>
    </row>
    <row r="49" spans="1:28">
      <c r="A49" s="333"/>
      <c r="B49" s="221" t="s">
        <v>617</v>
      </c>
      <c r="C49" s="332">
        <v>1203</v>
      </c>
      <c r="D49" s="332">
        <v>34</v>
      </c>
      <c r="E49" s="332">
        <v>346</v>
      </c>
      <c r="F49" s="152">
        <f t="shared" si="0"/>
        <v>0.31587697423108896</v>
      </c>
      <c r="G49" s="333"/>
      <c r="H49" s="333"/>
      <c r="I49" s="333"/>
      <c r="J49" s="333"/>
      <c r="K49" s="333"/>
      <c r="L49" s="333"/>
      <c r="M49" s="333"/>
      <c r="N49" s="333"/>
      <c r="O49" s="333"/>
      <c r="P49" s="333"/>
      <c r="Q49" s="333"/>
      <c r="R49" s="333"/>
      <c r="S49" s="333"/>
      <c r="T49" s="333"/>
      <c r="U49" s="333"/>
      <c r="V49" s="333"/>
      <c r="W49" s="333"/>
      <c r="X49" s="333"/>
      <c r="Y49" s="333"/>
      <c r="Z49" s="333"/>
      <c r="AA49" s="333"/>
      <c r="AB49" s="333"/>
    </row>
    <row r="50" spans="1:28">
      <c r="A50" s="333"/>
      <c r="B50" s="221" t="s">
        <v>37</v>
      </c>
      <c r="C50" s="332">
        <v>9003</v>
      </c>
      <c r="D50" s="332">
        <v>346</v>
      </c>
      <c r="E50" s="332">
        <v>2930</v>
      </c>
      <c r="F50" s="152">
        <f t="shared" si="0"/>
        <v>0.36387870709763415</v>
      </c>
      <c r="G50" s="333"/>
      <c r="H50" s="333"/>
      <c r="I50" s="333"/>
      <c r="J50" s="333"/>
      <c r="K50" s="333"/>
      <c r="L50" s="333"/>
      <c r="M50" s="333"/>
      <c r="N50" s="333"/>
      <c r="O50" s="333"/>
      <c r="P50" s="333"/>
      <c r="Q50" s="333"/>
      <c r="R50" s="333"/>
      <c r="S50" s="333"/>
      <c r="T50" s="333"/>
      <c r="U50" s="333"/>
      <c r="V50" s="333"/>
      <c r="W50" s="333"/>
      <c r="X50" s="333"/>
      <c r="Y50" s="333"/>
      <c r="Z50" s="333"/>
      <c r="AA50" s="333"/>
      <c r="AB50" s="333"/>
    </row>
    <row r="51" spans="1:28">
      <c r="A51" s="333"/>
      <c r="B51" s="221" t="s">
        <v>38</v>
      </c>
      <c r="C51" s="332">
        <v>889</v>
      </c>
      <c r="D51" s="332">
        <v>31</v>
      </c>
      <c r="E51" s="332">
        <v>211</v>
      </c>
      <c r="F51" s="152">
        <f t="shared" si="0"/>
        <v>0.27221597300337458</v>
      </c>
      <c r="G51" s="333"/>
      <c r="H51" s="333"/>
      <c r="I51" s="333"/>
      <c r="J51" s="333"/>
      <c r="K51" s="333"/>
      <c r="L51" s="333"/>
      <c r="M51" s="333"/>
      <c r="N51" s="333"/>
      <c r="O51" s="333"/>
      <c r="P51" s="333"/>
      <c r="Q51" s="333"/>
      <c r="R51" s="333"/>
      <c r="S51" s="333"/>
      <c r="T51" s="333"/>
      <c r="U51" s="333"/>
      <c r="V51" s="333"/>
      <c r="W51" s="333"/>
      <c r="X51" s="333"/>
      <c r="Y51" s="333"/>
      <c r="Z51" s="333"/>
      <c r="AA51" s="333"/>
      <c r="AB51" s="333"/>
    </row>
    <row r="52" spans="1:28">
      <c r="A52" s="333"/>
      <c r="B52" s="37" t="s">
        <v>39</v>
      </c>
      <c r="C52" s="332">
        <v>3140</v>
      </c>
      <c r="D52" s="447">
        <v>289</v>
      </c>
      <c r="E52" s="447">
        <v>710</v>
      </c>
      <c r="F52" s="152">
        <f t="shared" si="0"/>
        <v>0.3181528662420382</v>
      </c>
      <c r="G52" s="333"/>
      <c r="H52" s="333"/>
      <c r="I52" s="333"/>
      <c r="J52" s="333"/>
      <c r="K52" s="333"/>
      <c r="L52" s="333"/>
      <c r="M52" s="333"/>
      <c r="N52" s="333"/>
      <c r="O52" s="333"/>
      <c r="P52" s="333"/>
      <c r="Q52" s="333"/>
      <c r="R52" s="333"/>
      <c r="S52" s="333"/>
      <c r="T52" s="333"/>
      <c r="U52" s="333"/>
      <c r="V52" s="333"/>
      <c r="W52" s="333"/>
      <c r="X52" s="333"/>
      <c r="Y52" s="333"/>
      <c r="Z52" s="333"/>
      <c r="AA52" s="333"/>
      <c r="AB52" s="333"/>
    </row>
    <row r="53" spans="1:28">
      <c r="A53" s="333"/>
      <c r="B53" s="324" t="s">
        <v>115</v>
      </c>
      <c r="C53" s="325">
        <f>SUM(C14:C52)</f>
        <v>212618</v>
      </c>
      <c r="D53" s="325">
        <f>SUM(D14:D52)</f>
        <v>11463</v>
      </c>
      <c r="E53" s="325">
        <f>SUM(E14:E52)</f>
        <v>59305</v>
      </c>
      <c r="F53" s="448">
        <v>0.33181146206903001</v>
      </c>
      <c r="G53" s="333"/>
      <c r="H53" s="333"/>
      <c r="I53" s="333"/>
      <c r="J53" s="333"/>
      <c r="K53" s="333"/>
      <c r="L53" s="333"/>
      <c r="M53" s="333"/>
      <c r="N53" s="333"/>
      <c r="O53" s="333"/>
      <c r="P53" s="333"/>
      <c r="Q53" s="333"/>
      <c r="R53" s="333"/>
      <c r="S53" s="333"/>
      <c r="T53" s="333"/>
      <c r="U53" s="333"/>
      <c r="V53" s="333"/>
      <c r="W53" s="333"/>
      <c r="X53" s="333"/>
      <c r="Y53" s="333"/>
      <c r="Z53" s="333"/>
      <c r="AA53" s="333"/>
      <c r="AB53" s="333"/>
    </row>
    <row r="54" spans="1:28">
      <c r="A54" s="333"/>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row>
    <row r="55" spans="1:28">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row>
    <row r="56" spans="1:28">
      <c r="A56" s="333"/>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row>
    <row r="57" spans="1:28">
      <c r="A57" s="333"/>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row>
    <row r="58" spans="1:28">
      <c r="A58" s="333"/>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row>
    <row r="59" spans="1:28">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row>
    <row r="60" spans="1:28">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row>
    <row r="61" spans="1:28">
      <c r="A61" s="333"/>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row>
    <row r="62" spans="1:28">
      <c r="A62" s="333"/>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row>
    <row r="63" spans="1:28">
      <c r="A63" s="333"/>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row>
    <row r="64" spans="1:28">
      <c r="A64" s="333"/>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row>
    <row r="65" spans="1:28">
      <c r="A65" s="333"/>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row>
    <row r="66" spans="1:28">
      <c r="A66" s="333"/>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row>
    <row r="67" spans="1:28">
      <c r="A67" s="333"/>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row>
    <row r="68" spans="1:28">
      <c r="A68" s="333"/>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row>
    <row r="69" spans="1:28">
      <c r="A69" s="333"/>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row>
    <row r="70" spans="1:28">
      <c r="A70" s="333"/>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row>
    <row r="71" spans="1:28">
      <c r="A71" s="333"/>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row>
    <row r="72" spans="1:28">
      <c r="A72" s="333"/>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row>
    <row r="73" spans="1:28">
      <c r="A73" s="333"/>
      <c r="B73" s="333"/>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row>
    <row r="74" spans="1:28">
      <c r="A74" s="333"/>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row>
    <row r="75" spans="1:28">
      <c r="A75" s="333"/>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row>
    <row r="76" spans="1:28">
      <c r="A76" s="333"/>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row>
    <row r="77" spans="1:28">
      <c r="A77" s="333"/>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row>
    <row r="78" spans="1:28">
      <c r="A78" s="333"/>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row>
    <row r="79" spans="1:28">
      <c r="A79" s="333"/>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row>
    <row r="80" spans="1:28">
      <c r="A80" s="333"/>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row>
    <row r="81" spans="1:28">
      <c r="A81" s="333"/>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row>
    <row r="82" spans="1:28">
      <c r="A82" s="333"/>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row>
    <row r="83" spans="1:28">
      <c r="A83" s="333"/>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row>
    <row r="84" spans="1:28">
      <c r="A84" s="333"/>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row>
    <row r="85" spans="1:28">
      <c r="A85" s="333"/>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row>
    <row r="86" spans="1:28">
      <c r="A86" s="333"/>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row>
    <row r="87" spans="1:28">
      <c r="A87" s="333"/>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row>
    <row r="88" spans="1:28">
      <c r="A88" s="333"/>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row>
    <row r="89" spans="1:28">
      <c r="A89" s="333"/>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row>
    <row r="90" spans="1:28">
      <c r="A90" s="333"/>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row>
    <row r="91" spans="1:28">
      <c r="A91" s="333"/>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row>
    <row r="92" spans="1:28">
      <c r="A92" s="333"/>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row>
    <row r="93" spans="1:28">
      <c r="A93" s="333"/>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row>
    <row r="94" spans="1:28">
      <c r="A94" s="333"/>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row>
    <row r="95" spans="1:28">
      <c r="A95" s="333"/>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row>
    <row r="96" spans="1:28">
      <c r="A96" s="333"/>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row>
    <row r="97" spans="1:28">
      <c r="A97" s="333"/>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row>
    <row r="98" spans="1:28">
      <c r="A98" s="333"/>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row>
    <row r="99" spans="1:28">
      <c r="A99" s="333"/>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row>
    <row r="100" spans="1:28">
      <c r="A100" s="333"/>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row>
    <row r="101" spans="1:28">
      <c r="A101" s="333"/>
      <c r="B101" s="333"/>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row>
    <row r="102" spans="1:28">
      <c r="A102" s="333"/>
      <c r="B102" s="333"/>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row>
    <row r="103" spans="1:28">
      <c r="A103" s="333"/>
      <c r="B103" s="333"/>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row>
    <row r="104" spans="1:28">
      <c r="A104" s="333"/>
      <c r="B104" s="333"/>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row>
    <row r="105" spans="1:28">
      <c r="A105" s="333"/>
      <c r="B105" s="333"/>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row>
    <row r="106" spans="1:28">
      <c r="A106" s="333"/>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row>
    <row r="107" spans="1:28">
      <c r="A107" s="333"/>
      <c r="B107" s="333"/>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row>
    <row r="108" spans="1:28">
      <c r="A108" s="333"/>
      <c r="B108" s="333"/>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row>
    <row r="109" spans="1:28">
      <c r="A109" s="333"/>
      <c r="B109" s="333"/>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row>
    <row r="110" spans="1:28">
      <c r="A110" s="333"/>
      <c r="B110" s="333"/>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row>
    <row r="111" spans="1:28">
      <c r="A111" s="333"/>
      <c r="B111" s="333"/>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row>
    <row r="112" spans="1:28">
      <c r="A112" s="333"/>
      <c r="B112" s="333"/>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row>
    <row r="113" spans="1:28">
      <c r="A113" s="333"/>
      <c r="B113" s="333"/>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row>
    <row r="114" spans="1:28">
      <c r="A114" s="333"/>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row>
    <row r="115" spans="1:28">
      <c r="A115" s="333"/>
      <c r="B115" s="333"/>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row>
    <row r="116" spans="1:28">
      <c r="A116" s="333"/>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row>
    <row r="117" spans="1:28">
      <c r="A117" s="333"/>
      <c r="B117" s="333"/>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row>
    <row r="118" spans="1:28">
      <c r="A118" s="333"/>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row>
    <row r="119" spans="1:28">
      <c r="A119" s="333"/>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row>
    <row r="120" spans="1:28">
      <c r="A120" s="333"/>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row>
    <row r="121" spans="1:28">
      <c r="A121" s="333"/>
      <c r="B121" s="333"/>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row>
    <row r="122" spans="1:28">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row>
    <row r="123" spans="1:28">
      <c r="A123" s="333"/>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row>
    <row r="124" spans="1:28">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row>
    <row r="125" spans="1:28">
      <c r="A125" s="333"/>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row>
    <row r="126" spans="1:28">
      <c r="A126" s="333"/>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row>
    <row r="127" spans="1:28">
      <c r="A127" s="333"/>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row>
    <row r="128" spans="1:28">
      <c r="A128" s="333"/>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row>
    <row r="129" spans="1:28">
      <c r="A129" s="333"/>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row>
    <row r="130" spans="1:28">
      <c r="A130" s="333"/>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row>
    <row r="131" spans="1:28">
      <c r="A131" s="333"/>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row>
    <row r="132" spans="1:28">
      <c r="A132" s="333"/>
      <c r="B132" s="333"/>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row>
    <row r="133" spans="1:28">
      <c r="A133" s="333"/>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row>
    <row r="134" spans="1:28">
      <c r="A134" s="333"/>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row>
    <row r="135" spans="1:28">
      <c r="A135" s="333"/>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row>
    <row r="136" spans="1:28">
      <c r="A136" s="333"/>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row>
    <row r="137" spans="1:28">
      <c r="A137" s="333"/>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row>
    <row r="138" spans="1:28">
      <c r="A138" s="333"/>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row>
    <row r="139" spans="1:28">
      <c r="A139" s="333"/>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row>
    <row r="140" spans="1:28">
      <c r="A140" s="333"/>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row>
    <row r="141" spans="1:28">
      <c r="A141" s="333"/>
      <c r="B141" s="333"/>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row>
    <row r="142" spans="1:28">
      <c r="A142" s="333"/>
      <c r="B142" s="333"/>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row>
    <row r="143" spans="1:28">
      <c r="A143" s="333"/>
      <c r="B143" s="333"/>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row>
    <row r="144" spans="1:28">
      <c r="A144" s="333"/>
      <c r="B144" s="333"/>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row>
    <row r="145" spans="1:28">
      <c r="A145" s="333"/>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row>
    <row r="146" spans="1:28">
      <c r="A146" s="333"/>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row>
    <row r="147" spans="1:28">
      <c r="A147" s="333"/>
      <c r="B147" s="333"/>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row>
    <row r="148" spans="1:28">
      <c r="A148" s="333"/>
      <c r="B148" s="333"/>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row>
    <row r="149" spans="1:28">
      <c r="A149" s="333"/>
      <c r="B149" s="333"/>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row>
    <row r="150" spans="1:28">
      <c r="A150" s="333"/>
      <c r="B150" s="333"/>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row>
    <row r="151" spans="1:28">
      <c r="A151" s="333"/>
      <c r="B151" s="333"/>
      <c r="C151" s="333"/>
      <c r="D151" s="333"/>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row>
    <row r="152" spans="1:28">
      <c r="A152" s="333"/>
      <c r="B152" s="333"/>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row>
    <row r="153" spans="1:28">
      <c r="A153" s="333"/>
      <c r="B153" s="333"/>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row>
    <row r="154" spans="1:28">
      <c r="A154" s="333"/>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row>
    <row r="155" spans="1:28">
      <c r="A155" s="333"/>
      <c r="B155" s="333"/>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row>
    <row r="156" spans="1:28">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row>
    <row r="157" spans="1:28">
      <c r="A157" s="333"/>
      <c r="B157" s="333"/>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row>
    <row r="158" spans="1:28">
      <c r="A158" s="333"/>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row>
    <row r="159" spans="1:28">
      <c r="A159" s="333"/>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row>
    <row r="160" spans="1:28">
      <c r="A160" s="333"/>
      <c r="B160" s="333"/>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row>
    <row r="161" spans="1:28">
      <c r="A161" s="333"/>
      <c r="B161" s="333"/>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row>
    <row r="162" spans="1:28">
      <c r="A162" s="333"/>
      <c r="B162" s="333"/>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row>
    <row r="163" spans="1:28">
      <c r="A163" s="333"/>
      <c r="B163" s="333"/>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row>
    <row r="164" spans="1:28">
      <c r="A164" s="333"/>
      <c r="B164" s="333"/>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row>
    <row r="165" spans="1:28">
      <c r="A165" s="333"/>
      <c r="B165" s="333"/>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row>
    <row r="166" spans="1:28">
      <c r="A166" s="333"/>
      <c r="B166" s="333"/>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row>
    <row r="167" spans="1:28">
      <c r="A167" s="333"/>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row>
    <row r="168" spans="1:28">
      <c r="A168" s="333"/>
      <c r="B168" s="333"/>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row>
    <row r="169" spans="1:28">
      <c r="A169" s="333"/>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row>
    <row r="170" spans="1:28">
      <c r="A170" s="333"/>
      <c r="B170" s="333"/>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row>
    <row r="171" spans="1:28">
      <c r="A171" s="333"/>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row>
    <row r="172" spans="1:28">
      <c r="A172" s="333"/>
      <c r="B172" s="333"/>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row>
    <row r="173" spans="1:28">
      <c r="A173" s="333"/>
      <c r="B173" s="333"/>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row>
    <row r="174" spans="1:28">
      <c r="A174" s="333"/>
      <c r="B174" s="333"/>
      <c r="C174" s="333"/>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row>
    <row r="175" spans="1:28">
      <c r="A175" s="333"/>
      <c r="B175" s="333"/>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row>
    <row r="176" spans="1:28">
      <c r="A176" s="333"/>
      <c r="B176" s="333"/>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row>
    <row r="177" spans="1:28">
      <c r="A177" s="333"/>
      <c r="B177" s="333"/>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row>
    <row r="178" spans="1:28">
      <c r="A178" s="333"/>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row>
    <row r="179" spans="1:28">
      <c r="A179" s="333"/>
      <c r="B179" s="333"/>
      <c r="C179" s="333"/>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row>
    <row r="180" spans="1:28">
      <c r="A180" s="333"/>
      <c r="B180" s="333"/>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row>
    <row r="181" spans="1:28">
      <c r="A181" s="333"/>
      <c r="B181" s="333"/>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row>
    <row r="182" spans="1:28">
      <c r="A182" s="333"/>
      <c r="B182" s="333"/>
      <c r="C182" s="333"/>
      <c r="D182" s="333"/>
      <c r="E182" s="333"/>
      <c r="F182" s="333"/>
      <c r="G182" s="333"/>
      <c r="H182" s="333"/>
      <c r="I182" s="333"/>
      <c r="J182" s="333"/>
      <c r="K182" s="333"/>
      <c r="L182" s="333"/>
      <c r="M182" s="333"/>
      <c r="N182" s="333"/>
      <c r="O182" s="333"/>
      <c r="P182" s="333"/>
      <c r="Q182" s="333"/>
      <c r="R182" s="333"/>
      <c r="S182" s="333"/>
      <c r="T182" s="333"/>
      <c r="U182" s="333"/>
      <c r="V182" s="333"/>
      <c r="W182" s="333"/>
      <c r="X182" s="333"/>
      <c r="Y182" s="333"/>
      <c r="Z182" s="333"/>
      <c r="AA182" s="333"/>
      <c r="AB182" s="333"/>
    </row>
    <row r="183" spans="1:28">
      <c r="A183" s="333"/>
      <c r="B183" s="333"/>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row>
    <row r="184" spans="1:28">
      <c r="A184" s="333"/>
      <c r="B184" s="333"/>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row>
    <row r="185" spans="1:28">
      <c r="A185" s="333"/>
      <c r="B185" s="333"/>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row>
    <row r="186" spans="1:28">
      <c r="A186" s="333"/>
      <c r="B186" s="333"/>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row>
    <row r="187" spans="1:28">
      <c r="A187" s="333"/>
      <c r="B187" s="333"/>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row>
    <row r="188" spans="1:28">
      <c r="A188" s="333"/>
      <c r="B188" s="333"/>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row>
    <row r="189" spans="1:28">
      <c r="A189" s="333"/>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row>
    <row r="190" spans="1:28">
      <c r="A190" s="333"/>
      <c r="B190" s="333"/>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row>
    <row r="191" spans="1:28">
      <c r="A191" s="333"/>
      <c r="B191" s="333"/>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row>
    <row r="192" spans="1:28">
      <c r="A192" s="333"/>
      <c r="B192" s="333"/>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row>
    <row r="193" spans="1:28">
      <c r="A193" s="333"/>
      <c r="B193" s="333"/>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row>
    <row r="194" spans="1:28">
      <c r="A194" s="333"/>
      <c r="B194" s="333"/>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row>
    <row r="195" spans="1:28">
      <c r="A195" s="333"/>
      <c r="B195" s="333"/>
      <c r="C195" s="333"/>
      <c r="D195" s="333"/>
      <c r="E195" s="333"/>
      <c r="F195" s="333"/>
      <c r="G195" s="333"/>
      <c r="H195" s="333"/>
      <c r="I195" s="333"/>
      <c r="J195" s="333"/>
      <c r="K195" s="333"/>
      <c r="L195" s="333"/>
      <c r="M195" s="333"/>
      <c r="N195" s="333"/>
      <c r="O195" s="333"/>
      <c r="P195" s="333"/>
      <c r="Q195" s="333"/>
      <c r="R195" s="333"/>
      <c r="S195" s="333"/>
      <c r="T195" s="333"/>
      <c r="U195" s="333"/>
      <c r="V195" s="333"/>
      <c r="W195" s="333"/>
      <c r="X195" s="333"/>
      <c r="Y195" s="333"/>
      <c r="Z195" s="333"/>
      <c r="AA195" s="333"/>
      <c r="AB195" s="333"/>
    </row>
    <row r="196" spans="1:28">
      <c r="A196" s="333"/>
      <c r="B196" s="333"/>
      <c r="C196" s="333"/>
      <c r="D196" s="333"/>
      <c r="E196" s="333"/>
      <c r="F196" s="333"/>
      <c r="G196" s="333"/>
      <c r="H196" s="333"/>
      <c r="I196" s="333"/>
      <c r="J196" s="333"/>
      <c r="K196" s="333"/>
      <c r="L196" s="333"/>
      <c r="M196" s="333"/>
      <c r="N196" s="333"/>
      <c r="O196" s="333"/>
      <c r="P196" s="333"/>
      <c r="Q196" s="333"/>
      <c r="R196" s="333"/>
      <c r="S196" s="333"/>
      <c r="T196" s="333"/>
      <c r="U196" s="333"/>
      <c r="V196" s="333"/>
      <c r="W196" s="333"/>
      <c r="X196" s="333"/>
      <c r="Y196" s="333"/>
      <c r="Z196" s="333"/>
      <c r="AA196" s="333"/>
      <c r="AB196" s="333"/>
    </row>
    <row r="197" spans="1:28">
      <c r="A197" s="333"/>
      <c r="B197" s="333"/>
      <c r="C197" s="333"/>
      <c r="D197" s="333"/>
      <c r="E197" s="333"/>
      <c r="F197" s="333"/>
      <c r="G197" s="333"/>
      <c r="H197" s="333"/>
      <c r="I197" s="333"/>
      <c r="J197" s="333"/>
      <c r="K197" s="333"/>
      <c r="L197" s="333"/>
      <c r="M197" s="333"/>
      <c r="N197" s="333"/>
      <c r="O197" s="333"/>
      <c r="P197" s="333"/>
      <c r="Q197" s="333"/>
      <c r="R197" s="333"/>
      <c r="S197" s="333"/>
      <c r="T197" s="333"/>
      <c r="U197" s="333"/>
      <c r="V197" s="333"/>
      <c r="W197" s="333"/>
      <c r="X197" s="333"/>
      <c r="Y197" s="333"/>
      <c r="Z197" s="333"/>
      <c r="AA197" s="333"/>
      <c r="AB197" s="333"/>
    </row>
    <row r="198" spans="1:28">
      <c r="A198" s="333"/>
      <c r="B198" s="333"/>
      <c r="C198" s="333"/>
      <c r="D198" s="333"/>
      <c r="E198" s="333"/>
      <c r="F198" s="333"/>
      <c r="G198" s="333"/>
      <c r="H198" s="333"/>
      <c r="I198" s="333"/>
      <c r="J198" s="333"/>
      <c r="K198" s="333"/>
      <c r="L198" s="333"/>
      <c r="M198" s="333"/>
      <c r="N198" s="333"/>
      <c r="O198" s="333"/>
      <c r="P198" s="333"/>
      <c r="Q198" s="333"/>
      <c r="R198" s="333"/>
      <c r="S198" s="333"/>
      <c r="T198" s="333"/>
      <c r="U198" s="333"/>
      <c r="V198" s="333"/>
      <c r="W198" s="333"/>
      <c r="X198" s="333"/>
      <c r="Y198" s="333"/>
      <c r="Z198" s="333"/>
      <c r="AA198" s="333"/>
      <c r="AB198" s="333"/>
    </row>
    <row r="199" spans="1:28">
      <c r="A199" s="333"/>
      <c r="B199" s="333"/>
      <c r="C199" s="333"/>
      <c r="D199" s="333"/>
      <c r="E199" s="333"/>
      <c r="F199" s="333"/>
      <c r="G199" s="333"/>
      <c r="H199" s="333"/>
      <c r="I199" s="333"/>
      <c r="J199" s="333"/>
      <c r="K199" s="333"/>
      <c r="L199" s="333"/>
      <c r="M199" s="333"/>
      <c r="N199" s="333"/>
      <c r="O199" s="333"/>
      <c r="P199" s="333"/>
      <c r="Q199" s="333"/>
      <c r="R199" s="333"/>
      <c r="S199" s="333"/>
      <c r="T199" s="333"/>
      <c r="U199" s="333"/>
      <c r="V199" s="333"/>
      <c r="W199" s="333"/>
      <c r="X199" s="333"/>
      <c r="Y199" s="333"/>
      <c r="Z199" s="333"/>
      <c r="AA199" s="333"/>
      <c r="AB199" s="333"/>
    </row>
    <row r="200" spans="1:28">
      <c r="A200" s="333"/>
      <c r="B200" s="333"/>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333"/>
    </row>
    <row r="201" spans="1:28">
      <c r="A201" s="333"/>
      <c r="B201" s="333"/>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row>
    <row r="202" spans="1:28">
      <c r="A202" s="333"/>
      <c r="B202" s="333"/>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row>
    <row r="203" spans="1:28">
      <c r="A203" s="333"/>
      <c r="B203" s="333"/>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row>
    <row r="204" spans="1:28">
      <c r="A204" s="333"/>
      <c r="B204" s="333"/>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row>
    <row r="205" spans="1:28">
      <c r="A205" s="333"/>
      <c r="B205" s="333"/>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row>
    <row r="206" spans="1:28">
      <c r="A206" s="333"/>
      <c r="B206" s="333"/>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row>
    <row r="207" spans="1:28">
      <c r="A207" s="333"/>
      <c r="B207" s="333"/>
      <c r="C207" s="333"/>
      <c r="D207" s="333"/>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333"/>
      <c r="AB207" s="333"/>
    </row>
    <row r="208" spans="1:28">
      <c r="A208" s="333"/>
      <c r="B208" s="333"/>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row>
    <row r="209" spans="1:28">
      <c r="A209" s="333"/>
      <c r="B209" s="333"/>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row>
    <row r="210" spans="1:28">
      <c r="A210" s="333"/>
      <c r="B210" s="333"/>
      <c r="C210" s="333"/>
      <c r="D210" s="333"/>
      <c r="E210" s="333"/>
      <c r="F210" s="333"/>
      <c r="G210" s="333"/>
      <c r="H210" s="333"/>
      <c r="I210" s="333"/>
      <c r="J210" s="333"/>
      <c r="K210" s="333"/>
      <c r="L210" s="333"/>
      <c r="M210" s="333"/>
      <c r="N210" s="333"/>
      <c r="O210" s="333"/>
      <c r="P210" s="333"/>
      <c r="Q210" s="333"/>
      <c r="R210" s="333"/>
      <c r="S210" s="333"/>
      <c r="T210" s="333"/>
      <c r="U210" s="333"/>
      <c r="V210" s="333"/>
      <c r="W210" s="333"/>
      <c r="X210" s="333"/>
      <c r="Y210" s="333"/>
      <c r="Z210" s="333"/>
      <c r="AA210" s="333"/>
      <c r="AB210" s="333"/>
    </row>
    <row r="211" spans="1:28">
      <c r="A211" s="333"/>
      <c r="B211" s="333"/>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row>
    <row r="212" spans="1:28">
      <c r="A212" s="333"/>
      <c r="B212" s="333"/>
      <c r="C212" s="333"/>
      <c r="D212" s="333"/>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row>
    <row r="213" spans="1:28">
      <c r="A213" s="333"/>
      <c r="B213" s="333"/>
      <c r="C213" s="333"/>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row>
    <row r="214" spans="1:28">
      <c r="A214" s="333"/>
      <c r="B214" s="333"/>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row>
    <row r="215" spans="1:28">
      <c r="A215" s="333"/>
      <c r="B215" s="333"/>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row>
    <row r="216" spans="1:28">
      <c r="A216" s="333"/>
      <c r="B216" s="333"/>
      <c r="C216" s="333"/>
      <c r="D216" s="333"/>
      <c r="E216" s="333"/>
      <c r="F216" s="333"/>
      <c r="G216" s="333"/>
      <c r="H216" s="333"/>
      <c r="I216" s="333"/>
      <c r="J216" s="333"/>
      <c r="K216" s="333"/>
      <c r="L216" s="333"/>
      <c r="M216" s="333"/>
      <c r="N216" s="333"/>
      <c r="O216" s="333"/>
      <c r="P216" s="333"/>
      <c r="Q216" s="333"/>
      <c r="R216" s="333"/>
      <c r="S216" s="333"/>
      <c r="T216" s="333"/>
      <c r="U216" s="333"/>
      <c r="V216" s="333"/>
      <c r="W216" s="333"/>
      <c r="X216" s="333"/>
      <c r="Y216" s="333"/>
      <c r="Z216" s="333"/>
      <c r="AA216" s="333"/>
      <c r="AB216" s="333"/>
    </row>
    <row r="217" spans="1:28">
      <c r="A217" s="333"/>
      <c r="B217" s="333"/>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row>
    <row r="218" spans="1:28">
      <c r="A218" s="333"/>
      <c r="B218" s="333"/>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row>
    <row r="219" spans="1:28">
      <c r="A219" s="333"/>
      <c r="B219" s="333"/>
      <c r="C219" s="333"/>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row>
    <row r="220" spans="1:28">
      <c r="A220" s="333"/>
      <c r="B220" s="333"/>
      <c r="C220" s="333"/>
      <c r="D220" s="333"/>
      <c r="E220" s="333"/>
      <c r="F220" s="333"/>
      <c r="G220" s="333"/>
      <c r="H220" s="333"/>
      <c r="I220" s="333"/>
      <c r="J220" s="333"/>
      <c r="K220" s="333"/>
      <c r="L220" s="333"/>
      <c r="M220" s="333"/>
      <c r="N220" s="333"/>
      <c r="O220" s="333"/>
      <c r="P220" s="333"/>
      <c r="Q220" s="333"/>
      <c r="R220" s="333"/>
      <c r="S220" s="333"/>
      <c r="T220" s="333"/>
      <c r="U220" s="333"/>
      <c r="V220" s="333"/>
      <c r="W220" s="333"/>
      <c r="X220" s="333"/>
      <c r="Y220" s="333"/>
      <c r="Z220" s="333"/>
      <c r="AA220" s="333"/>
      <c r="AB220" s="333"/>
    </row>
    <row r="221" spans="1:28">
      <c r="A221" s="333"/>
      <c r="B221" s="333"/>
      <c r="C221" s="333"/>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row>
    <row r="222" spans="1:28">
      <c r="A222" s="333"/>
      <c r="B222" s="333"/>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row>
    <row r="223" spans="1:28">
      <c r="A223" s="333"/>
      <c r="B223" s="333"/>
      <c r="C223" s="333"/>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row>
    <row r="224" spans="1:28">
      <c r="A224" s="333"/>
      <c r="B224" s="333"/>
      <c r="C224" s="333"/>
      <c r="D224" s="333"/>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row>
    <row r="225" spans="1:28">
      <c r="A225" s="333"/>
      <c r="B225" s="333"/>
      <c r="C225" s="333"/>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row>
    <row r="226" spans="1:28">
      <c r="A226" s="333"/>
      <c r="B226" s="333"/>
      <c r="C226" s="333"/>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row>
    <row r="227" spans="1:28">
      <c r="A227" s="333"/>
      <c r="B227" s="333"/>
      <c r="C227" s="333"/>
      <c r="D227" s="333"/>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row>
    <row r="228" spans="1:28">
      <c r="A228" s="333"/>
      <c r="B228" s="333"/>
      <c r="C228" s="333"/>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row>
    <row r="229" spans="1:28">
      <c r="A229" s="333"/>
      <c r="B229" s="333"/>
      <c r="C229" s="333"/>
      <c r="D229" s="333"/>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row>
    <row r="230" spans="1:28">
      <c r="A230" s="333"/>
      <c r="B230" s="333"/>
      <c r="C230" s="333"/>
      <c r="D230" s="333"/>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3"/>
      <c r="AB230" s="333"/>
    </row>
    <row r="231" spans="1:28">
      <c r="A231" s="333"/>
      <c r="B231" s="333"/>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row>
    <row r="232" spans="1:28">
      <c r="A232" s="333"/>
      <c r="B232" s="333"/>
      <c r="C232" s="333"/>
      <c r="D232" s="333"/>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3"/>
      <c r="AB232" s="333"/>
    </row>
    <row r="233" spans="1:28">
      <c r="A233" s="333"/>
      <c r="B233" s="333"/>
      <c r="C233" s="333"/>
      <c r="D233" s="333"/>
      <c r="E233" s="333"/>
      <c r="F233" s="333"/>
      <c r="G233" s="333"/>
      <c r="H233" s="333"/>
      <c r="I233" s="333"/>
      <c r="J233" s="333"/>
      <c r="K233" s="333"/>
      <c r="L233" s="333"/>
      <c r="M233" s="333"/>
      <c r="N233" s="333"/>
      <c r="O233" s="333"/>
      <c r="P233" s="333"/>
      <c r="Q233" s="333"/>
      <c r="R233" s="333"/>
      <c r="S233" s="333"/>
      <c r="T233" s="333"/>
      <c r="U233" s="333"/>
      <c r="V233" s="333"/>
      <c r="W233" s="333"/>
      <c r="X233" s="333"/>
      <c r="Y233" s="333"/>
      <c r="Z233" s="333"/>
      <c r="AA233" s="333"/>
      <c r="AB233" s="333"/>
    </row>
    <row r="234" spans="1:28">
      <c r="A234" s="333"/>
      <c r="B234" s="333"/>
      <c r="C234" s="333"/>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c r="AA234" s="333"/>
      <c r="AB234" s="333"/>
    </row>
    <row r="235" spans="1:28">
      <c r="A235" s="333"/>
      <c r="B235" s="333"/>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333"/>
    </row>
    <row r="236" spans="1:28">
      <c r="A236" s="333"/>
      <c r="B236" s="333"/>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row>
    <row r="237" spans="1:28">
      <c r="A237" s="333"/>
      <c r="B237" s="333"/>
      <c r="C237" s="333"/>
      <c r="D237" s="333"/>
      <c r="E237" s="333"/>
      <c r="F237" s="333"/>
      <c r="G237" s="333"/>
      <c r="H237" s="333"/>
      <c r="I237" s="333"/>
      <c r="J237" s="333"/>
      <c r="K237" s="333"/>
      <c r="L237" s="333"/>
      <c r="M237" s="333"/>
      <c r="N237" s="333"/>
      <c r="O237" s="333"/>
      <c r="P237" s="333"/>
      <c r="Q237" s="333"/>
      <c r="R237" s="333"/>
      <c r="S237" s="333"/>
      <c r="T237" s="333"/>
      <c r="U237" s="333"/>
      <c r="V237" s="333"/>
      <c r="W237" s="333"/>
      <c r="X237" s="333"/>
      <c r="Y237" s="333"/>
      <c r="Z237" s="333"/>
      <c r="AA237" s="333"/>
      <c r="AB237" s="333"/>
    </row>
    <row r="238" spans="1:28">
      <c r="A238" s="333"/>
      <c r="B238" s="333"/>
      <c r="C238" s="333"/>
      <c r="D238" s="333"/>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3"/>
      <c r="AB238" s="333"/>
    </row>
    <row r="239" spans="1:28">
      <c r="A239" s="333"/>
      <c r="B239" s="333"/>
      <c r="C239" s="333"/>
      <c r="D239" s="333"/>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333"/>
    </row>
    <row r="240" spans="1:28">
      <c r="A240" s="333"/>
      <c r="B240" s="333"/>
      <c r="C240" s="333"/>
      <c r="D240" s="333"/>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3"/>
      <c r="AB240" s="333"/>
    </row>
    <row r="241" spans="1:28">
      <c r="A241" s="333"/>
      <c r="B241" s="333"/>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c r="AA241" s="333"/>
      <c r="AB241" s="333"/>
    </row>
    <row r="242" spans="1:28">
      <c r="A242" s="333"/>
      <c r="B242" s="333"/>
      <c r="C242" s="333"/>
      <c r="D242" s="333"/>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33"/>
      <c r="AB242" s="333"/>
    </row>
    <row r="243" spans="1:28">
      <c r="A243" s="333"/>
      <c r="B243" s="333"/>
      <c r="C243" s="333"/>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row>
    <row r="244" spans="1:28">
      <c r="A244" s="333"/>
      <c r="B244" s="333"/>
      <c r="C244" s="333"/>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row>
    <row r="245" spans="1:28">
      <c r="A245" s="333"/>
      <c r="B245" s="333"/>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row>
    <row r="246" spans="1:28">
      <c r="A246" s="333"/>
      <c r="B246" s="333"/>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row>
    <row r="247" spans="1:28">
      <c r="A247" s="333"/>
      <c r="B247" s="333"/>
      <c r="C247" s="333"/>
      <c r="D247" s="333"/>
      <c r="E247" s="333"/>
      <c r="F247" s="333"/>
      <c r="G247" s="333"/>
      <c r="H247" s="333"/>
      <c r="I247" s="333"/>
      <c r="J247" s="333"/>
      <c r="K247" s="333"/>
      <c r="L247" s="333"/>
      <c r="M247" s="333"/>
      <c r="N247" s="333"/>
      <c r="O247" s="333"/>
      <c r="P247" s="333"/>
      <c r="Q247" s="333"/>
      <c r="R247" s="333"/>
      <c r="S247" s="333"/>
      <c r="T247" s="333"/>
      <c r="U247" s="333"/>
      <c r="V247" s="333"/>
      <c r="W247" s="333"/>
      <c r="X247" s="333"/>
      <c r="Y247" s="333"/>
      <c r="Z247" s="333"/>
      <c r="AA247" s="333"/>
      <c r="AB247" s="333"/>
    </row>
    <row r="248" spans="1:28">
      <c r="A248" s="333"/>
      <c r="B248" s="333"/>
      <c r="C248" s="333"/>
      <c r="D248" s="333"/>
      <c r="E248" s="333"/>
      <c r="F248" s="333"/>
      <c r="G248" s="333"/>
      <c r="H248" s="333"/>
      <c r="I248" s="333"/>
      <c r="J248" s="333"/>
      <c r="K248" s="333"/>
      <c r="L248" s="333"/>
      <c r="M248" s="333"/>
      <c r="N248" s="333"/>
      <c r="O248" s="333"/>
      <c r="P248" s="333"/>
      <c r="Q248" s="333"/>
      <c r="R248" s="333"/>
      <c r="S248" s="333"/>
      <c r="T248" s="333"/>
      <c r="U248" s="333"/>
      <c r="V248" s="333"/>
      <c r="W248" s="333"/>
      <c r="X248" s="333"/>
      <c r="Y248" s="333"/>
      <c r="Z248" s="333"/>
      <c r="AA248" s="333"/>
      <c r="AB248" s="333"/>
    </row>
    <row r="249" spans="1:28">
      <c r="A249" s="333"/>
      <c r="B249" s="333"/>
      <c r="C249" s="333"/>
      <c r="D249" s="333"/>
      <c r="E249" s="333"/>
      <c r="F249" s="333"/>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row>
    <row r="250" spans="1:28">
      <c r="A250" s="333"/>
      <c r="B250" s="333"/>
      <c r="C250" s="333"/>
      <c r="D250" s="333"/>
      <c r="E250" s="333"/>
      <c r="F250" s="333"/>
      <c r="G250" s="333"/>
      <c r="H250" s="333"/>
      <c r="I250" s="333"/>
      <c r="J250" s="333"/>
      <c r="K250" s="333"/>
      <c r="L250" s="333"/>
      <c r="M250" s="333"/>
      <c r="N250" s="333"/>
      <c r="O250" s="333"/>
      <c r="P250" s="333"/>
      <c r="Q250" s="333"/>
      <c r="R250" s="333"/>
      <c r="S250" s="333"/>
      <c r="T250" s="333"/>
      <c r="U250" s="333"/>
      <c r="V250" s="333"/>
      <c r="W250" s="333"/>
      <c r="X250" s="333"/>
      <c r="Y250" s="333"/>
      <c r="Z250" s="333"/>
      <c r="AA250" s="333"/>
      <c r="AB250" s="333"/>
    </row>
    <row r="251" spans="1:28">
      <c r="A251" s="333"/>
      <c r="B251" s="333"/>
      <c r="C251" s="333"/>
      <c r="D251" s="333"/>
      <c r="E251" s="333"/>
      <c r="F251" s="333"/>
      <c r="G251" s="333"/>
      <c r="H251" s="333"/>
      <c r="I251" s="333"/>
      <c r="J251" s="333"/>
      <c r="K251" s="333"/>
      <c r="L251" s="333"/>
      <c r="M251" s="333"/>
      <c r="N251" s="333"/>
      <c r="O251" s="333"/>
      <c r="P251" s="333"/>
      <c r="Q251" s="333"/>
      <c r="R251" s="333"/>
      <c r="S251" s="333"/>
      <c r="T251" s="333"/>
      <c r="U251" s="333"/>
      <c r="V251" s="333"/>
      <c r="W251" s="333"/>
      <c r="X251" s="333"/>
      <c r="Y251" s="333"/>
      <c r="Z251" s="333"/>
      <c r="AA251" s="333"/>
      <c r="AB251" s="333"/>
    </row>
    <row r="252" spans="1:28">
      <c r="A252" s="333"/>
      <c r="B252" s="333"/>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row>
    <row r="253" spans="1:28">
      <c r="A253" s="333"/>
      <c r="B253" s="333"/>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row>
    <row r="254" spans="1:28">
      <c r="A254" s="333"/>
      <c r="B254" s="333"/>
      <c r="C254" s="333"/>
      <c r="D254" s="333"/>
      <c r="E254" s="333"/>
      <c r="F254" s="333"/>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row>
    <row r="255" spans="1:28">
      <c r="A255" s="333"/>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row>
    <row r="256" spans="1:28">
      <c r="A256" s="333"/>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row>
    <row r="257" spans="1:28">
      <c r="A257" s="333"/>
      <c r="B257" s="333"/>
      <c r="C257" s="333"/>
      <c r="D257" s="333"/>
      <c r="E257" s="333"/>
      <c r="F257" s="333"/>
      <c r="G257" s="333"/>
      <c r="H257" s="333"/>
      <c r="I257" s="333"/>
      <c r="J257" s="333"/>
      <c r="K257" s="333"/>
      <c r="L257" s="333"/>
      <c r="M257" s="333"/>
      <c r="N257" s="333"/>
      <c r="O257" s="333"/>
      <c r="P257" s="333"/>
      <c r="Q257" s="333"/>
      <c r="R257" s="333"/>
      <c r="S257" s="333"/>
      <c r="T257" s="333"/>
      <c r="U257" s="333"/>
      <c r="V257" s="333"/>
      <c r="W257" s="333"/>
      <c r="X257" s="333"/>
      <c r="Y257" s="333"/>
      <c r="Z257" s="333"/>
      <c r="AA257" s="333"/>
      <c r="AB257" s="333"/>
    </row>
    <row r="258" spans="1:28">
      <c r="A258" s="333"/>
      <c r="B258" s="333"/>
      <c r="C258" s="333"/>
      <c r="D258" s="333"/>
      <c r="E258" s="333"/>
      <c r="F258" s="333"/>
      <c r="G258" s="333"/>
      <c r="H258" s="333"/>
      <c r="I258" s="333"/>
      <c r="J258" s="333"/>
      <c r="K258" s="333"/>
      <c r="L258" s="333"/>
      <c r="M258" s="333"/>
      <c r="N258" s="333"/>
      <c r="O258" s="333"/>
      <c r="P258" s="333"/>
      <c r="Q258" s="333"/>
      <c r="R258" s="333"/>
      <c r="S258" s="333"/>
      <c r="T258" s="333"/>
      <c r="U258" s="333"/>
      <c r="V258" s="333"/>
      <c r="W258" s="333"/>
      <c r="X258" s="333"/>
      <c r="Y258" s="333"/>
      <c r="Z258" s="333"/>
      <c r="AA258" s="333"/>
      <c r="AB258" s="333"/>
    </row>
    <row r="259" spans="1:28">
      <c r="A259" s="333"/>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c r="AA259" s="333"/>
      <c r="AB259" s="333"/>
    </row>
    <row r="260" spans="1:28">
      <c r="A260" s="333"/>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row>
    <row r="261" spans="1:28">
      <c r="A261" s="333"/>
      <c r="B261" s="333"/>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row>
    <row r="262" spans="1:28">
      <c r="A262" s="333"/>
      <c r="B262" s="333"/>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3"/>
      <c r="AA262" s="333"/>
      <c r="AB262" s="333"/>
    </row>
    <row r="263" spans="1:28">
      <c r="A263" s="333"/>
      <c r="B263" s="333"/>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c r="AA263" s="333"/>
      <c r="AB263" s="333"/>
    </row>
    <row r="264" spans="1:28">
      <c r="A264" s="333"/>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row>
    <row r="265" spans="1:28">
      <c r="A265" s="333"/>
      <c r="B265" s="333"/>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c r="AA265" s="333"/>
      <c r="AB265" s="333"/>
    </row>
    <row r="266" spans="1:28">
      <c r="A266" s="333"/>
      <c r="B266" s="333"/>
      <c r="C266" s="333"/>
      <c r="D266" s="333"/>
      <c r="E266" s="333"/>
      <c r="F266" s="333"/>
      <c r="G266" s="333"/>
      <c r="H266" s="333"/>
      <c r="I266" s="333"/>
      <c r="J266" s="333"/>
      <c r="K266" s="333"/>
      <c r="L266" s="333"/>
      <c r="M266" s="333"/>
      <c r="N266" s="333"/>
      <c r="O266" s="333"/>
      <c r="P266" s="333"/>
      <c r="Q266" s="333"/>
      <c r="R266" s="333"/>
      <c r="S266" s="333"/>
      <c r="T266" s="333"/>
      <c r="U266" s="333"/>
      <c r="V266" s="333"/>
      <c r="W266" s="333"/>
      <c r="X266" s="333"/>
      <c r="Y266" s="333"/>
      <c r="Z266" s="333"/>
      <c r="AA266" s="333"/>
      <c r="AB266" s="333"/>
    </row>
    <row r="267" spans="1:28">
      <c r="A267" s="333"/>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row>
    <row r="268" spans="1:28">
      <c r="A268" s="333"/>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row>
    <row r="269" spans="1:28">
      <c r="A269" s="333"/>
      <c r="B269" s="333"/>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c r="AA269" s="333"/>
      <c r="AB269" s="333"/>
    </row>
    <row r="270" spans="1:28">
      <c r="A270" s="333"/>
      <c r="B270" s="333"/>
      <c r="C270" s="333"/>
      <c r="D270" s="333"/>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c r="AA270" s="333"/>
      <c r="AB270" s="333"/>
    </row>
    <row r="271" spans="1:28">
      <c r="A271" s="333"/>
      <c r="B271" s="333"/>
      <c r="C271" s="333"/>
      <c r="D271" s="333"/>
      <c r="E271" s="333"/>
      <c r="F271" s="333"/>
      <c r="G271" s="333"/>
      <c r="H271" s="333"/>
      <c r="I271" s="333"/>
      <c r="J271" s="333"/>
      <c r="K271" s="333"/>
      <c r="L271" s="333"/>
      <c r="M271" s="333"/>
      <c r="N271" s="333"/>
      <c r="O271" s="333"/>
      <c r="P271" s="333"/>
      <c r="Q271" s="333"/>
      <c r="R271" s="333"/>
      <c r="S271" s="333"/>
      <c r="T271" s="333"/>
      <c r="U271" s="333"/>
      <c r="V271" s="333"/>
      <c r="W271" s="333"/>
      <c r="X271" s="333"/>
      <c r="Y271" s="333"/>
      <c r="Z271" s="333"/>
      <c r="AA271" s="333"/>
      <c r="AB271" s="333"/>
    </row>
    <row r="272" spans="1:28">
      <c r="A272" s="333"/>
      <c r="B272" s="333"/>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row>
    <row r="273" spans="1:28">
      <c r="A273" s="333"/>
      <c r="B273" s="333"/>
      <c r="C273" s="333"/>
      <c r="D273" s="333"/>
      <c r="E273" s="333"/>
      <c r="F273" s="333"/>
      <c r="G273" s="333"/>
      <c r="H273" s="333"/>
      <c r="I273" s="333"/>
      <c r="J273" s="333"/>
      <c r="K273" s="333"/>
      <c r="L273" s="333"/>
      <c r="M273" s="333"/>
      <c r="N273" s="333"/>
      <c r="O273" s="333"/>
      <c r="P273" s="333"/>
      <c r="Q273" s="333"/>
      <c r="R273" s="333"/>
      <c r="S273" s="333"/>
      <c r="T273" s="333"/>
      <c r="U273" s="333"/>
      <c r="V273" s="333"/>
      <c r="W273" s="333"/>
      <c r="X273" s="333"/>
      <c r="Y273" s="333"/>
      <c r="Z273" s="333"/>
      <c r="AA273" s="333"/>
      <c r="AB273" s="333"/>
    </row>
    <row r="274" spans="1:28">
      <c r="A274" s="333"/>
      <c r="B274" s="333"/>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row>
    <row r="275" spans="1:28">
      <c r="A275" s="333"/>
      <c r="B275" s="333"/>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row>
    <row r="276" spans="1:28">
      <c r="A276" s="333"/>
    </row>
  </sheetData>
  <mergeCells count="3">
    <mergeCell ref="B2:C2"/>
    <mergeCell ref="B7:C7"/>
    <mergeCell ref="B12:F12"/>
  </mergeCells>
  <hyperlinks>
    <hyperlink ref="B1" location="'Table of Contents'!A1" display="Table of Contents" xr:uid="{C71C6003-98F4-46DB-AF76-F08504E31C28}"/>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F7EA-2841-4BE4-AFD7-B43149067BA8}">
  <dimension ref="A1:AE16"/>
  <sheetViews>
    <sheetView zoomScale="99" zoomScaleNormal="99" workbookViewId="0">
      <selection activeCell="B1" sqref="B1"/>
    </sheetView>
  </sheetViews>
  <sheetFormatPr defaultColWidth="9.1328125" defaultRowHeight="14.25"/>
  <cols>
    <col min="1" max="1" width="9.1328125" style="107"/>
    <col min="2" max="2" width="18.3984375" style="32" customWidth="1"/>
    <col min="3" max="3" width="11.86328125" style="32" customWidth="1"/>
    <col min="4" max="4" width="12.3984375" style="32" customWidth="1"/>
    <col min="5" max="5" width="13.86328125" style="32" customWidth="1"/>
    <col min="6" max="6" width="13.73046875" style="32" customWidth="1"/>
    <col min="7" max="7" width="6.3984375" style="32" customWidth="1"/>
    <col min="8" max="16384" width="9.1328125" style="32"/>
  </cols>
  <sheetData>
    <row r="1" spans="2:31">
      <c r="B1" s="79" t="s">
        <v>117</v>
      </c>
      <c r="AA1" s="162"/>
      <c r="AB1" s="162"/>
      <c r="AC1" s="162"/>
      <c r="AD1" s="162"/>
      <c r="AE1" s="162"/>
    </row>
    <row r="2" spans="2:31" ht="14.25" customHeight="1">
      <c r="B2" s="516" t="s">
        <v>354</v>
      </c>
      <c r="C2" s="516"/>
      <c r="D2" s="516"/>
      <c r="E2" s="516"/>
      <c r="F2" s="516"/>
      <c r="G2" s="104"/>
      <c r="AA2" s="162"/>
      <c r="AB2" s="162"/>
      <c r="AC2" s="162"/>
      <c r="AD2" s="162"/>
      <c r="AE2" s="162"/>
    </row>
    <row r="3" spans="2:31" ht="14.25" customHeight="1">
      <c r="B3" s="516"/>
      <c r="C3" s="516"/>
      <c r="D3" s="516"/>
      <c r="E3" s="516"/>
      <c r="F3" s="516"/>
      <c r="G3" s="104"/>
      <c r="AA3" s="162"/>
      <c r="AB3" s="162"/>
      <c r="AC3" s="162"/>
      <c r="AD3" s="162"/>
      <c r="AE3" s="162"/>
    </row>
    <row r="4" spans="2:31" ht="42.75">
      <c r="B4" s="372" t="s">
        <v>193</v>
      </c>
      <c r="C4" s="372" t="s">
        <v>194</v>
      </c>
      <c r="D4" s="372" t="s">
        <v>195</v>
      </c>
      <c r="E4" s="373" t="s">
        <v>196</v>
      </c>
      <c r="F4" s="373" t="s">
        <v>197</v>
      </c>
      <c r="AA4" s="162"/>
      <c r="AB4" s="162"/>
      <c r="AC4" s="162"/>
      <c r="AD4" s="162"/>
      <c r="AE4" s="162"/>
    </row>
    <row r="5" spans="2:31">
      <c r="B5" s="75" t="s">
        <v>342</v>
      </c>
      <c r="C5" s="374">
        <v>288402</v>
      </c>
      <c r="D5" s="374">
        <v>287212</v>
      </c>
      <c r="E5" s="381">
        <v>637.04</v>
      </c>
      <c r="F5" s="381">
        <v>31.86</v>
      </c>
      <c r="AA5" s="162"/>
      <c r="AB5" s="162"/>
      <c r="AC5" s="162"/>
      <c r="AD5" s="162"/>
      <c r="AE5" s="162"/>
    </row>
    <row r="6" spans="2:31">
      <c r="B6" s="75" t="s">
        <v>76</v>
      </c>
      <c r="C6" s="375">
        <v>91</v>
      </c>
      <c r="D6" s="375">
        <v>85</v>
      </c>
      <c r="E6" s="381">
        <v>456.34</v>
      </c>
      <c r="F6" s="381">
        <v>64.67</v>
      </c>
      <c r="AA6" s="162"/>
      <c r="AB6" s="162"/>
      <c r="AC6" s="162"/>
      <c r="AD6" s="162"/>
      <c r="AE6" s="162"/>
    </row>
    <row r="7" spans="2:31">
      <c r="B7" s="75" t="s">
        <v>198</v>
      </c>
      <c r="C7" s="376">
        <v>423</v>
      </c>
      <c r="D7" s="376">
        <v>409</v>
      </c>
      <c r="E7" s="382">
        <v>408.86</v>
      </c>
      <c r="F7" s="382">
        <v>31.370999999999999</v>
      </c>
      <c r="AA7" s="162"/>
      <c r="AB7" s="162"/>
      <c r="AC7" s="162"/>
      <c r="AD7" s="162"/>
      <c r="AE7" s="162"/>
    </row>
    <row r="8" spans="2:31">
      <c r="B8" s="75" t="s">
        <v>77</v>
      </c>
      <c r="C8" s="377">
        <v>3135</v>
      </c>
      <c r="D8" s="377">
        <v>3095</v>
      </c>
      <c r="E8" s="382">
        <v>887.12</v>
      </c>
      <c r="F8" s="382">
        <v>61.62</v>
      </c>
      <c r="AA8" s="162"/>
      <c r="AB8" s="162"/>
      <c r="AC8" s="162"/>
      <c r="AD8" s="162"/>
      <c r="AE8" s="162"/>
    </row>
    <row r="9" spans="2:31">
      <c r="B9" s="75" t="s">
        <v>78</v>
      </c>
      <c r="C9" s="377">
        <v>18323</v>
      </c>
      <c r="D9" s="377">
        <v>18279</v>
      </c>
      <c r="E9" s="382">
        <v>675.05</v>
      </c>
      <c r="F9" s="382">
        <v>21.5</v>
      </c>
      <c r="AA9" s="162"/>
      <c r="AB9" s="162"/>
      <c r="AC9" s="162"/>
      <c r="AD9" s="162"/>
      <c r="AE9" s="162"/>
    </row>
    <row r="10" spans="2:31">
      <c r="B10" s="75" t="s">
        <v>79</v>
      </c>
      <c r="C10" s="377">
        <v>3321</v>
      </c>
      <c r="D10" s="377">
        <v>3292</v>
      </c>
      <c r="E10" s="382">
        <v>554.27</v>
      </c>
      <c r="F10" s="382">
        <v>26.7</v>
      </c>
      <c r="AA10" s="162"/>
      <c r="AB10" s="162"/>
      <c r="AC10" s="162"/>
      <c r="AD10" s="162"/>
      <c r="AE10" s="162"/>
    </row>
    <row r="11" spans="2:31" ht="15.4">
      <c r="B11" s="378" t="s">
        <v>115</v>
      </c>
      <c r="C11" s="379">
        <v>313695</v>
      </c>
      <c r="D11" s="379">
        <v>312372</v>
      </c>
      <c r="E11" s="380">
        <v>603</v>
      </c>
      <c r="F11" s="380">
        <v>40</v>
      </c>
      <c r="P11" s="99"/>
      <c r="AA11" s="162"/>
      <c r="AB11" s="6"/>
      <c r="AC11" s="6"/>
      <c r="AD11" s="6"/>
      <c r="AE11" s="6"/>
    </row>
    <row r="12" spans="2:31" ht="15.4">
      <c r="B12" s="12" t="s">
        <v>401</v>
      </c>
      <c r="AA12" s="162"/>
      <c r="AB12" s="6"/>
      <c r="AC12" s="6"/>
      <c r="AD12" s="6"/>
      <c r="AE12" s="6"/>
    </row>
    <row r="14" spans="2:31">
      <c r="B14" s="147"/>
      <c r="C14" s="147"/>
      <c r="D14" s="147"/>
      <c r="E14" s="147"/>
      <c r="F14" s="147"/>
    </row>
    <row r="15" spans="2:31" ht="16.899999999999999">
      <c r="F15" s="78"/>
    </row>
    <row r="16" spans="2:31">
      <c r="F16" s="99"/>
    </row>
  </sheetData>
  <mergeCells count="1">
    <mergeCell ref="B2:F3"/>
  </mergeCells>
  <hyperlinks>
    <hyperlink ref="B1" location="'Table of Contents'!A1" display="Table of Contents" xr:uid="{3088AD36-0DCC-4C22-AD4E-435DEE681A5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73F7-61B9-40DF-B901-04B63E546BC4}">
  <dimension ref="B1:AF84"/>
  <sheetViews>
    <sheetView topLeftCell="A12" workbookViewId="0">
      <selection activeCell="B1" sqref="B1"/>
    </sheetView>
  </sheetViews>
  <sheetFormatPr defaultColWidth="9.1328125" defaultRowHeight="14.25"/>
  <cols>
    <col min="1" max="1" width="9.1328125" style="107"/>
    <col min="2" max="2" width="15.3984375" style="107" customWidth="1"/>
    <col min="3" max="7" width="9.86328125" style="107" customWidth="1"/>
    <col min="8" max="8" width="9.86328125" style="333" customWidth="1"/>
    <col min="9" max="9" width="9.86328125" style="107" customWidth="1"/>
    <col min="10" max="16384" width="9.1328125" style="107"/>
  </cols>
  <sheetData>
    <row r="1" spans="2:32">
      <c r="B1" s="79" t="s">
        <v>117</v>
      </c>
      <c r="AB1" s="162"/>
      <c r="AC1" s="162"/>
      <c r="AD1" s="162"/>
      <c r="AE1" s="162"/>
      <c r="AF1" s="162"/>
    </row>
    <row r="2" spans="2:32" ht="16.899999999999999">
      <c r="B2" s="519" t="s">
        <v>535</v>
      </c>
      <c r="C2" s="519"/>
      <c r="D2" s="519"/>
      <c r="E2" s="519"/>
      <c r="F2" s="519"/>
      <c r="G2" s="519"/>
      <c r="H2" s="519"/>
      <c r="I2" s="519"/>
      <c r="K2" s="333"/>
      <c r="L2" s="333"/>
      <c r="M2" s="333"/>
      <c r="N2" s="333"/>
      <c r="O2" s="333"/>
      <c r="P2" s="333"/>
      <c r="Q2" s="333"/>
      <c r="R2" s="333"/>
      <c r="S2" s="333"/>
      <c r="T2" s="333"/>
      <c r="AB2" s="162"/>
      <c r="AC2" s="162"/>
      <c r="AD2" s="162"/>
      <c r="AE2" s="162"/>
      <c r="AF2" s="162"/>
    </row>
    <row r="3" spans="2:32">
      <c r="B3" s="110"/>
      <c r="C3" s="517" t="s">
        <v>382</v>
      </c>
      <c r="D3" s="518"/>
      <c r="E3" s="518"/>
      <c r="F3" s="518"/>
      <c r="G3" s="518"/>
      <c r="H3" s="338"/>
      <c r="I3" s="209"/>
      <c r="K3" s="333"/>
      <c r="L3" s="333"/>
      <c r="M3" s="333"/>
      <c r="N3" s="333"/>
      <c r="O3" s="333"/>
      <c r="P3" s="333"/>
      <c r="Q3" s="333"/>
      <c r="R3" s="333"/>
      <c r="S3" s="333"/>
      <c r="T3" s="333"/>
      <c r="AB3" s="162"/>
      <c r="AC3" s="162"/>
      <c r="AD3" s="162"/>
      <c r="AE3" s="162"/>
      <c r="AF3" s="162"/>
    </row>
    <row r="4" spans="2:32" ht="28.5">
      <c r="B4" s="210" t="s">
        <v>202</v>
      </c>
      <c r="C4" s="241">
        <v>44855</v>
      </c>
      <c r="D4" s="241">
        <v>44886</v>
      </c>
      <c r="E4" s="242">
        <v>44916</v>
      </c>
      <c r="F4" s="242">
        <v>44583</v>
      </c>
      <c r="G4" s="242">
        <v>44614</v>
      </c>
      <c r="H4" s="242">
        <v>44642</v>
      </c>
      <c r="I4" s="243" t="s">
        <v>347</v>
      </c>
      <c r="K4" s="333"/>
      <c r="L4" s="333"/>
      <c r="M4" s="333"/>
      <c r="N4" s="333"/>
      <c r="O4" s="333"/>
      <c r="P4" s="333"/>
      <c r="Q4" s="333"/>
      <c r="R4" s="333"/>
      <c r="S4" s="333"/>
      <c r="T4" s="333"/>
      <c r="AB4" s="162"/>
      <c r="AC4" s="162"/>
      <c r="AD4" s="162"/>
      <c r="AE4" s="162"/>
      <c r="AF4" s="162"/>
    </row>
    <row r="5" spans="2:32" ht="14.45" customHeight="1">
      <c r="B5" s="149" t="s">
        <v>203</v>
      </c>
      <c r="C5" s="244"/>
      <c r="D5" s="244">
        <v>1</v>
      </c>
      <c r="E5" s="245"/>
      <c r="F5" s="245">
        <v>4</v>
      </c>
      <c r="G5" s="245">
        <v>3</v>
      </c>
      <c r="H5" s="245">
        <v>2</v>
      </c>
      <c r="I5" s="246">
        <v>10</v>
      </c>
      <c r="K5" s="333"/>
      <c r="L5" s="333"/>
      <c r="M5" s="333"/>
      <c r="N5" s="333"/>
      <c r="O5" s="333"/>
      <c r="P5" s="333"/>
      <c r="Q5" s="333"/>
      <c r="R5" s="333"/>
      <c r="S5" s="333"/>
      <c r="T5" s="333"/>
      <c r="AB5" s="162"/>
      <c r="AC5" s="162"/>
      <c r="AD5" s="162"/>
      <c r="AE5" s="162"/>
      <c r="AF5" s="162"/>
    </row>
    <row r="6" spans="2:32" ht="14.45" customHeight="1">
      <c r="B6" s="149" t="s">
        <v>204</v>
      </c>
      <c r="C6" s="244">
        <v>26</v>
      </c>
      <c r="D6" s="244">
        <v>40</v>
      </c>
      <c r="E6" s="247">
        <v>33</v>
      </c>
      <c r="F6" s="245">
        <v>26</v>
      </c>
      <c r="G6" s="245">
        <v>16</v>
      </c>
      <c r="H6" s="245">
        <v>28</v>
      </c>
      <c r="I6" s="246">
        <v>169</v>
      </c>
      <c r="K6" s="333"/>
      <c r="L6" s="333"/>
      <c r="M6" s="333"/>
      <c r="N6" s="333"/>
      <c r="O6" s="333"/>
      <c r="P6" s="333"/>
      <c r="Q6" s="333"/>
      <c r="R6" s="333"/>
      <c r="S6" s="333"/>
      <c r="T6" s="333"/>
      <c r="AB6" s="162"/>
      <c r="AC6" s="162"/>
      <c r="AD6" s="162"/>
      <c r="AE6" s="162"/>
      <c r="AF6" s="162"/>
    </row>
    <row r="7" spans="2:32" ht="14.45" customHeight="1">
      <c r="B7" s="149" t="s">
        <v>205</v>
      </c>
      <c r="C7" s="244">
        <v>34</v>
      </c>
      <c r="D7" s="244">
        <v>64</v>
      </c>
      <c r="E7" s="247">
        <v>33</v>
      </c>
      <c r="F7" s="245">
        <v>25</v>
      </c>
      <c r="G7" s="245">
        <v>31</v>
      </c>
      <c r="H7" s="245">
        <v>39</v>
      </c>
      <c r="I7" s="246">
        <v>226</v>
      </c>
      <c r="K7" s="333"/>
      <c r="L7" s="333"/>
      <c r="M7" s="333"/>
      <c r="N7" s="333"/>
      <c r="O7" s="333"/>
      <c r="P7" s="333"/>
      <c r="Q7" s="333"/>
      <c r="R7" s="333"/>
      <c r="S7" s="333"/>
      <c r="T7" s="333"/>
      <c r="AB7" s="162"/>
      <c r="AC7" s="162"/>
      <c r="AD7" s="162"/>
      <c r="AE7" s="162"/>
      <c r="AF7" s="162"/>
    </row>
    <row r="8" spans="2:32" ht="14.45" customHeight="1">
      <c r="B8" s="149" t="s">
        <v>206</v>
      </c>
      <c r="C8" s="244"/>
      <c r="D8" s="244">
        <v>1</v>
      </c>
      <c r="E8" s="247"/>
      <c r="F8" s="245"/>
      <c r="G8" s="245"/>
      <c r="H8" s="245"/>
      <c r="I8" s="246">
        <v>1</v>
      </c>
      <c r="K8" s="333"/>
      <c r="L8" s="333"/>
      <c r="M8" s="333"/>
      <c r="N8" s="333"/>
      <c r="O8" s="333"/>
      <c r="P8" s="333"/>
      <c r="Q8" s="333"/>
      <c r="R8" s="333"/>
      <c r="S8" s="333"/>
      <c r="T8" s="333"/>
      <c r="AB8" s="162"/>
      <c r="AC8" s="162"/>
      <c r="AD8" s="162"/>
      <c r="AE8" s="162"/>
      <c r="AF8" s="162"/>
    </row>
    <row r="9" spans="2:32" ht="14.45" customHeight="1">
      <c r="B9" s="149" t="s">
        <v>207</v>
      </c>
      <c r="C9" s="244"/>
      <c r="D9" s="244"/>
      <c r="E9" s="245"/>
      <c r="F9" s="245"/>
      <c r="G9" s="245"/>
      <c r="H9" s="245">
        <v>1</v>
      </c>
      <c r="I9" s="246">
        <v>1</v>
      </c>
      <c r="K9" s="333"/>
      <c r="L9" s="333"/>
      <c r="M9" s="333"/>
      <c r="N9" s="333"/>
      <c r="O9" s="333"/>
      <c r="P9" s="333"/>
      <c r="Q9" s="333"/>
      <c r="R9" s="333"/>
      <c r="S9" s="333"/>
      <c r="T9" s="333"/>
      <c r="AB9" s="162"/>
      <c r="AC9" s="162"/>
      <c r="AD9" s="162"/>
      <c r="AE9" s="162"/>
      <c r="AF9" s="162"/>
    </row>
    <row r="10" spans="2:32" ht="14.45" customHeight="1">
      <c r="B10" s="149" t="s">
        <v>358</v>
      </c>
      <c r="C10" s="244">
        <v>2</v>
      </c>
      <c r="D10" s="244"/>
      <c r="E10" s="245"/>
      <c r="F10" s="245"/>
      <c r="G10" s="245"/>
      <c r="H10" s="245"/>
      <c r="I10" s="246">
        <v>2</v>
      </c>
      <c r="K10" s="333"/>
      <c r="L10" s="333"/>
      <c r="M10" s="333"/>
      <c r="N10" s="333"/>
      <c r="O10" s="333"/>
      <c r="P10" s="333"/>
      <c r="Q10" s="333"/>
      <c r="R10" s="333"/>
      <c r="S10" s="333"/>
      <c r="T10" s="333"/>
      <c r="AB10" s="162"/>
      <c r="AC10" s="162"/>
      <c r="AD10" s="162"/>
      <c r="AE10" s="162"/>
      <c r="AF10" s="162"/>
    </row>
    <row r="11" spans="2:32" ht="14.45" customHeight="1">
      <c r="B11" s="149" t="s">
        <v>359</v>
      </c>
      <c r="C11" s="244">
        <v>1</v>
      </c>
      <c r="D11" s="244"/>
      <c r="E11" s="245"/>
      <c r="F11" s="245"/>
      <c r="G11" s="245"/>
      <c r="H11" s="245"/>
      <c r="I11" s="246">
        <v>1</v>
      </c>
      <c r="K11" s="333"/>
      <c r="L11" s="333"/>
      <c r="M11" s="333"/>
      <c r="N11" s="333"/>
      <c r="O11" s="333"/>
      <c r="P11" s="333"/>
      <c r="Q11" s="333"/>
      <c r="R11" s="333"/>
      <c r="S11" s="333"/>
      <c r="T11" s="333"/>
      <c r="AB11" s="162"/>
      <c r="AC11" s="6"/>
      <c r="AD11" s="6"/>
      <c r="AE11" s="6"/>
      <c r="AF11" s="6"/>
    </row>
    <row r="12" spans="2:32" ht="14.45" customHeight="1">
      <c r="B12" s="149" t="s">
        <v>208</v>
      </c>
      <c r="C12" s="244"/>
      <c r="D12" s="244"/>
      <c r="E12" s="247"/>
      <c r="F12" s="245">
        <v>1</v>
      </c>
      <c r="G12" s="245"/>
      <c r="H12" s="245"/>
      <c r="I12" s="246">
        <v>1</v>
      </c>
      <c r="K12" s="333"/>
      <c r="L12" s="333"/>
      <c r="M12" s="333"/>
      <c r="N12" s="333"/>
      <c r="O12" s="333"/>
      <c r="P12" s="333"/>
      <c r="Q12" s="333"/>
      <c r="R12" s="333"/>
      <c r="S12" s="333"/>
      <c r="T12" s="333"/>
      <c r="AB12" s="162"/>
      <c r="AC12" s="6"/>
      <c r="AD12" s="6"/>
      <c r="AE12" s="6"/>
      <c r="AF12" s="6"/>
    </row>
    <row r="13" spans="2:32" ht="14.45" customHeight="1">
      <c r="B13" s="149" t="s">
        <v>209</v>
      </c>
      <c r="C13" s="244"/>
      <c r="D13" s="244">
        <v>3</v>
      </c>
      <c r="E13" s="247">
        <v>6</v>
      </c>
      <c r="F13" s="245"/>
      <c r="G13" s="245">
        <v>1</v>
      </c>
      <c r="H13" s="245">
        <v>2</v>
      </c>
      <c r="I13" s="246">
        <v>12</v>
      </c>
      <c r="K13" s="333"/>
      <c r="L13" s="333"/>
      <c r="M13" s="333"/>
      <c r="N13" s="333"/>
      <c r="O13" s="333"/>
      <c r="P13" s="333"/>
      <c r="Q13" s="333"/>
      <c r="R13" s="333"/>
      <c r="S13" s="333"/>
      <c r="T13" s="333"/>
    </row>
    <row r="14" spans="2:32" ht="14.45" customHeight="1">
      <c r="B14" s="149" t="s">
        <v>210</v>
      </c>
      <c r="C14" s="244"/>
      <c r="D14" s="244"/>
      <c r="E14" s="245">
        <v>1</v>
      </c>
      <c r="F14" s="245">
        <v>2</v>
      </c>
      <c r="G14" s="245"/>
      <c r="H14" s="245"/>
      <c r="I14" s="246">
        <v>3</v>
      </c>
      <c r="K14" s="333"/>
      <c r="L14" s="333"/>
      <c r="M14" s="333"/>
      <c r="N14" s="333"/>
      <c r="O14" s="333"/>
      <c r="P14" s="333"/>
      <c r="Q14" s="333"/>
      <c r="R14" s="333"/>
      <c r="S14" s="333"/>
      <c r="T14" s="333"/>
    </row>
    <row r="15" spans="2:32" ht="14.45" customHeight="1">
      <c r="B15" s="149" t="s">
        <v>211</v>
      </c>
      <c r="C15" s="244">
        <v>6</v>
      </c>
      <c r="D15" s="244">
        <v>15</v>
      </c>
      <c r="E15" s="247">
        <v>6</v>
      </c>
      <c r="F15" s="245">
        <v>4</v>
      </c>
      <c r="G15" s="245">
        <v>6</v>
      </c>
      <c r="H15" s="245">
        <v>6</v>
      </c>
      <c r="I15" s="246">
        <v>43</v>
      </c>
      <c r="K15" s="333"/>
      <c r="L15" s="333"/>
      <c r="M15" s="333"/>
      <c r="N15" s="333"/>
      <c r="O15" s="333"/>
      <c r="P15" s="333"/>
      <c r="Q15" s="333"/>
      <c r="R15" s="333"/>
      <c r="S15" s="333"/>
      <c r="T15" s="333"/>
    </row>
    <row r="16" spans="2:32" ht="14.45" customHeight="1">
      <c r="B16" s="149" t="s">
        <v>212</v>
      </c>
      <c r="C16" s="244">
        <v>25</v>
      </c>
      <c r="D16" s="244">
        <v>48</v>
      </c>
      <c r="E16" s="247">
        <v>36</v>
      </c>
      <c r="F16" s="245">
        <v>26</v>
      </c>
      <c r="G16" s="245">
        <v>24</v>
      </c>
      <c r="H16" s="245">
        <v>37</v>
      </c>
      <c r="I16" s="246">
        <v>196</v>
      </c>
      <c r="K16" s="333"/>
      <c r="L16" s="333"/>
      <c r="M16" s="333"/>
      <c r="N16" s="333"/>
      <c r="O16" s="333"/>
      <c r="P16" s="333"/>
      <c r="Q16" s="333"/>
      <c r="R16" s="333"/>
      <c r="S16" s="333"/>
      <c r="T16" s="333"/>
    </row>
    <row r="17" spans="2:20" ht="14.45" customHeight="1">
      <c r="B17" s="149" t="s">
        <v>213</v>
      </c>
      <c r="C17" s="244"/>
      <c r="D17" s="244"/>
      <c r="E17" s="247">
        <v>2</v>
      </c>
      <c r="F17" s="245"/>
      <c r="G17" s="245"/>
      <c r="H17" s="245"/>
      <c r="I17" s="246">
        <v>2</v>
      </c>
      <c r="K17" s="333"/>
      <c r="L17" s="333"/>
      <c r="M17" s="333"/>
      <c r="N17" s="333"/>
      <c r="O17" s="333"/>
      <c r="P17" s="333"/>
      <c r="Q17" s="333"/>
      <c r="R17" s="333"/>
      <c r="S17" s="333"/>
      <c r="T17" s="333"/>
    </row>
    <row r="18" spans="2:20" ht="14.45" customHeight="1">
      <c r="B18" s="149" t="s">
        <v>214</v>
      </c>
      <c r="C18" s="244">
        <v>6</v>
      </c>
      <c r="D18" s="244">
        <v>4</v>
      </c>
      <c r="E18" s="247"/>
      <c r="F18" s="245">
        <v>8</v>
      </c>
      <c r="G18" s="245">
        <v>5</v>
      </c>
      <c r="H18" s="245">
        <v>5</v>
      </c>
      <c r="I18" s="246">
        <v>28</v>
      </c>
      <c r="K18" s="333"/>
      <c r="L18" s="333"/>
      <c r="M18" s="333"/>
      <c r="N18" s="333"/>
      <c r="O18" s="333"/>
      <c r="P18" s="333"/>
      <c r="Q18" s="333"/>
      <c r="R18" s="333"/>
      <c r="S18" s="333"/>
      <c r="T18" s="333"/>
    </row>
    <row r="19" spans="2:20" ht="14.45" customHeight="1">
      <c r="B19" s="149" t="s">
        <v>360</v>
      </c>
      <c r="C19" s="244">
        <v>8</v>
      </c>
      <c r="D19" s="244">
        <v>30</v>
      </c>
      <c r="E19" s="247">
        <v>13</v>
      </c>
      <c r="F19" s="245">
        <v>12</v>
      </c>
      <c r="G19" s="245">
        <v>22</v>
      </c>
      <c r="H19" s="245">
        <v>25</v>
      </c>
      <c r="I19" s="246">
        <v>110</v>
      </c>
      <c r="K19" s="333"/>
      <c r="L19" s="333"/>
      <c r="M19" s="333"/>
      <c r="N19" s="333"/>
      <c r="O19" s="333"/>
      <c r="P19" s="333"/>
      <c r="Q19" s="333"/>
      <c r="R19" s="333"/>
      <c r="S19" s="333"/>
      <c r="T19" s="333"/>
    </row>
    <row r="20" spans="2:20" ht="14.45" customHeight="1">
      <c r="B20" s="149" t="s">
        <v>215</v>
      </c>
      <c r="C20" s="244">
        <v>9</v>
      </c>
      <c r="D20" s="244">
        <v>40</v>
      </c>
      <c r="E20" s="247">
        <v>22</v>
      </c>
      <c r="F20" s="245">
        <v>36</v>
      </c>
      <c r="G20" s="245">
        <v>20</v>
      </c>
      <c r="H20" s="245">
        <v>25</v>
      </c>
      <c r="I20" s="246">
        <v>152</v>
      </c>
      <c r="K20" s="333"/>
      <c r="L20" s="333"/>
      <c r="M20" s="333"/>
      <c r="N20" s="333"/>
      <c r="O20" s="333"/>
      <c r="P20" s="333"/>
      <c r="Q20" s="333"/>
      <c r="R20" s="333"/>
      <c r="S20" s="333"/>
      <c r="T20" s="333"/>
    </row>
    <row r="21" spans="2:20" ht="14.45" customHeight="1">
      <c r="B21" s="149" t="s">
        <v>216</v>
      </c>
      <c r="C21" s="244">
        <v>13</v>
      </c>
      <c r="D21" s="244">
        <v>15</v>
      </c>
      <c r="E21" s="247">
        <v>15</v>
      </c>
      <c r="F21" s="245">
        <v>21</v>
      </c>
      <c r="G21" s="245">
        <v>14</v>
      </c>
      <c r="H21" s="245">
        <v>11</v>
      </c>
      <c r="I21" s="246">
        <v>89</v>
      </c>
      <c r="K21" s="333"/>
      <c r="L21" s="333"/>
      <c r="M21" s="333"/>
      <c r="N21" s="333"/>
      <c r="O21" s="333"/>
      <c r="P21" s="333"/>
      <c r="Q21" s="333"/>
      <c r="R21" s="333"/>
      <c r="S21" s="333"/>
      <c r="T21" s="333"/>
    </row>
    <row r="22" spans="2:20" ht="14.45" customHeight="1">
      <c r="B22" s="149" t="s">
        <v>217</v>
      </c>
      <c r="C22" s="244"/>
      <c r="D22" s="244"/>
      <c r="E22" s="247">
        <v>1</v>
      </c>
      <c r="F22" s="245"/>
      <c r="G22" s="245"/>
      <c r="H22" s="245"/>
      <c r="I22" s="246">
        <v>1</v>
      </c>
      <c r="K22" s="333"/>
      <c r="L22" s="333"/>
      <c r="M22" s="333"/>
      <c r="N22" s="333"/>
      <c r="O22" s="333"/>
      <c r="P22" s="333"/>
      <c r="Q22" s="333"/>
      <c r="R22" s="333"/>
      <c r="S22" s="333"/>
      <c r="T22" s="333"/>
    </row>
    <row r="23" spans="2:20" ht="14.45" customHeight="1">
      <c r="B23" s="149" t="s">
        <v>218</v>
      </c>
      <c r="C23" s="244"/>
      <c r="D23" s="244">
        <v>4</v>
      </c>
      <c r="E23" s="247"/>
      <c r="F23" s="245">
        <v>1</v>
      </c>
      <c r="G23" s="245"/>
      <c r="H23" s="245"/>
      <c r="I23" s="246">
        <v>5</v>
      </c>
      <c r="K23" s="333"/>
      <c r="L23" s="333"/>
      <c r="M23" s="333"/>
      <c r="N23" s="333"/>
      <c r="O23" s="333"/>
      <c r="P23" s="333"/>
      <c r="Q23" s="333"/>
      <c r="R23" s="333"/>
      <c r="S23" s="333"/>
      <c r="T23" s="333"/>
    </row>
    <row r="24" spans="2:20" ht="14.45" customHeight="1">
      <c r="B24" s="149" t="s">
        <v>219</v>
      </c>
      <c r="C24" s="244"/>
      <c r="D24" s="244"/>
      <c r="E24" s="247"/>
      <c r="F24" s="245">
        <v>1</v>
      </c>
      <c r="G24" s="245"/>
      <c r="H24" s="245"/>
      <c r="I24" s="246">
        <v>1</v>
      </c>
      <c r="K24" s="333"/>
      <c r="L24" s="333"/>
      <c r="M24" s="333"/>
      <c r="N24" s="333"/>
      <c r="O24" s="333"/>
      <c r="P24" s="333"/>
      <c r="Q24" s="333"/>
      <c r="R24" s="333"/>
      <c r="S24" s="333"/>
      <c r="T24" s="333"/>
    </row>
    <row r="25" spans="2:20" ht="14.45" customHeight="1">
      <c r="B25" s="149" t="s">
        <v>220</v>
      </c>
      <c r="C25" s="244">
        <v>3</v>
      </c>
      <c r="D25" s="244">
        <v>2</v>
      </c>
      <c r="E25" s="247">
        <v>1</v>
      </c>
      <c r="F25" s="245">
        <v>5</v>
      </c>
      <c r="G25" s="245"/>
      <c r="H25" s="245">
        <v>1</v>
      </c>
      <c r="I25" s="246">
        <v>12</v>
      </c>
      <c r="K25" s="333"/>
      <c r="L25" s="333"/>
      <c r="M25" s="333"/>
      <c r="N25" s="333"/>
      <c r="O25" s="333"/>
      <c r="P25" s="333"/>
      <c r="Q25" s="333"/>
      <c r="R25" s="333"/>
      <c r="S25" s="333"/>
      <c r="T25" s="333"/>
    </row>
    <row r="26" spans="2:20" ht="14.45" customHeight="1">
      <c r="B26" s="149" t="s">
        <v>221</v>
      </c>
      <c r="C26" s="244"/>
      <c r="D26" s="244"/>
      <c r="E26" s="247"/>
      <c r="F26" s="245"/>
      <c r="G26" s="245"/>
      <c r="H26" s="245">
        <v>2</v>
      </c>
      <c r="I26" s="246">
        <v>2</v>
      </c>
      <c r="K26" s="333"/>
      <c r="L26" s="333"/>
      <c r="M26" s="333"/>
      <c r="N26" s="333"/>
      <c r="O26" s="333"/>
      <c r="P26" s="333"/>
      <c r="Q26" s="333"/>
      <c r="R26" s="333"/>
      <c r="S26" s="333"/>
      <c r="T26" s="333"/>
    </row>
    <row r="27" spans="2:20" ht="14.45" customHeight="1">
      <c r="B27" s="149" t="s">
        <v>222</v>
      </c>
      <c r="C27" s="244"/>
      <c r="D27" s="244">
        <v>5</v>
      </c>
      <c r="E27" s="247">
        <v>9</v>
      </c>
      <c r="F27" s="245">
        <v>5</v>
      </c>
      <c r="G27" s="245"/>
      <c r="H27" s="245">
        <v>1</v>
      </c>
      <c r="I27" s="246">
        <v>20</v>
      </c>
      <c r="K27" s="333"/>
      <c r="L27" s="333"/>
      <c r="M27" s="333"/>
      <c r="N27" s="333"/>
      <c r="O27" s="333"/>
      <c r="P27" s="333"/>
      <c r="Q27" s="333"/>
      <c r="R27" s="333"/>
      <c r="S27" s="333"/>
      <c r="T27" s="333"/>
    </row>
    <row r="28" spans="2:20" ht="14.45" customHeight="1">
      <c r="B28" s="149" t="s">
        <v>223</v>
      </c>
      <c r="C28" s="244">
        <v>1</v>
      </c>
      <c r="D28" s="244">
        <v>1</v>
      </c>
      <c r="E28" s="247">
        <v>1</v>
      </c>
      <c r="F28" s="245"/>
      <c r="G28" s="245"/>
      <c r="H28" s="245">
        <v>1</v>
      </c>
      <c r="I28" s="246">
        <v>4</v>
      </c>
      <c r="K28" s="333"/>
      <c r="L28" s="333"/>
      <c r="M28" s="333"/>
      <c r="N28" s="333"/>
      <c r="O28" s="333"/>
      <c r="P28" s="333"/>
      <c r="Q28" s="333"/>
      <c r="R28" s="333"/>
      <c r="S28" s="333"/>
      <c r="T28" s="333"/>
    </row>
    <row r="29" spans="2:20" ht="14.45" customHeight="1">
      <c r="B29" s="149" t="s">
        <v>361</v>
      </c>
      <c r="C29" s="244"/>
      <c r="D29" s="244"/>
      <c r="E29" s="247"/>
      <c r="F29" s="245"/>
      <c r="G29" s="245"/>
      <c r="H29" s="245">
        <v>2</v>
      </c>
      <c r="I29" s="246">
        <v>2</v>
      </c>
      <c r="K29" s="333"/>
      <c r="L29" s="333"/>
      <c r="M29" s="333"/>
      <c r="N29" s="333"/>
      <c r="O29" s="333"/>
      <c r="P29" s="333"/>
      <c r="Q29" s="333"/>
      <c r="R29" s="333"/>
      <c r="S29" s="333"/>
      <c r="T29" s="333"/>
    </row>
    <row r="30" spans="2:20" ht="14.45" customHeight="1">
      <c r="B30" s="149" t="s">
        <v>224</v>
      </c>
      <c r="C30" s="244"/>
      <c r="D30" s="244"/>
      <c r="E30" s="247">
        <v>2</v>
      </c>
      <c r="F30" s="245"/>
      <c r="G30" s="245"/>
      <c r="H30" s="245"/>
      <c r="I30" s="246">
        <v>2</v>
      </c>
      <c r="K30" s="333"/>
      <c r="L30" s="333"/>
      <c r="M30" s="333"/>
      <c r="N30" s="333"/>
      <c r="O30" s="333"/>
      <c r="P30" s="333"/>
      <c r="Q30" s="333"/>
      <c r="R30" s="333"/>
      <c r="S30" s="333"/>
      <c r="T30" s="333"/>
    </row>
    <row r="31" spans="2:20" ht="14.45" customHeight="1">
      <c r="B31" s="150" t="s">
        <v>225</v>
      </c>
      <c r="C31" s="247"/>
      <c r="D31" s="244">
        <v>1</v>
      </c>
      <c r="E31" s="247"/>
      <c r="F31" s="245"/>
      <c r="G31" s="245">
        <v>1</v>
      </c>
      <c r="H31" s="245"/>
      <c r="I31" s="246">
        <v>2</v>
      </c>
      <c r="K31" s="333"/>
      <c r="L31" s="333"/>
      <c r="M31" s="333"/>
      <c r="N31" s="333"/>
      <c r="O31" s="333"/>
      <c r="P31" s="333"/>
      <c r="Q31" s="333"/>
      <c r="R31" s="333"/>
      <c r="S31" s="333"/>
      <c r="T31" s="333"/>
    </row>
    <row r="32" spans="2:20" ht="14.45" customHeight="1">
      <c r="B32" s="150" t="s">
        <v>226</v>
      </c>
      <c r="C32" s="247">
        <v>12</v>
      </c>
      <c r="D32" s="244">
        <v>10</v>
      </c>
      <c r="E32" s="247">
        <v>5</v>
      </c>
      <c r="F32" s="245">
        <v>10</v>
      </c>
      <c r="G32" s="245">
        <v>3</v>
      </c>
      <c r="H32" s="245">
        <v>6</v>
      </c>
      <c r="I32" s="246">
        <v>46</v>
      </c>
      <c r="K32" s="333"/>
      <c r="L32" s="333"/>
      <c r="M32" s="333"/>
      <c r="N32" s="333"/>
      <c r="O32" s="333"/>
      <c r="P32" s="333"/>
      <c r="Q32" s="333"/>
      <c r="R32" s="333"/>
      <c r="S32" s="333"/>
      <c r="T32" s="333"/>
    </row>
    <row r="33" spans="2:20" ht="14.45" customHeight="1">
      <c r="B33" s="149" t="s">
        <v>362</v>
      </c>
      <c r="C33" s="244">
        <v>6</v>
      </c>
      <c r="D33" s="244">
        <v>5</v>
      </c>
      <c r="E33" s="247"/>
      <c r="F33" s="245">
        <v>2</v>
      </c>
      <c r="G33" s="245">
        <v>4</v>
      </c>
      <c r="H33" s="245">
        <v>4</v>
      </c>
      <c r="I33" s="246">
        <v>21</v>
      </c>
      <c r="K33" s="333"/>
      <c r="L33" s="333"/>
      <c r="M33" s="333"/>
      <c r="N33" s="333"/>
      <c r="O33" s="333"/>
      <c r="P33" s="333"/>
      <c r="Q33" s="333"/>
      <c r="R33" s="333"/>
      <c r="S33" s="333"/>
      <c r="T33" s="333"/>
    </row>
    <row r="34" spans="2:20" ht="14.45" customHeight="1">
      <c r="B34" s="149" t="s">
        <v>227</v>
      </c>
      <c r="C34" s="244"/>
      <c r="D34" s="244"/>
      <c r="E34" s="247"/>
      <c r="F34" s="245"/>
      <c r="G34" s="245">
        <v>1</v>
      </c>
      <c r="H34" s="245"/>
      <c r="I34" s="246">
        <v>1</v>
      </c>
      <c r="K34" s="333"/>
      <c r="L34" s="333"/>
      <c r="M34" s="333"/>
      <c r="N34" s="333"/>
      <c r="O34" s="333"/>
      <c r="P34" s="333"/>
      <c r="Q34" s="333"/>
      <c r="R34" s="333"/>
      <c r="S34" s="333"/>
      <c r="T34" s="333"/>
    </row>
    <row r="35" spans="2:20" ht="14.45" customHeight="1">
      <c r="B35" s="149" t="s">
        <v>228</v>
      </c>
      <c r="C35" s="244">
        <v>17</v>
      </c>
      <c r="D35" s="244">
        <v>17</v>
      </c>
      <c r="E35" s="247">
        <v>10</v>
      </c>
      <c r="F35" s="245">
        <v>14</v>
      </c>
      <c r="G35" s="245">
        <v>16</v>
      </c>
      <c r="H35" s="245">
        <v>11</v>
      </c>
      <c r="I35" s="246">
        <v>85</v>
      </c>
      <c r="K35" s="333"/>
      <c r="L35" s="333"/>
      <c r="M35" s="333"/>
      <c r="N35" s="333"/>
      <c r="O35" s="333"/>
      <c r="P35" s="333"/>
      <c r="Q35" s="333"/>
      <c r="R35" s="333"/>
      <c r="S35" s="333"/>
      <c r="T35" s="333"/>
    </row>
    <row r="36" spans="2:20" ht="14.45" customHeight="1">
      <c r="B36" s="149" t="s">
        <v>229</v>
      </c>
      <c r="C36" s="244"/>
      <c r="D36" s="244"/>
      <c r="E36" s="247">
        <v>1</v>
      </c>
      <c r="F36" s="245"/>
      <c r="G36" s="245"/>
      <c r="H36" s="245"/>
      <c r="I36" s="246">
        <v>1</v>
      </c>
      <c r="K36" s="333"/>
      <c r="L36" s="333"/>
      <c r="M36" s="333"/>
      <c r="N36" s="333"/>
      <c r="O36" s="333"/>
      <c r="P36" s="333"/>
      <c r="Q36" s="333"/>
      <c r="R36" s="333"/>
      <c r="S36" s="333"/>
      <c r="T36" s="333"/>
    </row>
    <row r="37" spans="2:20" ht="14.45" customHeight="1">
      <c r="B37" s="149" t="s">
        <v>230</v>
      </c>
      <c r="C37" s="244"/>
      <c r="D37" s="244">
        <v>1</v>
      </c>
      <c r="E37" s="247">
        <v>1</v>
      </c>
      <c r="F37" s="245">
        <v>2</v>
      </c>
      <c r="G37" s="245">
        <v>1</v>
      </c>
      <c r="H37" s="245">
        <v>7</v>
      </c>
      <c r="I37" s="246">
        <v>12</v>
      </c>
      <c r="K37" s="333"/>
      <c r="L37" s="333"/>
      <c r="M37" s="333"/>
      <c r="N37" s="333"/>
      <c r="O37" s="333"/>
      <c r="P37" s="333"/>
      <c r="Q37" s="333"/>
      <c r="R37" s="333"/>
      <c r="S37" s="333"/>
      <c r="T37" s="333"/>
    </row>
    <row r="38" spans="2:20" ht="14.45" customHeight="1">
      <c r="B38" s="149" t="s">
        <v>231</v>
      </c>
      <c r="C38" s="244">
        <v>23</v>
      </c>
      <c r="D38" s="244">
        <v>50</v>
      </c>
      <c r="E38" s="247">
        <v>38</v>
      </c>
      <c r="F38" s="245">
        <v>36</v>
      </c>
      <c r="G38" s="245">
        <v>30</v>
      </c>
      <c r="H38" s="245">
        <v>22</v>
      </c>
      <c r="I38" s="246">
        <v>199</v>
      </c>
      <c r="K38" s="333"/>
      <c r="L38" s="333"/>
      <c r="M38" s="333"/>
      <c r="N38" s="333"/>
      <c r="O38" s="333"/>
      <c r="P38" s="333"/>
      <c r="Q38" s="333"/>
      <c r="R38" s="333"/>
      <c r="S38" s="333"/>
      <c r="T38" s="333"/>
    </row>
    <row r="39" spans="2:20" ht="14.45" customHeight="1">
      <c r="B39" s="149" t="s">
        <v>363</v>
      </c>
      <c r="C39" s="244">
        <v>2</v>
      </c>
      <c r="D39" s="244"/>
      <c r="E39" s="247">
        <v>1</v>
      </c>
      <c r="F39" s="245">
        <v>1</v>
      </c>
      <c r="G39" s="245"/>
      <c r="H39" s="245">
        <v>2</v>
      </c>
      <c r="I39" s="246">
        <v>6</v>
      </c>
      <c r="K39" s="333"/>
      <c r="L39" s="333"/>
      <c r="M39" s="333"/>
      <c r="N39" s="333"/>
      <c r="O39" s="333"/>
      <c r="P39" s="333"/>
      <c r="Q39" s="333"/>
      <c r="R39" s="333"/>
      <c r="S39" s="333"/>
      <c r="T39" s="333"/>
    </row>
    <row r="40" spans="2:20" ht="14.45" customHeight="1">
      <c r="B40" s="149" t="s">
        <v>232</v>
      </c>
      <c r="C40" s="244"/>
      <c r="D40" s="244">
        <v>1</v>
      </c>
      <c r="E40" s="247"/>
      <c r="F40" s="245">
        <v>5</v>
      </c>
      <c r="G40" s="245"/>
      <c r="H40" s="245"/>
      <c r="I40" s="246">
        <v>6</v>
      </c>
      <c r="K40" s="333"/>
      <c r="L40" s="333"/>
      <c r="M40" s="333"/>
      <c r="N40" s="333"/>
      <c r="O40" s="333"/>
      <c r="P40" s="333"/>
      <c r="Q40" s="333"/>
      <c r="R40" s="333"/>
      <c r="S40" s="333"/>
      <c r="T40" s="333"/>
    </row>
    <row r="41" spans="2:20" ht="14.45" customHeight="1">
      <c r="B41" s="150" t="s">
        <v>233</v>
      </c>
      <c r="C41" s="247">
        <v>1</v>
      </c>
      <c r="D41" s="244"/>
      <c r="E41" s="247">
        <v>1</v>
      </c>
      <c r="F41" s="245"/>
      <c r="G41" s="245"/>
      <c r="H41" s="245"/>
      <c r="I41" s="246">
        <v>2</v>
      </c>
      <c r="K41" s="333"/>
      <c r="L41" s="333"/>
      <c r="M41" s="333"/>
      <c r="N41" s="333"/>
      <c r="O41" s="333"/>
      <c r="P41" s="333"/>
      <c r="Q41" s="333"/>
      <c r="R41" s="333"/>
      <c r="S41" s="333"/>
      <c r="T41" s="333"/>
    </row>
    <row r="42" spans="2:20" ht="14.45" customHeight="1">
      <c r="B42" s="150" t="s">
        <v>234</v>
      </c>
      <c r="C42" s="247"/>
      <c r="D42" s="244"/>
      <c r="E42" s="247">
        <v>1</v>
      </c>
      <c r="F42" s="245"/>
      <c r="G42" s="245"/>
      <c r="H42" s="245">
        <v>1</v>
      </c>
      <c r="I42" s="246">
        <v>2</v>
      </c>
      <c r="K42" s="333"/>
      <c r="L42" s="333"/>
      <c r="M42" s="333"/>
      <c r="N42" s="333"/>
      <c r="O42" s="333"/>
      <c r="P42" s="333"/>
      <c r="Q42" s="333"/>
      <c r="R42" s="333"/>
      <c r="S42" s="333"/>
      <c r="T42" s="333"/>
    </row>
    <row r="43" spans="2:20" ht="14.45" customHeight="1">
      <c r="B43" s="150" t="s">
        <v>235</v>
      </c>
      <c r="C43" s="247">
        <v>71</v>
      </c>
      <c r="D43" s="244">
        <v>124</v>
      </c>
      <c r="E43" s="247">
        <v>129</v>
      </c>
      <c r="F43" s="245">
        <v>97</v>
      </c>
      <c r="G43" s="245">
        <v>57</v>
      </c>
      <c r="H43" s="245">
        <v>78</v>
      </c>
      <c r="I43" s="246">
        <v>556</v>
      </c>
      <c r="K43" s="333"/>
      <c r="L43" s="333"/>
      <c r="M43" s="333"/>
      <c r="N43" s="333"/>
      <c r="O43" s="333"/>
      <c r="P43" s="333"/>
      <c r="Q43" s="333"/>
      <c r="R43" s="333"/>
      <c r="S43" s="333"/>
      <c r="T43" s="333"/>
    </row>
    <row r="44" spans="2:20" ht="14.45" customHeight="1">
      <c r="B44" s="149" t="s">
        <v>236</v>
      </c>
      <c r="C44" s="244">
        <v>2</v>
      </c>
      <c r="D44" s="244">
        <v>3</v>
      </c>
      <c r="E44" s="247">
        <v>4</v>
      </c>
      <c r="F44" s="248">
        <v>6</v>
      </c>
      <c r="G44" s="248">
        <v>5</v>
      </c>
      <c r="H44" s="248">
        <v>5</v>
      </c>
      <c r="I44" s="246">
        <v>25</v>
      </c>
      <c r="K44" s="333"/>
      <c r="L44" s="333"/>
      <c r="M44" s="333"/>
      <c r="N44" s="333"/>
      <c r="O44" s="333"/>
      <c r="P44" s="333"/>
      <c r="Q44" s="333"/>
      <c r="R44" s="333"/>
      <c r="S44" s="333"/>
      <c r="T44" s="333"/>
    </row>
    <row r="45" spans="2:20" ht="14.45" customHeight="1">
      <c r="B45" s="149" t="s">
        <v>237</v>
      </c>
      <c r="C45" s="244"/>
      <c r="D45" s="244"/>
      <c r="E45" s="247"/>
      <c r="F45" s="248"/>
      <c r="G45" s="248"/>
      <c r="H45" s="248">
        <v>1</v>
      </c>
      <c r="I45" s="246">
        <v>1</v>
      </c>
      <c r="K45" s="333"/>
      <c r="L45" s="333"/>
      <c r="M45" s="333"/>
      <c r="N45" s="333"/>
      <c r="O45" s="333"/>
      <c r="P45" s="333"/>
      <c r="Q45" s="333"/>
      <c r="R45" s="333"/>
      <c r="S45" s="333"/>
      <c r="T45" s="333"/>
    </row>
    <row r="46" spans="2:20" ht="14.45" customHeight="1">
      <c r="B46" s="149" t="s">
        <v>238</v>
      </c>
      <c r="C46" s="244">
        <v>2</v>
      </c>
      <c r="D46" s="244">
        <v>1</v>
      </c>
      <c r="E46" s="247">
        <v>5</v>
      </c>
      <c r="F46" s="245">
        <v>6</v>
      </c>
      <c r="G46" s="245">
        <v>6</v>
      </c>
      <c r="H46" s="245">
        <v>2</v>
      </c>
      <c r="I46" s="246">
        <v>22</v>
      </c>
      <c r="K46" s="333"/>
      <c r="L46" s="333"/>
      <c r="M46" s="333"/>
      <c r="N46" s="333"/>
      <c r="O46" s="333"/>
      <c r="P46" s="333"/>
      <c r="Q46" s="333"/>
      <c r="R46" s="333"/>
      <c r="S46" s="333"/>
      <c r="T46" s="333"/>
    </row>
    <row r="47" spans="2:20" ht="14.45" customHeight="1">
      <c r="B47" s="150" t="s">
        <v>364</v>
      </c>
      <c r="C47" s="247"/>
      <c r="D47" s="244"/>
      <c r="E47" s="247"/>
      <c r="F47" s="245">
        <v>4</v>
      </c>
      <c r="G47" s="245"/>
      <c r="H47" s="245">
        <v>1</v>
      </c>
      <c r="I47" s="246">
        <v>5</v>
      </c>
      <c r="K47" s="333"/>
      <c r="L47" s="333"/>
      <c r="M47" s="333"/>
      <c r="N47" s="333"/>
      <c r="O47" s="333"/>
      <c r="P47" s="333"/>
      <c r="Q47" s="333"/>
      <c r="R47" s="333"/>
      <c r="S47" s="333"/>
      <c r="T47" s="333"/>
    </row>
    <row r="48" spans="2:20" ht="14.45" customHeight="1">
      <c r="B48" s="149" t="s">
        <v>239</v>
      </c>
      <c r="C48" s="244">
        <v>1</v>
      </c>
      <c r="D48" s="244">
        <v>3</v>
      </c>
      <c r="E48" s="247">
        <v>9</v>
      </c>
      <c r="F48" s="245">
        <v>12</v>
      </c>
      <c r="G48" s="245">
        <v>8</v>
      </c>
      <c r="H48" s="245">
        <v>6</v>
      </c>
      <c r="I48" s="246">
        <v>39</v>
      </c>
      <c r="K48" s="333"/>
      <c r="L48" s="333"/>
      <c r="M48" s="333"/>
      <c r="N48" s="333"/>
      <c r="O48" s="333"/>
      <c r="P48" s="333"/>
      <c r="Q48" s="333"/>
      <c r="R48" s="333"/>
      <c r="S48" s="333"/>
      <c r="T48" s="333"/>
    </row>
    <row r="49" spans="2:20" ht="14.45" customHeight="1">
      <c r="B49" s="149" t="s">
        <v>365</v>
      </c>
      <c r="C49" s="244">
        <v>6</v>
      </c>
      <c r="D49" s="244">
        <v>5</v>
      </c>
      <c r="E49" s="247">
        <v>2</v>
      </c>
      <c r="F49" s="245">
        <v>3</v>
      </c>
      <c r="G49" s="245">
        <v>2</v>
      </c>
      <c r="H49" s="245">
        <v>1</v>
      </c>
      <c r="I49" s="246">
        <v>19</v>
      </c>
      <c r="K49" s="333"/>
      <c r="L49" s="333"/>
      <c r="M49" s="333"/>
      <c r="N49" s="333"/>
      <c r="O49" s="333"/>
      <c r="P49" s="333"/>
      <c r="Q49" s="333"/>
      <c r="R49" s="333"/>
      <c r="S49" s="333"/>
      <c r="T49" s="333"/>
    </row>
    <row r="50" spans="2:20" ht="14.45" customHeight="1">
      <c r="B50" s="149" t="s">
        <v>240</v>
      </c>
      <c r="C50" s="244">
        <v>3</v>
      </c>
      <c r="D50" s="244">
        <v>8</v>
      </c>
      <c r="E50" s="247">
        <v>9</v>
      </c>
      <c r="F50" s="245">
        <v>4</v>
      </c>
      <c r="G50" s="245">
        <v>22</v>
      </c>
      <c r="H50" s="245">
        <v>14</v>
      </c>
      <c r="I50" s="246">
        <v>60</v>
      </c>
      <c r="K50" s="333"/>
      <c r="L50" s="333"/>
      <c r="M50" s="333"/>
      <c r="N50" s="333"/>
      <c r="O50" s="333"/>
      <c r="P50" s="333"/>
      <c r="Q50" s="333"/>
      <c r="R50" s="333"/>
      <c r="S50" s="333"/>
      <c r="T50" s="333"/>
    </row>
    <row r="51" spans="2:20" ht="14.45" customHeight="1">
      <c r="B51" s="149" t="s">
        <v>241</v>
      </c>
      <c r="C51" s="244">
        <v>1</v>
      </c>
      <c r="D51" s="244"/>
      <c r="E51" s="247"/>
      <c r="F51" s="245"/>
      <c r="G51" s="245"/>
      <c r="H51" s="245">
        <v>2</v>
      </c>
      <c r="I51" s="246">
        <v>3</v>
      </c>
      <c r="K51" s="333"/>
      <c r="L51" s="333"/>
      <c r="M51" s="333"/>
      <c r="N51" s="333"/>
      <c r="O51" s="333"/>
      <c r="P51" s="333"/>
      <c r="Q51" s="333"/>
      <c r="R51" s="333"/>
      <c r="S51" s="333"/>
      <c r="T51" s="333"/>
    </row>
    <row r="52" spans="2:20" ht="14.45" customHeight="1">
      <c r="B52" s="149" t="s">
        <v>242</v>
      </c>
      <c r="C52" s="244">
        <v>8</v>
      </c>
      <c r="D52" s="244">
        <v>8</v>
      </c>
      <c r="E52" s="247">
        <v>5</v>
      </c>
      <c r="F52" s="245">
        <v>9</v>
      </c>
      <c r="G52" s="245">
        <v>8</v>
      </c>
      <c r="H52" s="245">
        <v>2</v>
      </c>
      <c r="I52" s="246">
        <v>40</v>
      </c>
      <c r="K52" s="333"/>
      <c r="L52" s="333"/>
      <c r="M52" s="333"/>
      <c r="N52" s="333"/>
      <c r="O52" s="333"/>
      <c r="P52" s="333"/>
      <c r="Q52" s="333"/>
      <c r="R52" s="333"/>
      <c r="S52" s="333"/>
      <c r="T52" s="333"/>
    </row>
    <row r="53" spans="2:20" ht="14.45" customHeight="1">
      <c r="B53" s="149" t="s">
        <v>243</v>
      </c>
      <c r="C53" s="244"/>
      <c r="D53" s="244">
        <v>1</v>
      </c>
      <c r="E53" s="247"/>
      <c r="F53" s="245"/>
      <c r="G53" s="245">
        <v>1</v>
      </c>
      <c r="H53" s="245">
        <v>1</v>
      </c>
      <c r="I53" s="246">
        <v>3</v>
      </c>
      <c r="K53" s="333"/>
      <c r="L53" s="333"/>
      <c r="M53" s="333"/>
      <c r="N53" s="333"/>
      <c r="O53" s="333"/>
      <c r="P53" s="333"/>
      <c r="Q53" s="333"/>
      <c r="R53" s="333"/>
      <c r="S53" s="333"/>
      <c r="T53" s="333"/>
    </row>
    <row r="54" spans="2:20" ht="14.45" customHeight="1">
      <c r="B54" s="149" t="s">
        <v>244</v>
      </c>
      <c r="C54" s="244">
        <v>13</v>
      </c>
      <c r="D54" s="244">
        <v>37</v>
      </c>
      <c r="E54" s="247">
        <v>40</v>
      </c>
      <c r="F54" s="245">
        <v>27</v>
      </c>
      <c r="G54" s="245">
        <v>25</v>
      </c>
      <c r="H54" s="245">
        <v>17</v>
      </c>
      <c r="I54" s="246">
        <v>159</v>
      </c>
      <c r="K54" s="333"/>
      <c r="L54" s="333"/>
      <c r="M54" s="333"/>
      <c r="N54" s="333"/>
      <c r="O54" s="333"/>
      <c r="P54" s="333"/>
      <c r="Q54" s="333"/>
      <c r="R54" s="333"/>
      <c r="S54" s="333"/>
      <c r="T54" s="333"/>
    </row>
    <row r="55" spans="2:20" ht="14.45" customHeight="1">
      <c r="B55" s="149" t="s">
        <v>245</v>
      </c>
      <c r="C55" s="244">
        <v>1</v>
      </c>
      <c r="D55" s="244"/>
      <c r="E55" s="247"/>
      <c r="F55" s="245"/>
      <c r="G55" s="245"/>
      <c r="H55" s="245"/>
      <c r="I55" s="246">
        <v>1</v>
      </c>
      <c r="K55" s="333"/>
      <c r="L55" s="333"/>
      <c r="M55" s="333"/>
      <c r="N55" s="333"/>
      <c r="O55" s="333"/>
      <c r="P55" s="333"/>
      <c r="Q55" s="333"/>
      <c r="R55" s="333"/>
      <c r="S55" s="333"/>
      <c r="T55" s="333"/>
    </row>
    <row r="56" spans="2:20" ht="14.45" customHeight="1">
      <c r="B56" s="149" t="s">
        <v>246</v>
      </c>
      <c r="C56" s="244"/>
      <c r="D56" s="244">
        <v>3</v>
      </c>
      <c r="E56" s="247">
        <v>4</v>
      </c>
      <c r="F56" s="245">
        <v>2</v>
      </c>
      <c r="G56" s="245">
        <v>1</v>
      </c>
      <c r="H56" s="245">
        <v>1</v>
      </c>
      <c r="I56" s="246">
        <v>11</v>
      </c>
      <c r="K56" s="333"/>
      <c r="L56" s="333"/>
      <c r="M56" s="333"/>
      <c r="N56" s="333"/>
      <c r="O56" s="333"/>
      <c r="P56" s="333"/>
      <c r="Q56" s="333"/>
      <c r="R56" s="333"/>
      <c r="S56" s="333"/>
      <c r="T56" s="333"/>
    </row>
    <row r="57" spans="2:20" ht="14.45" customHeight="1">
      <c r="B57" s="149" t="s">
        <v>247</v>
      </c>
      <c r="C57" s="244"/>
      <c r="D57" s="244">
        <v>1</v>
      </c>
      <c r="E57" s="247"/>
      <c r="F57" s="245"/>
      <c r="G57" s="245"/>
      <c r="H57" s="245"/>
      <c r="I57" s="246">
        <v>1</v>
      </c>
      <c r="K57" s="333"/>
      <c r="L57" s="333"/>
      <c r="M57" s="333"/>
      <c r="N57" s="333"/>
      <c r="O57" s="333"/>
      <c r="P57" s="333"/>
      <c r="Q57" s="333"/>
      <c r="R57" s="333"/>
      <c r="S57" s="333"/>
      <c r="T57" s="333"/>
    </row>
    <row r="58" spans="2:20" ht="14.45" customHeight="1">
      <c r="B58" s="149" t="s">
        <v>366</v>
      </c>
      <c r="C58" s="244">
        <v>86</v>
      </c>
      <c r="D58" s="244">
        <v>84</v>
      </c>
      <c r="E58" s="247">
        <v>219</v>
      </c>
      <c r="F58" s="245">
        <v>167</v>
      </c>
      <c r="G58" s="245">
        <v>162</v>
      </c>
      <c r="H58" s="245">
        <v>163</v>
      </c>
      <c r="I58" s="246">
        <v>881</v>
      </c>
      <c r="K58" s="333"/>
      <c r="L58" s="333"/>
      <c r="M58" s="333"/>
      <c r="N58" s="333"/>
      <c r="O58" s="333"/>
      <c r="P58" s="333"/>
      <c r="Q58" s="333"/>
      <c r="R58" s="333"/>
      <c r="S58" s="333"/>
      <c r="T58" s="333"/>
    </row>
    <row r="59" spans="2:20" ht="14.45" customHeight="1">
      <c r="B59" s="149" t="s">
        <v>248</v>
      </c>
      <c r="C59" s="244"/>
      <c r="D59" s="244"/>
      <c r="E59" s="247">
        <v>1</v>
      </c>
      <c r="F59" s="248"/>
      <c r="G59" s="248">
        <v>1</v>
      </c>
      <c r="H59" s="248"/>
      <c r="I59" s="246">
        <v>2</v>
      </c>
      <c r="K59" s="333"/>
      <c r="L59" s="333"/>
      <c r="M59" s="333"/>
      <c r="N59" s="333"/>
      <c r="O59" s="333"/>
      <c r="P59" s="333"/>
      <c r="Q59" s="333"/>
      <c r="R59" s="333"/>
      <c r="S59" s="333"/>
      <c r="T59" s="333"/>
    </row>
    <row r="60" spans="2:20" ht="14.45" customHeight="1">
      <c r="B60" s="149" t="s">
        <v>249</v>
      </c>
      <c r="C60" s="244">
        <v>29</v>
      </c>
      <c r="D60" s="244">
        <v>16</v>
      </c>
      <c r="E60" s="247">
        <v>24</v>
      </c>
      <c r="F60" s="248">
        <v>20</v>
      </c>
      <c r="G60" s="248">
        <v>20</v>
      </c>
      <c r="H60" s="248">
        <v>24</v>
      </c>
      <c r="I60" s="246">
        <v>133</v>
      </c>
      <c r="K60" s="333"/>
      <c r="L60" s="333"/>
      <c r="M60" s="333"/>
      <c r="N60" s="333"/>
      <c r="O60" s="333"/>
      <c r="P60" s="333"/>
      <c r="Q60" s="333"/>
      <c r="R60" s="333"/>
      <c r="S60" s="333"/>
      <c r="T60" s="333"/>
    </row>
    <row r="61" spans="2:20" ht="14.45" customHeight="1">
      <c r="B61" s="149" t="s">
        <v>250</v>
      </c>
      <c r="C61" s="244"/>
      <c r="D61" s="244">
        <v>1</v>
      </c>
      <c r="E61" s="247"/>
      <c r="F61" s="245"/>
      <c r="G61" s="245"/>
      <c r="H61" s="245"/>
      <c r="I61" s="246">
        <v>1</v>
      </c>
      <c r="K61" s="333"/>
      <c r="L61" s="333"/>
      <c r="M61" s="333"/>
      <c r="N61" s="333"/>
      <c r="O61" s="333"/>
      <c r="P61" s="333"/>
      <c r="Q61" s="333"/>
      <c r="R61" s="333"/>
      <c r="S61" s="333"/>
      <c r="T61" s="333"/>
    </row>
    <row r="62" spans="2:20" ht="14.45" customHeight="1">
      <c r="B62" s="150" t="s">
        <v>251</v>
      </c>
      <c r="C62" s="244">
        <v>143</v>
      </c>
      <c r="D62" s="244">
        <v>251</v>
      </c>
      <c r="E62" s="247">
        <v>487</v>
      </c>
      <c r="F62" s="245">
        <v>354</v>
      </c>
      <c r="G62" s="245">
        <v>360</v>
      </c>
      <c r="H62" s="245">
        <v>438</v>
      </c>
      <c r="I62" s="246">
        <v>2033</v>
      </c>
      <c r="K62" s="333"/>
      <c r="L62" s="333"/>
      <c r="M62" s="333"/>
      <c r="N62" s="333"/>
      <c r="O62" s="333"/>
      <c r="P62" s="333"/>
      <c r="Q62" s="333"/>
      <c r="R62" s="333"/>
      <c r="S62" s="333"/>
      <c r="T62" s="333"/>
    </row>
    <row r="63" spans="2:20" ht="14.45" customHeight="1">
      <c r="B63" s="149" t="s">
        <v>252</v>
      </c>
      <c r="C63" s="244">
        <v>1</v>
      </c>
      <c r="D63" s="244"/>
      <c r="E63" s="247">
        <v>1</v>
      </c>
      <c r="F63" s="245"/>
      <c r="G63" s="245"/>
      <c r="H63" s="245"/>
      <c r="I63" s="246">
        <v>2</v>
      </c>
      <c r="K63" s="333"/>
      <c r="L63" s="333"/>
      <c r="M63" s="333"/>
      <c r="N63" s="333"/>
      <c r="O63" s="333"/>
      <c r="P63" s="333"/>
      <c r="Q63" s="333"/>
      <c r="R63" s="333"/>
      <c r="S63" s="333"/>
      <c r="T63" s="333"/>
    </row>
    <row r="64" spans="2:20" ht="14.45" customHeight="1">
      <c r="B64" s="149" t="s">
        <v>253</v>
      </c>
      <c r="C64" s="244">
        <v>6</v>
      </c>
      <c r="D64" s="244">
        <v>6</v>
      </c>
      <c r="E64" s="247">
        <v>6</v>
      </c>
      <c r="F64" s="248">
        <v>6</v>
      </c>
      <c r="G64" s="248">
        <v>3</v>
      </c>
      <c r="H64" s="248">
        <v>7</v>
      </c>
      <c r="I64" s="246">
        <v>34</v>
      </c>
      <c r="K64" s="333"/>
      <c r="L64" s="333"/>
      <c r="M64" s="333"/>
      <c r="N64" s="333"/>
      <c r="O64" s="333"/>
      <c r="P64" s="333"/>
      <c r="Q64" s="333"/>
      <c r="R64" s="333"/>
      <c r="S64" s="333"/>
      <c r="T64" s="333"/>
    </row>
    <row r="65" spans="2:20" ht="14.45" customHeight="1">
      <c r="B65" s="149" t="s">
        <v>254</v>
      </c>
      <c r="C65" s="244">
        <v>7</v>
      </c>
      <c r="D65" s="244">
        <v>8</v>
      </c>
      <c r="E65" s="247">
        <v>11</v>
      </c>
      <c r="F65" s="245">
        <v>18</v>
      </c>
      <c r="G65" s="245">
        <v>4</v>
      </c>
      <c r="H65" s="245">
        <v>6</v>
      </c>
      <c r="I65" s="246">
        <v>54</v>
      </c>
      <c r="K65" s="333"/>
      <c r="L65" s="333"/>
      <c r="M65" s="333"/>
      <c r="N65" s="333"/>
      <c r="O65" s="333"/>
      <c r="P65" s="333"/>
      <c r="Q65" s="333"/>
      <c r="R65" s="333"/>
      <c r="S65" s="333"/>
      <c r="T65" s="333"/>
    </row>
    <row r="66" spans="2:20" ht="14.45" customHeight="1">
      <c r="B66" s="149" t="s">
        <v>255</v>
      </c>
      <c r="C66" s="244"/>
      <c r="D66" s="244">
        <v>1</v>
      </c>
      <c r="E66" s="247"/>
      <c r="F66" s="245"/>
      <c r="G66" s="245"/>
      <c r="H66" s="245"/>
      <c r="I66" s="246">
        <v>1</v>
      </c>
      <c r="K66" s="333"/>
      <c r="L66" s="333"/>
      <c r="M66" s="333"/>
      <c r="N66" s="333"/>
      <c r="O66" s="333"/>
      <c r="P66" s="333"/>
      <c r="Q66" s="333"/>
      <c r="R66" s="333"/>
      <c r="S66" s="333"/>
      <c r="T66" s="333"/>
    </row>
    <row r="67" spans="2:20" ht="14.45" customHeight="1">
      <c r="B67" s="149" t="s">
        <v>256</v>
      </c>
      <c r="C67" s="244"/>
      <c r="D67" s="244"/>
      <c r="E67" s="247">
        <v>1</v>
      </c>
      <c r="F67" s="245">
        <v>1</v>
      </c>
      <c r="G67" s="245"/>
      <c r="H67" s="245">
        <v>1</v>
      </c>
      <c r="I67" s="246">
        <v>3</v>
      </c>
      <c r="K67" s="333"/>
      <c r="L67" s="333"/>
      <c r="M67" s="333"/>
      <c r="N67" s="333"/>
      <c r="O67" s="333"/>
      <c r="P67" s="333"/>
      <c r="Q67" s="333"/>
      <c r="R67" s="333"/>
      <c r="S67" s="333"/>
      <c r="T67" s="333"/>
    </row>
    <row r="68" spans="2:20" ht="14.45" customHeight="1">
      <c r="B68" s="149" t="s">
        <v>367</v>
      </c>
      <c r="C68" s="244"/>
      <c r="D68" s="244">
        <v>3</v>
      </c>
      <c r="E68" s="247">
        <v>7</v>
      </c>
      <c r="F68" s="245">
        <v>7</v>
      </c>
      <c r="G68" s="245">
        <v>1</v>
      </c>
      <c r="H68" s="245">
        <v>4</v>
      </c>
      <c r="I68" s="246">
        <v>22</v>
      </c>
      <c r="K68" s="333"/>
      <c r="L68" s="333"/>
      <c r="M68" s="333"/>
      <c r="N68" s="333"/>
      <c r="O68" s="333"/>
      <c r="P68" s="333"/>
      <c r="Q68" s="333"/>
      <c r="R68" s="333"/>
      <c r="S68" s="333"/>
      <c r="T68" s="333"/>
    </row>
    <row r="69" spans="2:20" ht="14.45" customHeight="1">
      <c r="B69" s="149" t="s">
        <v>257</v>
      </c>
      <c r="C69" s="244"/>
      <c r="D69" s="244"/>
      <c r="E69" s="247">
        <v>1</v>
      </c>
      <c r="F69" s="245"/>
      <c r="G69" s="245"/>
      <c r="H69" s="245"/>
      <c r="I69" s="246">
        <v>1</v>
      </c>
      <c r="K69" s="333"/>
      <c r="L69" s="333"/>
      <c r="M69" s="333"/>
      <c r="N69" s="333"/>
      <c r="O69" s="333"/>
      <c r="P69" s="333"/>
      <c r="Q69" s="333"/>
      <c r="R69" s="333"/>
      <c r="S69" s="333"/>
      <c r="T69" s="333"/>
    </row>
    <row r="70" spans="2:20" ht="14.45" customHeight="1">
      <c r="B70" s="149" t="s">
        <v>258</v>
      </c>
      <c r="C70" s="244">
        <v>15</v>
      </c>
      <c r="D70" s="244">
        <v>19</v>
      </c>
      <c r="E70" s="247">
        <v>17</v>
      </c>
      <c r="F70" s="245">
        <v>21</v>
      </c>
      <c r="G70" s="245">
        <v>7</v>
      </c>
      <c r="H70" s="245">
        <v>21</v>
      </c>
      <c r="I70" s="246">
        <v>100</v>
      </c>
      <c r="K70" s="333"/>
      <c r="L70" s="333"/>
      <c r="M70" s="333"/>
      <c r="N70" s="333"/>
      <c r="O70" s="333"/>
      <c r="P70" s="333"/>
      <c r="Q70" s="333"/>
      <c r="R70" s="333"/>
      <c r="S70" s="333"/>
      <c r="T70" s="333"/>
    </row>
    <row r="71" spans="2:20" ht="14.45" customHeight="1">
      <c r="B71" s="149" t="s">
        <v>259</v>
      </c>
      <c r="C71" s="244">
        <v>1</v>
      </c>
      <c r="D71" s="244">
        <v>1</v>
      </c>
      <c r="E71" s="247"/>
      <c r="F71" s="245"/>
      <c r="G71" s="245"/>
      <c r="H71" s="245"/>
      <c r="I71" s="246">
        <v>2</v>
      </c>
      <c r="K71" s="333"/>
      <c r="L71" s="333"/>
      <c r="M71" s="333"/>
      <c r="N71" s="333"/>
      <c r="O71" s="333"/>
      <c r="P71" s="333"/>
      <c r="Q71" s="333"/>
      <c r="R71" s="333"/>
      <c r="S71" s="333"/>
      <c r="T71" s="333"/>
    </row>
    <row r="72" spans="2:20" ht="14.45" customHeight="1">
      <c r="B72" s="149" t="s">
        <v>260</v>
      </c>
      <c r="C72" s="244">
        <v>7</v>
      </c>
      <c r="D72" s="244">
        <v>5</v>
      </c>
      <c r="E72" s="247">
        <v>4</v>
      </c>
      <c r="F72" s="245">
        <v>6</v>
      </c>
      <c r="G72" s="245">
        <v>7</v>
      </c>
      <c r="H72" s="245">
        <v>5</v>
      </c>
      <c r="I72" s="246">
        <v>34</v>
      </c>
      <c r="K72" s="333"/>
      <c r="L72" s="333"/>
      <c r="M72" s="333"/>
      <c r="N72" s="333"/>
      <c r="O72" s="333"/>
      <c r="P72" s="333"/>
      <c r="Q72" s="333"/>
      <c r="R72" s="333"/>
      <c r="S72" s="333"/>
      <c r="T72" s="333"/>
    </row>
    <row r="73" spans="2:20" ht="14.45" customHeight="1">
      <c r="B73" s="149" t="s">
        <v>261</v>
      </c>
      <c r="C73" s="244">
        <v>2</v>
      </c>
      <c r="D73" s="244">
        <v>14</v>
      </c>
      <c r="E73" s="247">
        <v>7</v>
      </c>
      <c r="F73" s="245">
        <v>9</v>
      </c>
      <c r="G73" s="245">
        <v>22</v>
      </c>
      <c r="H73" s="245">
        <v>29</v>
      </c>
      <c r="I73" s="246">
        <v>83</v>
      </c>
      <c r="K73" s="333"/>
      <c r="L73" s="333"/>
      <c r="M73" s="333"/>
      <c r="N73" s="333"/>
      <c r="O73" s="333"/>
      <c r="P73" s="333"/>
      <c r="Q73" s="333"/>
      <c r="R73" s="333"/>
      <c r="S73" s="333"/>
      <c r="T73" s="333"/>
    </row>
    <row r="74" spans="2:20" ht="14.45" customHeight="1">
      <c r="B74" s="149" t="s">
        <v>368</v>
      </c>
      <c r="C74" s="244">
        <v>2</v>
      </c>
      <c r="D74" s="244"/>
      <c r="E74" s="247">
        <v>1</v>
      </c>
      <c r="F74" s="245">
        <v>6</v>
      </c>
      <c r="G74" s="245"/>
      <c r="H74" s="245">
        <v>5</v>
      </c>
      <c r="I74" s="246">
        <v>14</v>
      </c>
      <c r="K74" s="333"/>
      <c r="L74" s="333"/>
      <c r="M74" s="333"/>
      <c r="N74" s="333"/>
      <c r="O74" s="333"/>
      <c r="P74" s="333"/>
      <c r="Q74" s="333"/>
      <c r="R74" s="333"/>
      <c r="S74" s="333"/>
      <c r="T74" s="333"/>
    </row>
    <row r="75" spans="2:20" ht="14.45" customHeight="1">
      <c r="B75" s="149" t="s">
        <v>262</v>
      </c>
      <c r="C75" s="244">
        <v>36</v>
      </c>
      <c r="D75" s="244">
        <v>101</v>
      </c>
      <c r="E75" s="247">
        <v>107</v>
      </c>
      <c r="F75" s="248">
        <v>97</v>
      </c>
      <c r="G75" s="248">
        <v>93</v>
      </c>
      <c r="H75" s="248">
        <v>68</v>
      </c>
      <c r="I75" s="246">
        <v>502</v>
      </c>
      <c r="K75" s="333"/>
      <c r="L75" s="333"/>
      <c r="M75" s="333"/>
      <c r="N75" s="333"/>
      <c r="O75" s="333"/>
      <c r="P75" s="333"/>
      <c r="Q75" s="333"/>
      <c r="R75" s="333"/>
      <c r="S75" s="333"/>
      <c r="T75" s="333"/>
    </row>
    <row r="76" spans="2:20" ht="14.45" customHeight="1">
      <c r="B76" s="149" t="s">
        <v>263</v>
      </c>
      <c r="C76" s="244"/>
      <c r="D76" s="244"/>
      <c r="E76" s="247"/>
      <c r="F76" s="245"/>
      <c r="G76" s="245"/>
      <c r="H76" s="245">
        <v>2</v>
      </c>
      <c r="I76" s="246">
        <v>2</v>
      </c>
      <c r="K76" s="333"/>
      <c r="L76" s="333"/>
      <c r="M76" s="333"/>
      <c r="N76" s="333"/>
      <c r="O76" s="333"/>
      <c r="P76" s="333"/>
      <c r="Q76" s="333"/>
      <c r="R76" s="333"/>
      <c r="S76" s="333"/>
      <c r="T76" s="333"/>
    </row>
    <row r="77" spans="2:20" ht="14.45" customHeight="1">
      <c r="B77" s="149" t="s">
        <v>369</v>
      </c>
      <c r="C77" s="249"/>
      <c r="D77" s="250"/>
      <c r="E77" s="250"/>
      <c r="F77" s="251">
        <v>1</v>
      </c>
      <c r="G77" s="251"/>
      <c r="H77" s="251"/>
      <c r="I77" s="246">
        <v>1</v>
      </c>
      <c r="K77" s="333"/>
      <c r="L77" s="333"/>
      <c r="M77" s="333"/>
      <c r="N77" s="333"/>
      <c r="O77" s="333"/>
      <c r="P77" s="333"/>
      <c r="Q77" s="333"/>
      <c r="R77" s="333"/>
      <c r="S77" s="333"/>
      <c r="T77" s="333"/>
    </row>
    <row r="78" spans="2:20" ht="14.45" customHeight="1">
      <c r="B78" s="56" t="s">
        <v>115</v>
      </c>
      <c r="C78" s="43">
        <v>638</v>
      </c>
      <c r="D78" s="43">
        <v>1062</v>
      </c>
      <c r="E78" s="43">
        <v>1340</v>
      </c>
      <c r="F78" s="43">
        <v>1130</v>
      </c>
      <c r="G78" s="43">
        <v>1013</v>
      </c>
      <c r="H78" s="43">
        <v>1145</v>
      </c>
      <c r="I78" s="43">
        <v>6328</v>
      </c>
      <c r="K78" s="333"/>
      <c r="L78" s="333"/>
      <c r="M78" s="333"/>
      <c r="N78" s="333"/>
      <c r="O78" s="333"/>
      <c r="P78" s="333"/>
      <c r="Q78" s="333"/>
      <c r="R78" s="333"/>
      <c r="S78" s="333"/>
      <c r="T78" s="333"/>
    </row>
    <row r="79" spans="2:20" ht="14.45" customHeight="1">
      <c r="B79" s="339" t="s">
        <v>516</v>
      </c>
      <c r="K79" s="333"/>
      <c r="L79" s="333"/>
      <c r="M79" s="333"/>
      <c r="N79" s="333"/>
      <c r="O79" s="333"/>
      <c r="P79" s="333"/>
      <c r="Q79" s="333"/>
      <c r="R79" s="333"/>
      <c r="S79" s="333"/>
      <c r="T79" s="333"/>
    </row>
    <row r="80" spans="2:20" ht="14.45" customHeight="1">
      <c r="B80" s="211"/>
      <c r="K80" s="333"/>
      <c r="L80" s="333"/>
      <c r="M80" s="333"/>
      <c r="N80" s="333"/>
      <c r="O80" s="333"/>
      <c r="P80" s="333"/>
      <c r="Q80" s="333"/>
      <c r="R80" s="333"/>
      <c r="S80" s="333"/>
      <c r="T80" s="333"/>
    </row>
    <row r="81" spans="11:20" ht="14.45" customHeight="1">
      <c r="K81" s="333"/>
      <c r="L81" s="333"/>
      <c r="M81" s="333"/>
      <c r="N81" s="333"/>
      <c r="O81" s="333"/>
      <c r="P81" s="333"/>
      <c r="Q81" s="333"/>
      <c r="R81" s="333"/>
      <c r="S81" s="333"/>
      <c r="T81" s="333"/>
    </row>
    <row r="82" spans="11:20" ht="14.45" customHeight="1">
      <c r="K82" s="333"/>
      <c r="L82" s="333"/>
      <c r="M82" s="333"/>
      <c r="N82" s="333"/>
      <c r="O82" s="333"/>
      <c r="P82" s="333"/>
      <c r="Q82" s="333"/>
      <c r="R82" s="333"/>
      <c r="S82" s="333"/>
      <c r="T82" s="333"/>
    </row>
    <row r="83" spans="11:20" ht="14.45" customHeight="1"/>
    <row r="84" spans="11:20" ht="14.45" customHeight="1"/>
  </sheetData>
  <mergeCells count="2">
    <mergeCell ref="C3:G3"/>
    <mergeCell ref="B2:I2"/>
  </mergeCells>
  <phoneticPr fontId="21" type="noConversion"/>
  <hyperlinks>
    <hyperlink ref="B1" location="'Table of Contents'!A1" display="Table of Contents" xr:uid="{78DE04F5-AA18-4995-88BA-90BFD558CDB4}"/>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52602-05CF-4531-A6F0-F0D886502BA4}">
  <dimension ref="A1:AF109"/>
  <sheetViews>
    <sheetView topLeftCell="A41" workbookViewId="0">
      <selection activeCell="C61" sqref="C61"/>
    </sheetView>
  </sheetViews>
  <sheetFormatPr defaultColWidth="9" defaultRowHeight="14.25"/>
  <cols>
    <col min="1" max="2" width="9" style="100"/>
    <col min="3" max="3" width="16.73046875" style="100" customWidth="1"/>
    <col min="4" max="4" width="16.73046875" style="111" customWidth="1"/>
    <col min="5" max="5" width="5.1328125" style="100" customWidth="1"/>
    <col min="6" max="7" width="16.59765625" style="100" customWidth="1"/>
    <col min="8" max="8" width="16.3984375" style="100" customWidth="1"/>
    <col min="9" max="10" width="16.59765625" style="100" customWidth="1"/>
    <col min="11" max="11" width="6.59765625" style="100" customWidth="1"/>
    <col min="12" max="13" width="16.59765625" style="100" customWidth="1"/>
    <col min="14" max="14" width="10.73046875" style="100" customWidth="1"/>
    <col min="15" max="15" width="29.86328125" style="100" customWidth="1"/>
    <col min="16" max="16" width="13" style="100" customWidth="1"/>
    <col min="17" max="17" width="13.3984375" style="100" customWidth="1"/>
    <col min="18" max="18" width="14.86328125" style="100" customWidth="1"/>
    <col min="19" max="16384" width="9" style="100"/>
  </cols>
  <sheetData>
    <row r="1" spans="1:32">
      <c r="B1" s="217"/>
      <c r="C1" s="79" t="s">
        <v>117</v>
      </c>
      <c r="D1" s="217"/>
      <c r="E1" s="217"/>
      <c r="F1" s="217"/>
      <c r="G1" s="217"/>
      <c r="H1" s="217"/>
      <c r="I1" s="217"/>
      <c r="J1" s="217"/>
      <c r="K1" s="217"/>
      <c r="L1" s="217"/>
      <c r="M1" s="217"/>
      <c r="N1" s="217"/>
      <c r="O1" s="217"/>
      <c r="P1" s="217"/>
      <c r="Q1" s="217"/>
      <c r="R1" s="217"/>
      <c r="S1" s="217"/>
      <c r="T1" s="217"/>
      <c r="U1" s="217"/>
      <c r="V1" s="217"/>
      <c r="W1" s="217"/>
      <c r="X1" s="217"/>
      <c r="Y1" s="217"/>
      <c r="Z1" s="217"/>
      <c r="AB1" s="217"/>
      <c r="AC1" s="217"/>
      <c r="AD1" s="217"/>
      <c r="AE1" s="217"/>
      <c r="AF1" s="217"/>
    </row>
    <row r="2" spans="1:32" ht="35.85" customHeight="1">
      <c r="B2" s="217"/>
      <c r="C2" s="470" t="s">
        <v>527</v>
      </c>
      <c r="D2" s="470"/>
      <c r="E2" s="470"/>
      <c r="F2" s="470"/>
      <c r="G2" s="470"/>
      <c r="H2" s="217"/>
      <c r="I2" s="470" t="s">
        <v>528</v>
      </c>
      <c r="J2" s="470"/>
      <c r="K2" s="470"/>
      <c r="L2" s="470"/>
      <c r="M2" s="470"/>
      <c r="N2" s="217"/>
      <c r="O2" s="470" t="s">
        <v>492</v>
      </c>
      <c r="P2" s="470"/>
      <c r="Q2" s="470"/>
      <c r="R2" s="470"/>
      <c r="S2" s="217"/>
      <c r="T2" s="217"/>
      <c r="U2" s="217"/>
      <c r="V2" s="217"/>
      <c r="W2" s="217"/>
      <c r="X2" s="217"/>
      <c r="Y2" s="217"/>
      <c r="Z2" s="217"/>
      <c r="AA2" s="217"/>
      <c r="AB2" s="217"/>
      <c r="AC2" s="217"/>
      <c r="AD2" s="217"/>
      <c r="AE2" s="217"/>
      <c r="AF2" s="217"/>
    </row>
    <row r="3" spans="1:32" ht="17.100000000000001" customHeight="1">
      <c r="B3" s="217"/>
      <c r="C3" s="467" t="s">
        <v>264</v>
      </c>
      <c r="D3" s="521"/>
      <c r="E3" s="217"/>
      <c r="F3" s="467" t="s">
        <v>265</v>
      </c>
      <c r="G3" s="521"/>
      <c r="H3" s="217"/>
      <c r="I3" s="467" t="s">
        <v>264</v>
      </c>
      <c r="J3" s="521"/>
      <c r="K3" s="217"/>
      <c r="L3" s="467" t="s">
        <v>265</v>
      </c>
      <c r="M3" s="521"/>
      <c r="N3" s="217"/>
      <c r="O3" s="21"/>
      <c r="P3" s="112" t="s">
        <v>126</v>
      </c>
      <c r="Q3" s="220" t="s">
        <v>268</v>
      </c>
      <c r="R3" s="220" t="s">
        <v>186</v>
      </c>
      <c r="S3" s="217"/>
      <c r="T3" s="217"/>
      <c r="U3" s="217"/>
      <c r="V3" s="217"/>
      <c r="W3" s="217"/>
      <c r="X3" s="217"/>
      <c r="Y3" s="217"/>
      <c r="Z3" s="217"/>
      <c r="AA3" s="217"/>
      <c r="AB3" s="217"/>
      <c r="AC3" s="217"/>
      <c r="AD3" s="217"/>
      <c r="AE3" s="217"/>
      <c r="AF3" s="217"/>
    </row>
    <row r="4" spans="1:32" ht="16.899999999999999" customHeight="1">
      <c r="A4" s="520"/>
      <c r="B4" s="195"/>
      <c r="C4" s="226" t="s">
        <v>202</v>
      </c>
      <c r="D4" s="228" t="s">
        <v>126</v>
      </c>
      <c r="E4" s="217"/>
      <c r="F4" s="226" t="s">
        <v>202</v>
      </c>
      <c r="G4" s="66" t="s">
        <v>126</v>
      </c>
      <c r="H4" s="217"/>
      <c r="I4" s="226" t="s">
        <v>202</v>
      </c>
      <c r="J4" s="227" t="s">
        <v>127</v>
      </c>
      <c r="K4" s="217"/>
      <c r="L4" s="226" t="s">
        <v>202</v>
      </c>
      <c r="M4" s="212" t="s">
        <v>127</v>
      </c>
      <c r="N4" s="217"/>
      <c r="O4" s="113" t="s">
        <v>271</v>
      </c>
      <c r="P4" s="77">
        <v>18033</v>
      </c>
      <c r="Q4" s="18">
        <v>108642</v>
      </c>
      <c r="R4" s="114">
        <f>SUM(P4:Q4)</f>
        <v>126675</v>
      </c>
      <c r="S4" s="217"/>
      <c r="T4" s="217"/>
      <c r="U4" s="217"/>
      <c r="V4" s="217"/>
      <c r="W4" s="217"/>
      <c r="X4" s="217"/>
      <c r="Y4" s="217"/>
      <c r="Z4" s="217"/>
      <c r="AA4" s="217"/>
      <c r="AB4" s="217"/>
      <c r="AC4" s="217"/>
      <c r="AD4" s="217"/>
      <c r="AE4" s="217"/>
      <c r="AF4" s="217"/>
    </row>
    <row r="5" spans="1:32" ht="15" customHeight="1">
      <c r="A5" s="520"/>
      <c r="B5" s="217"/>
      <c r="C5" s="14" t="s">
        <v>267</v>
      </c>
      <c r="D5" s="231">
        <v>2</v>
      </c>
      <c r="E5" s="217"/>
      <c r="F5" s="14" t="s">
        <v>267</v>
      </c>
      <c r="G5" s="231">
        <v>7</v>
      </c>
      <c r="H5" s="217"/>
      <c r="I5" s="14" t="s">
        <v>267</v>
      </c>
      <c r="J5" s="14">
        <v>157</v>
      </c>
      <c r="K5" s="217"/>
      <c r="L5" s="14" t="s">
        <v>267</v>
      </c>
      <c r="M5" s="14">
        <v>408</v>
      </c>
      <c r="N5" s="217"/>
      <c r="O5" s="222" t="s">
        <v>401</v>
      </c>
      <c r="P5" s="217"/>
      <c r="Q5" s="217"/>
      <c r="R5" s="217"/>
      <c r="S5" s="217"/>
      <c r="T5" s="217"/>
      <c r="U5" s="217"/>
      <c r="V5" s="217"/>
      <c r="W5" s="217"/>
      <c r="X5" s="217"/>
      <c r="Y5" s="217"/>
      <c r="Z5" s="217"/>
      <c r="AA5" s="217"/>
      <c r="AB5" s="217"/>
      <c r="AC5" s="217"/>
      <c r="AD5" s="217"/>
      <c r="AE5" s="217"/>
      <c r="AF5" s="217"/>
    </row>
    <row r="6" spans="1:32" ht="16.5" customHeight="1">
      <c r="A6" s="520"/>
      <c r="B6" s="217"/>
      <c r="C6" s="14" t="s">
        <v>266</v>
      </c>
      <c r="D6" s="231">
        <v>122</v>
      </c>
      <c r="E6" s="217"/>
      <c r="F6" s="14" t="s">
        <v>270</v>
      </c>
      <c r="G6" s="231">
        <v>21</v>
      </c>
      <c r="H6" s="217"/>
      <c r="I6" s="14" t="s">
        <v>266</v>
      </c>
      <c r="J6" s="14">
        <v>768</v>
      </c>
      <c r="K6" s="217"/>
      <c r="L6" s="14" t="s">
        <v>270</v>
      </c>
      <c r="M6" s="14">
        <v>141</v>
      </c>
      <c r="N6" s="217"/>
      <c r="O6" s="217"/>
      <c r="P6" s="217"/>
      <c r="Q6" s="217"/>
      <c r="R6" s="217"/>
      <c r="S6" s="217"/>
      <c r="T6" s="217"/>
      <c r="U6" s="217"/>
      <c r="V6" s="217"/>
      <c r="W6" s="217"/>
      <c r="X6" s="217"/>
      <c r="Y6" s="217"/>
      <c r="Z6" s="217"/>
      <c r="AA6" s="217"/>
      <c r="AB6" s="217"/>
      <c r="AC6" s="217"/>
      <c r="AD6" s="217"/>
      <c r="AE6" s="217"/>
      <c r="AF6" s="217"/>
    </row>
    <row r="7" spans="1:32">
      <c r="A7" s="520"/>
      <c r="B7" s="217"/>
      <c r="C7" s="14" t="s">
        <v>269</v>
      </c>
      <c r="D7" s="231">
        <v>105</v>
      </c>
      <c r="E7" s="217"/>
      <c r="F7" s="14" t="s">
        <v>266</v>
      </c>
      <c r="G7" s="231">
        <v>123</v>
      </c>
      <c r="H7" s="217"/>
      <c r="I7" s="14" t="s">
        <v>269</v>
      </c>
      <c r="J7" s="14">
        <v>1339</v>
      </c>
      <c r="K7" s="217"/>
      <c r="L7" s="14" t="s">
        <v>266</v>
      </c>
      <c r="M7" s="14">
        <v>772</v>
      </c>
      <c r="N7" s="217"/>
      <c r="O7" s="217"/>
      <c r="P7" s="217"/>
      <c r="Q7" s="217"/>
      <c r="R7" s="217"/>
      <c r="S7" s="217"/>
      <c r="T7" s="217"/>
      <c r="U7" s="217"/>
      <c r="V7" s="217"/>
      <c r="W7" s="217"/>
      <c r="X7" s="217"/>
      <c r="Y7" s="217"/>
      <c r="Z7" s="217"/>
      <c r="AA7" s="217"/>
      <c r="AB7" s="217"/>
      <c r="AC7" s="217"/>
      <c r="AD7" s="217"/>
      <c r="AE7" s="217"/>
      <c r="AF7" s="217"/>
    </row>
    <row r="8" spans="1:32">
      <c r="B8" s="217"/>
      <c r="C8" s="14" t="s">
        <v>272</v>
      </c>
      <c r="D8" s="231">
        <v>10</v>
      </c>
      <c r="E8" s="217"/>
      <c r="F8" s="14" t="s">
        <v>269</v>
      </c>
      <c r="G8" s="231">
        <v>101</v>
      </c>
      <c r="H8" s="217"/>
      <c r="I8" s="14" t="s">
        <v>272</v>
      </c>
      <c r="J8" s="14">
        <v>14</v>
      </c>
      <c r="K8" s="217"/>
      <c r="L8" s="14" t="s">
        <v>269</v>
      </c>
      <c r="M8" s="14">
        <v>1294</v>
      </c>
      <c r="N8" s="217"/>
      <c r="O8" s="217"/>
      <c r="P8" s="217"/>
      <c r="Q8" s="217"/>
      <c r="R8" s="217"/>
      <c r="S8" s="217"/>
      <c r="T8" s="217"/>
      <c r="U8" s="217"/>
      <c r="V8" s="217"/>
      <c r="W8" s="217"/>
      <c r="X8" s="217"/>
      <c r="Y8" s="217"/>
      <c r="Z8" s="217"/>
      <c r="AA8" s="217"/>
      <c r="AB8" s="217"/>
      <c r="AC8" s="217"/>
      <c r="AD8" s="217"/>
      <c r="AE8" s="217"/>
      <c r="AF8" s="217"/>
    </row>
    <row r="9" spans="1:32">
      <c r="B9" s="217"/>
      <c r="C9" s="14" t="s">
        <v>273</v>
      </c>
      <c r="D9" s="231">
        <v>5</v>
      </c>
      <c r="E9" s="217"/>
      <c r="F9" s="14" t="s">
        <v>272</v>
      </c>
      <c r="G9" s="231">
        <v>5</v>
      </c>
      <c r="H9" s="217"/>
      <c r="I9" s="14" t="s">
        <v>273</v>
      </c>
      <c r="J9" s="14">
        <v>13</v>
      </c>
      <c r="K9" s="217"/>
      <c r="L9" s="14" t="s">
        <v>272</v>
      </c>
      <c r="M9" s="14">
        <v>16</v>
      </c>
      <c r="N9" s="217"/>
      <c r="O9" s="217"/>
      <c r="P9" s="217"/>
      <c r="Q9" s="217"/>
      <c r="R9" s="217"/>
      <c r="S9" s="217"/>
      <c r="T9" s="217"/>
      <c r="U9" s="217"/>
      <c r="V9" s="217"/>
      <c r="W9" s="217"/>
      <c r="X9" s="217"/>
      <c r="Y9" s="217"/>
      <c r="Z9" s="217"/>
      <c r="AA9" s="217"/>
      <c r="AB9" s="217"/>
      <c r="AC9" s="217"/>
      <c r="AD9" s="217"/>
      <c r="AE9" s="217"/>
      <c r="AF9" s="217"/>
    </row>
    <row r="10" spans="1:32">
      <c r="B10" s="217"/>
      <c r="C10" s="14" t="s">
        <v>274</v>
      </c>
      <c r="D10" s="231">
        <v>8</v>
      </c>
      <c r="E10" s="217"/>
      <c r="F10" s="14" t="s">
        <v>273</v>
      </c>
      <c r="G10" s="231">
        <v>8</v>
      </c>
      <c r="H10" s="217"/>
      <c r="I10" s="14" t="s">
        <v>274</v>
      </c>
      <c r="J10" s="14">
        <v>7</v>
      </c>
      <c r="K10" s="217"/>
      <c r="L10" s="14" t="s">
        <v>273</v>
      </c>
      <c r="M10" s="14">
        <v>16</v>
      </c>
      <c r="N10" s="217"/>
      <c r="O10" s="217"/>
      <c r="P10" s="217"/>
      <c r="Q10" s="217"/>
      <c r="R10" s="217"/>
      <c r="S10" s="217"/>
      <c r="T10" s="217"/>
      <c r="U10" s="217"/>
      <c r="V10" s="217"/>
      <c r="W10" s="217"/>
      <c r="X10" s="217"/>
      <c r="Y10" s="217"/>
      <c r="Z10" s="217"/>
      <c r="AA10" s="217"/>
      <c r="AB10" s="217"/>
      <c r="AC10" s="217"/>
      <c r="AD10" s="217"/>
      <c r="AE10" s="217"/>
      <c r="AF10" s="217"/>
    </row>
    <row r="11" spans="1:32" ht="15.4">
      <c r="B11" s="217"/>
      <c r="C11" s="14" t="s">
        <v>275</v>
      </c>
      <c r="D11" s="231">
        <v>31</v>
      </c>
      <c r="E11" s="217"/>
      <c r="F11" s="14" t="s">
        <v>274</v>
      </c>
      <c r="G11" s="231">
        <v>12</v>
      </c>
      <c r="H11" s="217"/>
      <c r="I11" s="14" t="s">
        <v>275</v>
      </c>
      <c r="J11" s="14">
        <v>308</v>
      </c>
      <c r="K11" s="217"/>
      <c r="L11" s="14" t="s">
        <v>274</v>
      </c>
      <c r="M11" s="14">
        <v>10</v>
      </c>
      <c r="N11" s="217"/>
      <c r="O11" s="217"/>
      <c r="P11" s="217"/>
      <c r="Q11" s="217"/>
      <c r="R11" s="217"/>
      <c r="S11" s="217"/>
      <c r="T11" s="217"/>
      <c r="U11" s="217"/>
      <c r="V11" s="217"/>
      <c r="W11" s="217"/>
      <c r="X11" s="217"/>
      <c r="Y11" s="217"/>
      <c r="Z11" s="217"/>
      <c r="AA11" s="217"/>
      <c r="AB11" s="217"/>
      <c r="AC11" s="6"/>
      <c r="AD11" s="6"/>
      <c r="AE11" s="6"/>
      <c r="AF11" s="6"/>
    </row>
    <row r="12" spans="1:32" ht="15.4">
      <c r="B12" s="217"/>
      <c r="C12" s="14" t="s">
        <v>276</v>
      </c>
      <c r="D12" s="231">
        <v>77</v>
      </c>
      <c r="E12" s="217"/>
      <c r="F12" s="14" t="s">
        <v>275</v>
      </c>
      <c r="G12" s="231">
        <v>35</v>
      </c>
      <c r="H12" s="217"/>
      <c r="I12" s="14" t="s">
        <v>276</v>
      </c>
      <c r="J12" s="14">
        <v>373</v>
      </c>
      <c r="K12" s="217"/>
      <c r="L12" s="14" t="s">
        <v>275</v>
      </c>
      <c r="M12" s="14">
        <v>328</v>
      </c>
      <c r="N12" s="217"/>
      <c r="O12" s="217"/>
      <c r="P12" s="318"/>
      <c r="Q12" s="217"/>
      <c r="R12" s="217"/>
      <c r="S12" s="217"/>
      <c r="T12" s="217"/>
      <c r="U12" s="217"/>
      <c r="V12" s="217"/>
      <c r="W12" s="217"/>
      <c r="X12" s="217"/>
      <c r="Y12" s="217"/>
      <c r="Z12" s="217"/>
      <c r="AA12" s="217"/>
      <c r="AB12" s="217"/>
      <c r="AC12" s="6"/>
      <c r="AD12" s="6"/>
      <c r="AE12" s="6"/>
      <c r="AF12" s="6"/>
    </row>
    <row r="13" spans="1:32">
      <c r="B13" s="217"/>
      <c r="C13" s="14" t="s">
        <v>277</v>
      </c>
      <c r="D13" s="231">
        <v>4188</v>
      </c>
      <c r="E13" s="217"/>
      <c r="F13" s="14" t="s">
        <v>276</v>
      </c>
      <c r="G13" s="231">
        <v>101</v>
      </c>
      <c r="H13" s="217"/>
      <c r="I13" s="14" t="s">
        <v>419</v>
      </c>
      <c r="J13" s="14">
        <v>2</v>
      </c>
      <c r="K13" s="217"/>
      <c r="L13" s="14" t="s">
        <v>276</v>
      </c>
      <c r="M13" s="14">
        <v>445</v>
      </c>
      <c r="N13" s="217"/>
      <c r="O13" s="217"/>
      <c r="P13" s="318"/>
      <c r="Q13" s="217"/>
      <c r="R13" s="217"/>
      <c r="S13" s="217"/>
      <c r="T13" s="217"/>
      <c r="U13" s="217"/>
      <c r="V13" s="217"/>
      <c r="W13" s="217"/>
      <c r="X13" s="217"/>
      <c r="Y13" s="217"/>
      <c r="Z13" s="217"/>
      <c r="AA13" s="217"/>
      <c r="AB13" s="217"/>
      <c r="AC13" s="217"/>
      <c r="AD13" s="217"/>
    </row>
    <row r="14" spans="1:32">
      <c r="B14" s="217"/>
      <c r="C14" s="14" t="s">
        <v>278</v>
      </c>
      <c r="D14" s="231">
        <v>5</v>
      </c>
      <c r="E14" s="217"/>
      <c r="F14" s="14" t="s">
        <v>281</v>
      </c>
      <c r="G14" s="231">
        <v>3</v>
      </c>
      <c r="H14" s="217"/>
      <c r="I14" s="14" t="s">
        <v>420</v>
      </c>
      <c r="J14" s="14">
        <v>2</v>
      </c>
      <c r="K14" s="217"/>
      <c r="L14" s="14" t="s">
        <v>419</v>
      </c>
      <c r="M14" s="14">
        <v>2</v>
      </c>
      <c r="N14" s="217"/>
      <c r="O14" s="217"/>
      <c r="P14" s="318"/>
      <c r="Q14" s="217"/>
      <c r="R14" s="217"/>
      <c r="S14" s="217"/>
      <c r="T14" s="217"/>
      <c r="U14" s="217"/>
      <c r="V14" s="217"/>
      <c r="W14" s="217"/>
      <c r="X14" s="217"/>
      <c r="Y14" s="217"/>
      <c r="Z14" s="217"/>
      <c r="AA14" s="217"/>
      <c r="AB14" s="217"/>
      <c r="AC14" s="217"/>
      <c r="AD14" s="217"/>
    </row>
    <row r="15" spans="1:32">
      <c r="B15" s="217"/>
      <c r="C15" s="14" t="s">
        <v>279</v>
      </c>
      <c r="D15" s="231">
        <v>7</v>
      </c>
      <c r="E15" s="217"/>
      <c r="F15" s="14" t="s">
        <v>277</v>
      </c>
      <c r="G15" s="231">
        <v>4427</v>
      </c>
      <c r="H15" s="217"/>
      <c r="I15" s="14" t="s">
        <v>277</v>
      </c>
      <c r="J15" s="14">
        <v>3607</v>
      </c>
      <c r="K15" s="217"/>
      <c r="L15" s="14" t="s">
        <v>281</v>
      </c>
      <c r="M15" s="14">
        <v>1</v>
      </c>
      <c r="N15" s="217"/>
      <c r="O15" s="217"/>
      <c r="P15" s="318"/>
      <c r="Q15" s="137"/>
      <c r="R15" s="1"/>
      <c r="S15" s="217"/>
      <c r="T15" s="217"/>
      <c r="U15" s="217"/>
      <c r="V15" s="217"/>
      <c r="W15" s="217"/>
      <c r="X15" s="217"/>
      <c r="Y15" s="217"/>
      <c r="Z15" s="217"/>
      <c r="AA15" s="217"/>
      <c r="AB15" s="217"/>
      <c r="AC15" s="217"/>
      <c r="AD15" s="217"/>
    </row>
    <row r="16" spans="1:32">
      <c r="B16" s="217"/>
      <c r="C16" s="14" t="s">
        <v>342</v>
      </c>
      <c r="D16" s="231">
        <v>178591</v>
      </c>
      <c r="E16" s="217"/>
      <c r="F16" s="14" t="s">
        <v>278</v>
      </c>
      <c r="G16" s="231">
        <v>2</v>
      </c>
      <c r="H16" s="217"/>
      <c r="I16" s="14" t="s">
        <v>278</v>
      </c>
      <c r="J16" s="14">
        <v>1</v>
      </c>
      <c r="K16" s="217"/>
      <c r="L16" s="14" t="s">
        <v>420</v>
      </c>
      <c r="M16" s="14">
        <v>1</v>
      </c>
      <c r="N16" s="217"/>
      <c r="O16" s="217"/>
      <c r="P16" s="217"/>
      <c r="Q16" s="137"/>
      <c r="R16" s="1"/>
      <c r="S16" s="217"/>
      <c r="T16" s="217"/>
      <c r="U16" s="217"/>
      <c r="V16" s="217"/>
      <c r="W16" s="217"/>
      <c r="X16" s="217"/>
      <c r="Y16" s="217"/>
      <c r="Z16" s="217"/>
      <c r="AA16" s="217"/>
      <c r="AB16" s="217"/>
      <c r="AC16" s="217"/>
      <c r="AD16" s="217"/>
    </row>
    <row r="17" spans="2:30">
      <c r="B17" s="217"/>
      <c r="C17" s="14" t="s">
        <v>280</v>
      </c>
      <c r="D17" s="231">
        <v>70</v>
      </c>
      <c r="E17" s="217"/>
      <c r="F17" s="14" t="s">
        <v>279</v>
      </c>
      <c r="G17" s="231">
        <v>3</v>
      </c>
      <c r="H17" s="217"/>
      <c r="I17" s="14" t="s">
        <v>421</v>
      </c>
      <c r="J17" s="14">
        <v>1</v>
      </c>
      <c r="K17" s="217"/>
      <c r="L17" s="14" t="s">
        <v>277</v>
      </c>
      <c r="M17" s="14">
        <v>3802</v>
      </c>
      <c r="N17" s="217"/>
      <c r="O17" s="217"/>
      <c r="P17" s="137"/>
      <c r="Q17" s="1"/>
      <c r="R17" s="1"/>
      <c r="S17" s="217"/>
      <c r="T17" s="217"/>
      <c r="U17" s="217"/>
      <c r="V17" s="217"/>
      <c r="W17" s="217"/>
      <c r="X17" s="217"/>
      <c r="Y17" s="217"/>
      <c r="Z17" s="217"/>
      <c r="AA17" s="217"/>
      <c r="AB17" s="217"/>
      <c r="AC17" s="217"/>
      <c r="AD17" s="217"/>
    </row>
    <row r="18" spans="2:30">
      <c r="B18" s="217"/>
      <c r="C18" s="14" t="s">
        <v>282</v>
      </c>
      <c r="D18" s="231">
        <v>1</v>
      </c>
      <c r="E18" s="217"/>
      <c r="F18" s="14" t="s">
        <v>342</v>
      </c>
      <c r="G18" s="231">
        <v>177682</v>
      </c>
      <c r="H18" s="217"/>
      <c r="I18" s="14" t="s">
        <v>279</v>
      </c>
      <c r="J18" s="14">
        <v>1435</v>
      </c>
      <c r="K18" s="217"/>
      <c r="L18" s="14" t="s">
        <v>421</v>
      </c>
      <c r="M18" s="14">
        <v>1</v>
      </c>
      <c r="N18" s="217"/>
      <c r="O18" s="217"/>
      <c r="P18" s="137"/>
      <c r="Q18" s="1"/>
      <c r="R18" s="217"/>
      <c r="S18" s="217"/>
      <c r="T18" s="217"/>
      <c r="U18" s="217"/>
      <c r="V18" s="217"/>
      <c r="W18" s="217"/>
      <c r="X18" s="217"/>
      <c r="Y18" s="217"/>
      <c r="Z18" s="217"/>
      <c r="AA18" s="217"/>
      <c r="AB18" s="217"/>
      <c r="AC18" s="217"/>
      <c r="AD18" s="217"/>
    </row>
    <row r="19" spans="2:30">
      <c r="B19" s="217"/>
      <c r="C19" s="14" t="s">
        <v>283</v>
      </c>
      <c r="D19" s="231">
        <v>51</v>
      </c>
      <c r="E19" s="217"/>
      <c r="F19" s="14" t="s">
        <v>280</v>
      </c>
      <c r="G19" s="231">
        <v>79</v>
      </c>
      <c r="H19" s="217"/>
      <c r="I19" s="14" t="s">
        <v>422</v>
      </c>
      <c r="J19" s="14">
        <v>1</v>
      </c>
      <c r="K19" s="217"/>
      <c r="L19" s="14" t="s">
        <v>423</v>
      </c>
      <c r="M19" s="14">
        <v>1</v>
      </c>
      <c r="N19" s="217"/>
      <c r="O19" s="217"/>
      <c r="P19" s="217"/>
      <c r="Q19" s="217"/>
      <c r="R19" s="217"/>
      <c r="S19" s="217"/>
      <c r="T19" s="217"/>
      <c r="U19" s="217"/>
      <c r="V19" s="217"/>
      <c r="W19" s="217"/>
      <c r="X19" s="217"/>
      <c r="Y19" s="217"/>
      <c r="Z19" s="217"/>
      <c r="AA19" s="217"/>
      <c r="AB19" s="217"/>
      <c r="AC19" s="217"/>
      <c r="AD19" s="217"/>
    </row>
    <row r="20" spans="2:30">
      <c r="B20" s="217"/>
      <c r="C20" s="14" t="s">
        <v>284</v>
      </c>
      <c r="D20" s="231">
        <v>3</v>
      </c>
      <c r="E20" s="217"/>
      <c r="F20" s="14" t="s">
        <v>283</v>
      </c>
      <c r="G20" s="231">
        <v>52</v>
      </c>
      <c r="H20" s="217"/>
      <c r="I20" s="14" t="s">
        <v>280</v>
      </c>
      <c r="J20" s="14">
        <v>461</v>
      </c>
      <c r="K20" s="217"/>
      <c r="L20" s="14" t="s">
        <v>279</v>
      </c>
      <c r="M20" s="14">
        <v>1446</v>
      </c>
      <c r="N20" s="217"/>
      <c r="O20" s="217"/>
      <c r="P20" s="217"/>
      <c r="Q20" s="217"/>
      <c r="R20" s="217"/>
      <c r="S20" s="217"/>
      <c r="T20" s="217"/>
      <c r="U20" s="217"/>
      <c r="V20" s="217"/>
      <c r="W20" s="217"/>
      <c r="X20" s="217"/>
      <c r="Y20" s="217"/>
      <c r="Z20" s="217"/>
      <c r="AA20" s="217"/>
      <c r="AB20" s="217"/>
      <c r="AC20" s="217"/>
      <c r="AD20" s="217"/>
    </row>
    <row r="21" spans="2:30">
      <c r="B21" s="217"/>
      <c r="C21" s="14" t="s">
        <v>343</v>
      </c>
      <c r="D21" s="231">
        <v>2</v>
      </c>
      <c r="E21" s="217"/>
      <c r="F21" s="14" t="s">
        <v>284</v>
      </c>
      <c r="G21" s="231">
        <v>3</v>
      </c>
      <c r="H21" s="217"/>
      <c r="I21" s="14" t="s">
        <v>282</v>
      </c>
      <c r="J21" s="14">
        <v>3</v>
      </c>
      <c r="K21" s="217"/>
      <c r="L21" s="14" t="s">
        <v>422</v>
      </c>
      <c r="M21" s="14">
        <v>1</v>
      </c>
      <c r="N21" s="217"/>
      <c r="O21" s="217"/>
      <c r="P21" s="217"/>
      <c r="Q21" s="217"/>
      <c r="R21" s="217"/>
      <c r="S21" s="217"/>
      <c r="T21" s="217"/>
      <c r="U21" s="217"/>
      <c r="V21" s="217"/>
      <c r="W21" s="217"/>
      <c r="X21" s="217"/>
      <c r="Y21" s="217"/>
      <c r="Z21" s="217"/>
      <c r="AA21" s="217"/>
      <c r="AB21" s="217"/>
      <c r="AC21" s="217"/>
      <c r="AD21" s="217"/>
    </row>
    <row r="22" spans="2:30">
      <c r="B22" s="217"/>
      <c r="C22" s="14" t="s">
        <v>286</v>
      </c>
      <c r="D22" s="231">
        <v>8</v>
      </c>
      <c r="E22" s="217"/>
      <c r="F22" s="14" t="s">
        <v>285</v>
      </c>
      <c r="G22" s="231">
        <v>1</v>
      </c>
      <c r="H22" s="217"/>
      <c r="I22" s="14" t="s">
        <v>424</v>
      </c>
      <c r="J22" s="14">
        <v>1</v>
      </c>
      <c r="K22" s="217"/>
      <c r="L22" s="14" t="s">
        <v>280</v>
      </c>
      <c r="M22" s="14">
        <v>501</v>
      </c>
      <c r="N22" s="217"/>
      <c r="O22" s="217"/>
      <c r="P22" s="217"/>
      <c r="Q22" s="217"/>
      <c r="R22" s="217"/>
      <c r="S22" s="217"/>
      <c r="T22" s="217"/>
      <c r="U22" s="217"/>
      <c r="V22" s="217"/>
      <c r="W22" s="217"/>
      <c r="X22" s="217"/>
      <c r="Y22" s="217"/>
      <c r="Z22" s="217"/>
      <c r="AA22" s="217"/>
      <c r="AB22" s="217"/>
      <c r="AC22" s="217"/>
      <c r="AD22" s="217"/>
    </row>
    <row r="23" spans="2:30">
      <c r="B23" s="217"/>
      <c r="C23" s="14" t="s">
        <v>287</v>
      </c>
      <c r="D23" s="231">
        <v>2</v>
      </c>
      <c r="E23" s="217"/>
      <c r="F23" s="14" t="s">
        <v>286</v>
      </c>
      <c r="G23" s="231">
        <v>18</v>
      </c>
      <c r="H23" s="217"/>
      <c r="I23" s="14" t="s">
        <v>283</v>
      </c>
      <c r="J23" s="14">
        <v>342</v>
      </c>
      <c r="K23" s="217"/>
      <c r="L23" s="14" t="s">
        <v>283</v>
      </c>
      <c r="M23" s="14">
        <v>330</v>
      </c>
      <c r="N23" s="217"/>
      <c r="O23" s="217"/>
      <c r="P23" s="217"/>
      <c r="Q23" s="217"/>
      <c r="R23" s="217"/>
      <c r="S23" s="217"/>
      <c r="T23" s="217"/>
      <c r="U23" s="217"/>
      <c r="V23" s="217"/>
      <c r="W23" s="217"/>
      <c r="X23" s="217"/>
      <c r="Y23" s="217"/>
      <c r="Z23" s="217"/>
      <c r="AA23" s="217"/>
      <c r="AB23" s="217"/>
      <c r="AC23" s="217"/>
      <c r="AD23" s="217"/>
    </row>
    <row r="24" spans="2:30">
      <c r="B24" s="217"/>
      <c r="C24" s="14" t="s">
        <v>380</v>
      </c>
      <c r="D24" s="231">
        <v>1</v>
      </c>
      <c r="E24" s="217"/>
      <c r="F24" s="14" t="s">
        <v>287</v>
      </c>
      <c r="G24" s="231">
        <v>2</v>
      </c>
      <c r="H24" s="217"/>
      <c r="I24" s="14" t="s">
        <v>284</v>
      </c>
      <c r="J24" s="14">
        <v>14</v>
      </c>
      <c r="K24" s="217"/>
      <c r="L24" s="14" t="s">
        <v>284</v>
      </c>
      <c r="M24" s="14">
        <v>13</v>
      </c>
      <c r="N24" s="217"/>
      <c r="O24" s="217"/>
      <c r="P24" s="217"/>
      <c r="Q24" s="217"/>
      <c r="R24" s="217"/>
      <c r="S24" s="217"/>
      <c r="T24" s="217"/>
      <c r="U24" s="217"/>
      <c r="V24" s="217"/>
      <c r="W24" s="217"/>
      <c r="X24" s="217"/>
      <c r="Y24" s="217"/>
      <c r="Z24" s="217"/>
      <c r="AA24" s="217"/>
      <c r="AB24" s="217"/>
      <c r="AC24" s="217"/>
      <c r="AD24" s="217"/>
    </row>
    <row r="25" spans="2:30">
      <c r="B25" s="217"/>
      <c r="C25" s="14" t="s">
        <v>288</v>
      </c>
      <c r="D25" s="231">
        <v>44</v>
      </c>
      <c r="E25" s="217"/>
      <c r="F25" s="14" t="s">
        <v>288</v>
      </c>
      <c r="G25" s="231">
        <v>79</v>
      </c>
      <c r="H25" s="217"/>
      <c r="I25" s="14" t="s">
        <v>285</v>
      </c>
      <c r="J25" s="14">
        <v>4</v>
      </c>
      <c r="K25" s="217"/>
      <c r="L25" s="14" t="s">
        <v>285</v>
      </c>
      <c r="M25" s="14">
        <v>3</v>
      </c>
      <c r="N25" s="217"/>
      <c r="O25" s="217"/>
      <c r="P25" s="217"/>
      <c r="Q25" s="217"/>
      <c r="R25" s="217"/>
      <c r="S25" s="217"/>
      <c r="T25" s="217"/>
      <c r="U25" s="217"/>
      <c r="V25" s="217"/>
      <c r="W25" s="217"/>
      <c r="X25" s="217"/>
      <c r="Y25" s="217"/>
      <c r="Z25" s="217"/>
      <c r="AA25" s="217"/>
      <c r="AB25" s="217"/>
      <c r="AC25" s="217"/>
      <c r="AD25" s="217"/>
    </row>
    <row r="26" spans="2:30">
      <c r="B26" s="217"/>
      <c r="C26" s="14" t="s">
        <v>292</v>
      </c>
      <c r="D26" s="231">
        <v>1</v>
      </c>
      <c r="E26" s="217"/>
      <c r="F26" s="14" t="s">
        <v>292</v>
      </c>
      <c r="G26" s="231">
        <v>2</v>
      </c>
      <c r="H26" s="217"/>
      <c r="I26" s="14" t="s">
        <v>343</v>
      </c>
      <c r="J26" s="14">
        <v>2</v>
      </c>
      <c r="K26" s="217"/>
      <c r="L26" s="14" t="s">
        <v>343</v>
      </c>
      <c r="M26" s="14">
        <v>1</v>
      </c>
      <c r="N26" s="217"/>
      <c r="O26" s="217"/>
      <c r="P26" s="217"/>
      <c r="Q26" s="217"/>
      <c r="R26" s="217"/>
      <c r="S26" s="217"/>
      <c r="T26" s="217"/>
      <c r="U26" s="217"/>
      <c r="V26" s="217"/>
      <c r="W26" s="217"/>
      <c r="X26" s="217"/>
      <c r="Y26" s="217"/>
      <c r="Z26" s="217"/>
      <c r="AA26" s="217"/>
      <c r="AB26" s="217"/>
      <c r="AC26" s="217"/>
      <c r="AD26" s="217"/>
    </row>
    <row r="27" spans="2:30">
      <c r="B27" s="217"/>
      <c r="C27" s="14" t="s">
        <v>344</v>
      </c>
      <c r="D27" s="231">
        <v>1</v>
      </c>
      <c r="E27" s="217"/>
      <c r="F27" s="14" t="s">
        <v>344</v>
      </c>
      <c r="G27" s="231">
        <v>1</v>
      </c>
      <c r="H27" s="217"/>
      <c r="I27" s="14" t="s">
        <v>286</v>
      </c>
      <c r="J27" s="14">
        <v>11</v>
      </c>
      <c r="K27" s="217"/>
      <c r="L27" s="14" t="s">
        <v>286</v>
      </c>
      <c r="M27" s="14">
        <v>16</v>
      </c>
      <c r="N27" s="217"/>
      <c r="O27" s="217"/>
      <c r="P27" s="217"/>
      <c r="Q27" s="217"/>
      <c r="R27" s="217"/>
      <c r="S27" s="217"/>
      <c r="T27" s="217"/>
      <c r="U27" s="217"/>
      <c r="V27" s="217"/>
      <c r="W27" s="217"/>
      <c r="X27" s="217"/>
      <c r="Y27" s="217"/>
      <c r="Z27" s="217"/>
      <c r="AA27" s="217"/>
      <c r="AB27" s="217"/>
      <c r="AC27" s="217"/>
      <c r="AD27" s="217"/>
    </row>
    <row r="28" spans="2:30">
      <c r="B28" s="217"/>
      <c r="C28" s="14" t="s">
        <v>289</v>
      </c>
      <c r="D28" s="231">
        <v>3</v>
      </c>
      <c r="E28" s="217"/>
      <c r="F28" s="14" t="s">
        <v>289</v>
      </c>
      <c r="G28" s="231">
        <v>3</v>
      </c>
      <c r="H28" s="217"/>
      <c r="I28" s="14" t="s">
        <v>287</v>
      </c>
      <c r="J28" s="14">
        <v>24</v>
      </c>
      <c r="K28" s="217"/>
      <c r="L28" s="14" t="s">
        <v>287</v>
      </c>
      <c r="M28" s="14">
        <v>27</v>
      </c>
      <c r="N28" s="217"/>
      <c r="O28" s="217"/>
      <c r="P28" s="217"/>
      <c r="Q28" s="217"/>
      <c r="R28" s="217"/>
      <c r="S28" s="217"/>
      <c r="T28" s="217"/>
      <c r="U28" s="217"/>
      <c r="V28" s="217"/>
      <c r="W28" s="217"/>
      <c r="X28" s="217"/>
      <c r="Y28" s="217"/>
      <c r="Z28" s="217"/>
      <c r="AA28" s="217"/>
      <c r="AB28" s="217"/>
      <c r="AC28" s="217"/>
      <c r="AD28" s="217"/>
    </row>
    <row r="29" spans="2:30">
      <c r="B29" s="217"/>
      <c r="C29" s="14" t="s">
        <v>290</v>
      </c>
      <c r="D29" s="231">
        <v>4</v>
      </c>
      <c r="E29" s="217"/>
      <c r="F29" s="14" t="s">
        <v>290</v>
      </c>
      <c r="G29" s="231">
        <v>4</v>
      </c>
      <c r="H29" s="217"/>
      <c r="I29" s="14" t="s">
        <v>380</v>
      </c>
      <c r="J29" s="14">
        <v>2</v>
      </c>
      <c r="K29" s="217"/>
      <c r="L29" s="14" t="s">
        <v>380</v>
      </c>
      <c r="M29" s="14">
        <v>2</v>
      </c>
      <c r="N29" s="217"/>
      <c r="O29" s="217"/>
      <c r="P29" s="217"/>
      <c r="Q29" s="217"/>
      <c r="R29" s="217"/>
      <c r="S29" s="217"/>
      <c r="T29" s="217"/>
      <c r="U29" s="217"/>
      <c r="V29" s="217"/>
      <c r="W29" s="217"/>
      <c r="X29" s="217"/>
      <c r="Y29" s="217"/>
      <c r="Z29" s="217"/>
      <c r="AA29" s="217"/>
      <c r="AB29" s="217"/>
      <c r="AC29" s="217"/>
      <c r="AD29" s="217"/>
    </row>
    <row r="30" spans="2:30">
      <c r="B30" s="217"/>
      <c r="C30" s="14" t="s">
        <v>291</v>
      </c>
      <c r="D30" s="231">
        <v>28</v>
      </c>
      <c r="E30" s="217"/>
      <c r="F30" s="14" t="s">
        <v>291</v>
      </c>
      <c r="G30" s="231">
        <v>34</v>
      </c>
      <c r="H30" s="217"/>
      <c r="I30" s="14" t="s">
        <v>288</v>
      </c>
      <c r="J30" s="14">
        <v>51</v>
      </c>
      <c r="K30" s="217"/>
      <c r="L30" s="14" t="s">
        <v>288</v>
      </c>
      <c r="M30" s="14">
        <v>71</v>
      </c>
      <c r="N30" s="217"/>
      <c r="O30" s="217"/>
      <c r="P30" s="217"/>
      <c r="Q30" s="217"/>
      <c r="R30" s="217"/>
      <c r="S30" s="217"/>
      <c r="T30" s="217"/>
      <c r="U30" s="217"/>
      <c r="V30" s="217"/>
      <c r="W30" s="217"/>
      <c r="X30" s="217"/>
      <c r="Y30" s="217"/>
      <c r="Z30" s="217"/>
      <c r="AA30" s="217"/>
      <c r="AB30" s="217"/>
      <c r="AC30" s="217"/>
      <c r="AD30" s="217"/>
    </row>
    <row r="31" spans="2:30">
      <c r="B31" s="217"/>
      <c r="C31" s="14" t="s">
        <v>296</v>
      </c>
      <c r="D31" s="231">
        <v>1</v>
      </c>
      <c r="E31" s="217"/>
      <c r="F31" s="14" t="s">
        <v>296</v>
      </c>
      <c r="G31" s="231">
        <v>2</v>
      </c>
      <c r="H31" s="217"/>
      <c r="I31" s="14" t="s">
        <v>292</v>
      </c>
      <c r="J31" s="14">
        <v>27</v>
      </c>
      <c r="K31" s="217"/>
      <c r="L31" s="14" t="s">
        <v>292</v>
      </c>
      <c r="M31" s="14">
        <v>36</v>
      </c>
      <c r="N31" s="217"/>
      <c r="O31" s="217"/>
      <c r="P31" s="217"/>
      <c r="Q31" s="217"/>
      <c r="R31" s="217"/>
      <c r="S31" s="217"/>
      <c r="T31" s="217"/>
      <c r="U31" s="217"/>
      <c r="V31" s="217"/>
      <c r="W31" s="217"/>
      <c r="X31" s="217"/>
      <c r="Y31" s="217"/>
      <c r="Z31" s="217"/>
      <c r="AA31" s="217"/>
      <c r="AB31" s="217"/>
      <c r="AC31" s="217"/>
      <c r="AD31" s="217"/>
    </row>
    <row r="32" spans="2:30">
      <c r="B32" s="217"/>
      <c r="C32" s="14" t="s">
        <v>76</v>
      </c>
      <c r="D32" s="231">
        <v>754</v>
      </c>
      <c r="E32" s="217"/>
      <c r="F32" s="14" t="s">
        <v>76</v>
      </c>
      <c r="G32" s="231">
        <v>799</v>
      </c>
      <c r="H32" s="217"/>
      <c r="I32" s="14" t="s">
        <v>425</v>
      </c>
      <c r="J32" s="14">
        <v>3</v>
      </c>
      <c r="K32" s="217"/>
      <c r="L32" s="14" t="s">
        <v>425</v>
      </c>
      <c r="M32" s="14">
        <v>2</v>
      </c>
      <c r="N32" s="217"/>
      <c r="O32" s="217"/>
      <c r="P32" s="217"/>
      <c r="Q32" s="217"/>
      <c r="R32" s="217"/>
      <c r="S32" s="217"/>
      <c r="T32" s="217"/>
      <c r="U32" s="217"/>
      <c r="V32" s="217"/>
      <c r="W32" s="217"/>
      <c r="X32" s="217"/>
      <c r="Y32" s="217"/>
      <c r="Z32" s="217"/>
      <c r="AA32" s="217"/>
      <c r="AB32" s="217"/>
      <c r="AC32" s="217"/>
      <c r="AD32" s="217"/>
    </row>
    <row r="33" spans="2:30">
      <c r="B33" s="217"/>
      <c r="C33" s="14" t="s">
        <v>293</v>
      </c>
      <c r="D33" s="231">
        <v>14</v>
      </c>
      <c r="E33" s="217"/>
      <c r="F33" s="14" t="s">
        <v>293</v>
      </c>
      <c r="G33" s="231">
        <v>12</v>
      </c>
      <c r="H33" s="217"/>
      <c r="I33" s="14" t="s">
        <v>344</v>
      </c>
      <c r="J33" s="14">
        <v>2</v>
      </c>
      <c r="K33" s="217"/>
      <c r="L33" s="14" t="s">
        <v>344</v>
      </c>
      <c r="M33" s="14">
        <v>3</v>
      </c>
      <c r="N33" s="217"/>
      <c r="O33" s="217"/>
      <c r="P33" s="217"/>
      <c r="Q33" s="217"/>
      <c r="R33" s="217"/>
      <c r="S33" s="217"/>
      <c r="T33" s="217"/>
      <c r="U33" s="217"/>
      <c r="V33" s="217"/>
      <c r="W33" s="217"/>
      <c r="X33" s="217"/>
      <c r="Y33" s="217"/>
      <c r="Z33" s="217"/>
      <c r="AA33" s="217"/>
      <c r="AB33" s="217"/>
      <c r="AC33" s="217"/>
      <c r="AD33" s="217"/>
    </row>
    <row r="34" spans="2:30">
      <c r="B34" s="217"/>
      <c r="C34" s="14" t="s">
        <v>294</v>
      </c>
      <c r="D34" s="231">
        <v>1</v>
      </c>
      <c r="E34" s="217"/>
      <c r="F34" s="14" t="s">
        <v>300</v>
      </c>
      <c r="G34" s="231">
        <v>1</v>
      </c>
      <c r="H34" s="217"/>
      <c r="I34" s="14" t="s">
        <v>289</v>
      </c>
      <c r="J34" s="14">
        <v>16</v>
      </c>
      <c r="K34" s="217"/>
      <c r="L34" s="14" t="s">
        <v>289</v>
      </c>
      <c r="M34" s="14">
        <v>16</v>
      </c>
      <c r="N34" s="217"/>
      <c r="O34" s="217"/>
      <c r="P34" s="217"/>
      <c r="Q34" s="217"/>
      <c r="R34" s="217"/>
      <c r="S34" s="217"/>
      <c r="T34" s="217"/>
      <c r="U34" s="217"/>
      <c r="V34" s="217"/>
      <c r="W34" s="217"/>
      <c r="X34" s="217"/>
      <c r="Y34" s="217"/>
      <c r="Z34" s="217"/>
      <c r="AA34" s="217"/>
      <c r="AB34" s="217"/>
      <c r="AC34" s="217"/>
      <c r="AD34" s="217"/>
    </row>
    <row r="35" spans="2:30">
      <c r="B35" s="217"/>
      <c r="C35" s="14" t="s">
        <v>345</v>
      </c>
      <c r="D35" s="231">
        <v>1</v>
      </c>
      <c r="E35" s="217"/>
      <c r="F35" s="14" t="s">
        <v>345</v>
      </c>
      <c r="G35" s="231">
        <v>1</v>
      </c>
      <c r="H35" s="217"/>
      <c r="I35" s="14" t="s">
        <v>290</v>
      </c>
      <c r="J35" s="14">
        <v>10</v>
      </c>
      <c r="K35" s="217"/>
      <c r="L35" s="14" t="s">
        <v>426</v>
      </c>
      <c r="M35" s="14">
        <v>1</v>
      </c>
      <c r="N35" s="217"/>
      <c r="O35" s="217"/>
      <c r="P35" s="217"/>
      <c r="Q35" s="217"/>
      <c r="R35" s="217"/>
      <c r="S35" s="217"/>
      <c r="T35" s="217"/>
      <c r="U35" s="217"/>
      <c r="V35" s="217"/>
      <c r="W35" s="217"/>
      <c r="X35" s="217"/>
      <c r="Y35" s="217"/>
      <c r="Z35" s="217"/>
      <c r="AA35" s="217"/>
      <c r="AB35" s="217"/>
      <c r="AC35" s="217"/>
      <c r="AD35" s="217"/>
    </row>
    <row r="36" spans="2:30">
      <c r="B36" s="217"/>
      <c r="C36" s="14" t="s">
        <v>295</v>
      </c>
      <c r="D36" s="231">
        <v>2</v>
      </c>
      <c r="E36" s="217"/>
      <c r="F36" s="14" t="s">
        <v>295</v>
      </c>
      <c r="G36" s="231">
        <v>2</v>
      </c>
      <c r="H36" s="217"/>
      <c r="I36" s="14" t="s">
        <v>427</v>
      </c>
      <c r="J36" s="14">
        <v>1</v>
      </c>
      <c r="K36" s="217"/>
      <c r="L36" s="14" t="s">
        <v>290</v>
      </c>
      <c r="M36" s="14">
        <v>10</v>
      </c>
      <c r="N36" s="217"/>
      <c r="O36" s="217"/>
      <c r="P36" s="217"/>
      <c r="Q36" s="217"/>
      <c r="R36" s="217"/>
      <c r="S36" s="217"/>
      <c r="T36" s="217"/>
      <c r="U36" s="217"/>
      <c r="V36" s="217"/>
      <c r="W36" s="217"/>
      <c r="X36" s="217"/>
      <c r="Y36" s="217"/>
      <c r="Z36" s="217"/>
      <c r="AA36" s="217"/>
      <c r="AB36" s="217"/>
      <c r="AC36" s="217"/>
      <c r="AD36" s="217"/>
    </row>
    <row r="37" spans="2:30">
      <c r="B37" s="217"/>
      <c r="C37" s="14" t="s">
        <v>298</v>
      </c>
      <c r="D37" s="231">
        <v>5</v>
      </c>
      <c r="E37" s="217"/>
      <c r="F37" s="14" t="s">
        <v>297</v>
      </c>
      <c r="G37" s="231">
        <v>1</v>
      </c>
      <c r="H37" s="217"/>
      <c r="I37" s="14" t="s">
        <v>291</v>
      </c>
      <c r="J37" s="14">
        <v>68</v>
      </c>
      <c r="K37" s="217"/>
      <c r="L37" s="14" t="s">
        <v>427</v>
      </c>
      <c r="M37" s="14">
        <v>1</v>
      </c>
      <c r="N37" s="217"/>
      <c r="O37" s="217"/>
      <c r="P37" s="217"/>
      <c r="Q37" s="217"/>
      <c r="R37" s="217"/>
      <c r="S37" s="217"/>
      <c r="T37" s="217"/>
      <c r="U37" s="217"/>
      <c r="V37" s="217"/>
      <c r="W37" s="217"/>
      <c r="X37" s="217"/>
      <c r="Y37" s="217"/>
      <c r="Z37" s="217"/>
      <c r="AA37" s="217"/>
      <c r="AB37" s="217"/>
      <c r="AC37" s="217"/>
      <c r="AD37" s="217"/>
    </row>
    <row r="38" spans="2:30">
      <c r="B38" s="217"/>
      <c r="C38" s="14" t="s">
        <v>70</v>
      </c>
      <c r="D38" s="231">
        <v>158</v>
      </c>
      <c r="E38" s="217"/>
      <c r="F38" s="14" t="s">
        <v>298</v>
      </c>
      <c r="G38" s="231">
        <v>5</v>
      </c>
      <c r="H38" s="217"/>
      <c r="I38" s="14" t="s">
        <v>428</v>
      </c>
      <c r="J38" s="14">
        <v>2</v>
      </c>
      <c r="K38" s="217"/>
      <c r="L38" s="14" t="s">
        <v>291</v>
      </c>
      <c r="M38" s="14">
        <v>73</v>
      </c>
      <c r="N38" s="217"/>
      <c r="O38" s="217"/>
      <c r="P38" s="217"/>
      <c r="Q38" s="217"/>
      <c r="R38" s="217"/>
      <c r="S38" s="217"/>
      <c r="T38" s="217"/>
      <c r="U38" s="217"/>
      <c r="V38" s="217"/>
      <c r="W38" s="217"/>
      <c r="X38" s="217"/>
      <c r="Y38" s="217"/>
      <c r="Z38" s="217"/>
      <c r="AA38" s="217"/>
      <c r="AB38" s="217"/>
      <c r="AC38" s="217"/>
      <c r="AD38" s="217"/>
    </row>
    <row r="39" spans="2:30">
      <c r="B39" s="217"/>
      <c r="C39" s="14" t="s">
        <v>299</v>
      </c>
      <c r="D39" s="231">
        <v>2</v>
      </c>
      <c r="E39" s="217"/>
      <c r="F39" s="14" t="s">
        <v>70</v>
      </c>
      <c r="G39" s="231">
        <v>191</v>
      </c>
      <c r="H39" s="217"/>
      <c r="I39" s="14" t="s">
        <v>296</v>
      </c>
      <c r="J39" s="14">
        <v>5</v>
      </c>
      <c r="K39" s="217"/>
      <c r="L39" s="14" t="s">
        <v>428</v>
      </c>
      <c r="M39" s="14">
        <v>2</v>
      </c>
      <c r="N39" s="217"/>
      <c r="O39" s="217"/>
      <c r="P39" s="217"/>
      <c r="Q39" s="217"/>
      <c r="R39" s="217"/>
      <c r="S39" s="217"/>
      <c r="T39" s="217"/>
      <c r="U39" s="217"/>
      <c r="V39" s="217"/>
      <c r="W39" s="217"/>
      <c r="X39" s="217"/>
      <c r="Y39" s="217"/>
      <c r="Z39" s="217"/>
      <c r="AA39" s="217"/>
      <c r="AB39" s="217"/>
      <c r="AC39" s="217"/>
      <c r="AD39" s="217"/>
    </row>
    <row r="40" spans="2:30">
      <c r="B40" s="217"/>
      <c r="C40" s="14" t="s">
        <v>301</v>
      </c>
      <c r="D40" s="231">
        <v>3</v>
      </c>
      <c r="E40" s="217"/>
      <c r="F40" s="14" t="s">
        <v>299</v>
      </c>
      <c r="G40" s="231">
        <v>1</v>
      </c>
      <c r="H40" s="217"/>
      <c r="I40" s="14" t="s">
        <v>76</v>
      </c>
      <c r="J40" s="14">
        <v>1164</v>
      </c>
      <c r="K40" s="217"/>
      <c r="L40" s="14" t="s">
        <v>296</v>
      </c>
      <c r="M40" s="14">
        <v>5</v>
      </c>
      <c r="N40" s="217"/>
      <c r="O40" s="217"/>
      <c r="P40" s="217"/>
      <c r="Q40" s="217"/>
      <c r="R40" s="217"/>
      <c r="S40" s="217"/>
      <c r="T40" s="217"/>
      <c r="U40" s="217"/>
      <c r="V40" s="217"/>
      <c r="W40" s="217"/>
      <c r="X40" s="217"/>
      <c r="Y40" s="217"/>
      <c r="Z40" s="217"/>
      <c r="AA40" s="217"/>
      <c r="AB40" s="217"/>
      <c r="AC40" s="217"/>
      <c r="AD40" s="217"/>
    </row>
    <row r="41" spans="2:30">
      <c r="B41" s="217"/>
      <c r="C41" s="14" t="s">
        <v>302</v>
      </c>
      <c r="D41" s="231">
        <v>1</v>
      </c>
      <c r="E41" s="217"/>
      <c r="F41" s="14" t="s">
        <v>301</v>
      </c>
      <c r="G41" s="231">
        <v>4</v>
      </c>
      <c r="H41" s="217"/>
      <c r="I41" s="14" t="s">
        <v>293</v>
      </c>
      <c r="J41" s="14">
        <v>77</v>
      </c>
      <c r="K41" s="217"/>
      <c r="L41" s="14" t="s">
        <v>76</v>
      </c>
      <c r="M41" s="14">
        <v>1237</v>
      </c>
      <c r="N41" s="217"/>
      <c r="O41" s="217"/>
      <c r="P41" s="217"/>
      <c r="Q41" s="217"/>
      <c r="R41" s="217"/>
      <c r="S41" s="217"/>
      <c r="T41" s="217"/>
      <c r="U41" s="217"/>
      <c r="V41" s="217"/>
      <c r="W41" s="217"/>
      <c r="X41" s="217"/>
      <c r="Y41" s="217"/>
      <c r="Z41" s="217"/>
      <c r="AA41" s="217"/>
      <c r="AB41" s="217"/>
      <c r="AC41" s="217"/>
      <c r="AD41" s="217"/>
    </row>
    <row r="42" spans="2:30">
      <c r="B42" s="217"/>
      <c r="C42" s="14" t="s">
        <v>303</v>
      </c>
      <c r="D42" s="231">
        <v>19</v>
      </c>
      <c r="E42" s="217"/>
      <c r="F42" s="14" t="s">
        <v>302</v>
      </c>
      <c r="G42" s="231">
        <v>1</v>
      </c>
      <c r="H42" s="217"/>
      <c r="I42" s="14" t="s">
        <v>294</v>
      </c>
      <c r="J42" s="14">
        <v>1</v>
      </c>
      <c r="K42" s="217"/>
      <c r="L42" s="14" t="s">
        <v>293</v>
      </c>
      <c r="M42" s="14">
        <v>98</v>
      </c>
      <c r="N42" s="217"/>
      <c r="O42" s="217"/>
      <c r="P42" s="217"/>
      <c r="Q42" s="217"/>
      <c r="R42" s="217"/>
      <c r="S42" s="217"/>
      <c r="T42" s="217"/>
      <c r="U42" s="217"/>
      <c r="V42" s="217"/>
      <c r="W42" s="217"/>
      <c r="X42" s="217"/>
      <c r="Y42" s="217"/>
      <c r="Z42" s="217"/>
      <c r="AA42" s="217"/>
      <c r="AB42" s="217"/>
      <c r="AC42" s="217"/>
      <c r="AD42" s="217"/>
    </row>
    <row r="43" spans="2:30">
      <c r="B43" s="217"/>
      <c r="C43" s="14" t="s">
        <v>304</v>
      </c>
      <c r="D43" s="231">
        <v>559</v>
      </c>
      <c r="E43" s="217"/>
      <c r="F43" s="14" t="s">
        <v>303</v>
      </c>
      <c r="G43" s="231">
        <v>25</v>
      </c>
      <c r="H43" s="217"/>
      <c r="I43" s="14" t="s">
        <v>345</v>
      </c>
      <c r="J43" s="14">
        <v>3</v>
      </c>
      <c r="K43" s="217"/>
      <c r="L43" s="14" t="s">
        <v>294</v>
      </c>
      <c r="M43" s="14">
        <v>1</v>
      </c>
      <c r="N43" s="217"/>
      <c r="O43" s="217"/>
      <c r="P43" s="217"/>
      <c r="Q43" s="217"/>
      <c r="R43" s="217"/>
      <c r="S43" s="217"/>
      <c r="T43" s="217"/>
      <c r="U43" s="217"/>
      <c r="V43" s="217"/>
      <c r="W43" s="217"/>
      <c r="X43" s="217"/>
      <c r="Y43" s="217"/>
      <c r="Z43" s="217"/>
      <c r="AA43" s="217"/>
      <c r="AB43" s="217"/>
      <c r="AC43" s="217"/>
      <c r="AD43" s="217"/>
    </row>
    <row r="44" spans="2:30">
      <c r="B44" s="217"/>
      <c r="C44" s="14" t="s">
        <v>305</v>
      </c>
      <c r="D44" s="231">
        <v>49</v>
      </c>
      <c r="E44" s="217"/>
      <c r="F44" s="14" t="s">
        <v>304</v>
      </c>
      <c r="G44" s="231">
        <v>623</v>
      </c>
      <c r="H44" s="217"/>
      <c r="I44" s="14" t="s">
        <v>295</v>
      </c>
      <c r="J44" s="14">
        <v>4</v>
      </c>
      <c r="K44" s="217"/>
      <c r="L44" s="14" t="s">
        <v>300</v>
      </c>
      <c r="M44" s="14">
        <v>4</v>
      </c>
      <c r="N44" s="217"/>
      <c r="O44" s="217"/>
      <c r="P44" s="217"/>
      <c r="Q44" s="217"/>
      <c r="R44" s="217"/>
      <c r="S44" s="217"/>
      <c r="T44" s="217"/>
      <c r="U44" s="217"/>
      <c r="V44" s="217"/>
      <c r="W44" s="217"/>
      <c r="X44" s="217"/>
      <c r="Y44" s="217"/>
      <c r="Z44" s="217"/>
      <c r="AA44" s="217"/>
      <c r="AB44" s="217"/>
      <c r="AC44" s="217"/>
      <c r="AD44" s="217"/>
    </row>
    <row r="45" spans="2:30">
      <c r="B45" s="217"/>
      <c r="C45" s="14" t="s">
        <v>77</v>
      </c>
      <c r="D45" s="231">
        <v>1076</v>
      </c>
      <c r="E45" s="217"/>
      <c r="F45" s="14" t="s">
        <v>305</v>
      </c>
      <c r="G45" s="231">
        <v>57</v>
      </c>
      <c r="H45" s="217"/>
      <c r="I45" s="14" t="s">
        <v>297</v>
      </c>
      <c r="J45" s="14">
        <v>6</v>
      </c>
      <c r="K45" s="217"/>
      <c r="L45" s="14" t="s">
        <v>345</v>
      </c>
      <c r="M45" s="14">
        <v>3</v>
      </c>
      <c r="N45" s="217"/>
      <c r="O45" s="217"/>
      <c r="P45" s="217"/>
      <c r="Q45" s="217"/>
      <c r="R45" s="217"/>
      <c r="S45" s="217"/>
      <c r="T45" s="217"/>
      <c r="U45" s="217"/>
      <c r="V45" s="217"/>
      <c r="W45" s="217"/>
      <c r="X45" s="217"/>
      <c r="Y45" s="217"/>
      <c r="Z45" s="217"/>
      <c r="AA45" s="217"/>
      <c r="AB45" s="217"/>
      <c r="AC45" s="217"/>
      <c r="AD45" s="217"/>
    </row>
    <row r="46" spans="2:30">
      <c r="B46" s="217"/>
      <c r="C46" s="14" t="s">
        <v>306</v>
      </c>
      <c r="D46" s="231">
        <v>1</v>
      </c>
      <c r="E46" s="217"/>
      <c r="F46" s="14" t="s">
        <v>77</v>
      </c>
      <c r="G46" s="231">
        <v>1199</v>
      </c>
      <c r="H46" s="217"/>
      <c r="I46" s="14" t="s">
        <v>298</v>
      </c>
      <c r="J46" s="14">
        <v>130</v>
      </c>
      <c r="K46" s="217"/>
      <c r="L46" s="14" t="s">
        <v>295</v>
      </c>
      <c r="M46" s="14">
        <v>5</v>
      </c>
      <c r="N46" s="217"/>
      <c r="O46" s="217"/>
      <c r="P46" s="217"/>
      <c r="Q46" s="217"/>
      <c r="R46" s="217"/>
      <c r="S46" s="217"/>
      <c r="T46" s="217"/>
      <c r="U46" s="217"/>
      <c r="V46" s="217"/>
      <c r="W46" s="217"/>
      <c r="X46" s="217"/>
      <c r="Y46" s="217"/>
      <c r="Z46" s="217"/>
      <c r="AA46" s="217"/>
      <c r="AB46" s="217"/>
      <c r="AC46" s="217"/>
      <c r="AD46" s="217"/>
    </row>
    <row r="47" spans="2:30">
      <c r="B47" s="217"/>
      <c r="C47" s="14" t="s">
        <v>346</v>
      </c>
      <c r="D47" s="231">
        <v>1</v>
      </c>
      <c r="E47" s="217"/>
      <c r="F47" s="14" t="s">
        <v>306</v>
      </c>
      <c r="G47" s="231">
        <v>1</v>
      </c>
      <c r="H47" s="217"/>
      <c r="I47" s="14" t="s">
        <v>70</v>
      </c>
      <c r="J47" s="14">
        <v>572</v>
      </c>
      <c r="K47" s="217"/>
      <c r="L47" s="14" t="s">
        <v>297</v>
      </c>
      <c r="M47" s="14">
        <v>9</v>
      </c>
      <c r="N47" s="217"/>
      <c r="O47" s="217"/>
      <c r="P47" s="217"/>
      <c r="Q47" s="217"/>
      <c r="R47" s="217"/>
      <c r="S47" s="217"/>
      <c r="T47" s="217"/>
      <c r="U47" s="217"/>
      <c r="V47" s="217"/>
      <c r="W47" s="217"/>
      <c r="X47" s="217"/>
      <c r="Y47" s="217"/>
      <c r="Z47" s="217"/>
      <c r="AA47" s="217"/>
      <c r="AB47" s="217"/>
      <c r="AC47" s="217"/>
      <c r="AD47" s="217"/>
    </row>
    <row r="48" spans="2:30">
      <c r="B48" s="217"/>
      <c r="C48" s="14" t="s">
        <v>307</v>
      </c>
      <c r="D48" s="231">
        <v>15</v>
      </c>
      <c r="E48" s="217"/>
      <c r="F48" s="14" t="s">
        <v>346</v>
      </c>
      <c r="G48" s="231">
        <v>1</v>
      </c>
      <c r="H48" s="217"/>
      <c r="I48" s="14" t="s">
        <v>299</v>
      </c>
      <c r="J48" s="14">
        <v>312</v>
      </c>
      <c r="K48" s="217"/>
      <c r="L48" s="14" t="s">
        <v>298</v>
      </c>
      <c r="M48" s="14">
        <v>142</v>
      </c>
      <c r="N48" s="217"/>
      <c r="O48" s="217"/>
      <c r="P48" s="217"/>
      <c r="Q48" s="217"/>
      <c r="R48" s="217"/>
      <c r="S48" s="217"/>
      <c r="T48" s="217"/>
      <c r="U48" s="217"/>
      <c r="V48" s="217"/>
      <c r="W48" s="217"/>
      <c r="X48" s="217"/>
      <c r="Y48" s="217"/>
      <c r="Z48" s="217"/>
      <c r="AA48" s="217"/>
      <c r="AB48" s="217"/>
      <c r="AC48" s="217"/>
      <c r="AD48" s="217"/>
    </row>
    <row r="49" spans="2:30">
      <c r="B49" s="217"/>
      <c r="C49" s="14" t="s">
        <v>78</v>
      </c>
      <c r="D49" s="231">
        <v>2314</v>
      </c>
      <c r="E49" s="217"/>
      <c r="F49" s="14" t="s">
        <v>307</v>
      </c>
      <c r="G49" s="231">
        <v>15</v>
      </c>
      <c r="H49" s="217"/>
      <c r="I49" s="14" t="s">
        <v>301</v>
      </c>
      <c r="J49" s="14">
        <v>40</v>
      </c>
      <c r="K49" s="217"/>
      <c r="L49" s="14" t="s">
        <v>70</v>
      </c>
      <c r="M49" s="14">
        <v>710</v>
      </c>
      <c r="N49" s="217"/>
      <c r="O49" s="217"/>
      <c r="P49" s="217"/>
      <c r="Q49" s="217"/>
      <c r="R49" s="217"/>
      <c r="S49" s="217"/>
      <c r="T49" s="217"/>
      <c r="U49" s="217"/>
      <c r="V49" s="217"/>
      <c r="W49" s="217"/>
      <c r="X49" s="217"/>
      <c r="Y49" s="217"/>
      <c r="Z49" s="217"/>
      <c r="AA49" s="217"/>
      <c r="AB49" s="217"/>
      <c r="AC49" s="217"/>
      <c r="AD49" s="217"/>
    </row>
    <row r="50" spans="2:30">
      <c r="B50" s="217"/>
      <c r="C50" s="14" t="s">
        <v>308</v>
      </c>
      <c r="D50" s="231">
        <v>6</v>
      </c>
      <c r="E50" s="217"/>
      <c r="F50" s="14" t="s">
        <v>78</v>
      </c>
      <c r="G50" s="231">
        <v>2338</v>
      </c>
      <c r="H50" s="217"/>
      <c r="I50" s="14" t="s">
        <v>302</v>
      </c>
      <c r="J50" s="14">
        <v>6</v>
      </c>
      <c r="K50" s="217"/>
      <c r="L50" s="14" t="s">
        <v>299</v>
      </c>
      <c r="M50" s="14">
        <v>319</v>
      </c>
      <c r="N50" s="217"/>
      <c r="O50" s="217"/>
      <c r="P50" s="217"/>
      <c r="Q50" s="217"/>
      <c r="R50" s="217"/>
      <c r="S50" s="217"/>
      <c r="T50" s="217"/>
      <c r="U50" s="217"/>
      <c r="V50" s="217"/>
      <c r="W50" s="217"/>
      <c r="X50" s="217"/>
      <c r="Y50" s="217"/>
      <c r="Z50" s="217"/>
      <c r="AA50" s="217"/>
      <c r="AB50" s="217"/>
      <c r="AC50" s="217"/>
      <c r="AD50" s="217"/>
    </row>
    <row r="51" spans="2:30">
      <c r="B51" s="217"/>
      <c r="C51" s="14" t="s">
        <v>309</v>
      </c>
      <c r="D51" s="231">
        <v>55</v>
      </c>
      <c r="E51" s="217"/>
      <c r="F51" s="14" t="s">
        <v>308</v>
      </c>
      <c r="G51" s="231">
        <v>8</v>
      </c>
      <c r="H51" s="217"/>
      <c r="I51" s="14" t="s">
        <v>303</v>
      </c>
      <c r="J51" s="14">
        <v>661</v>
      </c>
      <c r="K51" s="217"/>
      <c r="L51" s="14" t="s">
        <v>301</v>
      </c>
      <c r="M51" s="14">
        <v>40</v>
      </c>
      <c r="N51" s="217"/>
      <c r="O51" s="217"/>
      <c r="P51" s="217"/>
      <c r="Q51" s="217"/>
      <c r="R51" s="217"/>
      <c r="S51" s="217"/>
      <c r="T51" s="217"/>
      <c r="U51" s="217"/>
      <c r="V51" s="217"/>
      <c r="W51" s="217"/>
      <c r="X51" s="217"/>
      <c r="Y51" s="217"/>
      <c r="Z51" s="217"/>
      <c r="AA51" s="217"/>
      <c r="AB51" s="217"/>
      <c r="AC51" s="217"/>
      <c r="AD51" s="217"/>
    </row>
    <row r="52" spans="2:30">
      <c r="B52" s="217"/>
      <c r="C52" s="14" t="s">
        <v>310</v>
      </c>
      <c r="D52" s="231">
        <v>4</v>
      </c>
      <c r="E52" s="217"/>
      <c r="F52" s="14" t="s">
        <v>309</v>
      </c>
      <c r="G52" s="231">
        <v>64</v>
      </c>
      <c r="H52" s="217"/>
      <c r="I52" s="14" t="s">
        <v>304</v>
      </c>
      <c r="J52" s="14">
        <v>546</v>
      </c>
      <c r="K52" s="217"/>
      <c r="L52" s="14" t="s">
        <v>302</v>
      </c>
      <c r="M52" s="14">
        <v>7</v>
      </c>
      <c r="N52" s="217"/>
      <c r="O52" s="217"/>
      <c r="P52" s="217"/>
      <c r="Q52" s="217"/>
      <c r="R52" s="217"/>
      <c r="S52" s="217"/>
      <c r="T52" s="217"/>
      <c r="U52" s="217"/>
      <c r="V52" s="217"/>
      <c r="W52" s="217"/>
      <c r="X52" s="217"/>
      <c r="Y52" s="217"/>
      <c r="Z52" s="217"/>
      <c r="AA52" s="217"/>
      <c r="AB52" s="217"/>
      <c r="AC52" s="217"/>
      <c r="AD52" s="217"/>
    </row>
    <row r="53" spans="2:30">
      <c r="B53" s="217"/>
      <c r="C53" s="14" t="s">
        <v>311</v>
      </c>
      <c r="D53" s="231">
        <v>57</v>
      </c>
      <c r="E53" s="217"/>
      <c r="F53" s="14" t="s">
        <v>310</v>
      </c>
      <c r="G53" s="231">
        <v>10</v>
      </c>
      <c r="H53" s="217"/>
      <c r="I53" s="14" t="s">
        <v>429</v>
      </c>
      <c r="J53" s="14">
        <v>1</v>
      </c>
      <c r="K53" s="217"/>
      <c r="L53" s="14" t="s">
        <v>303</v>
      </c>
      <c r="M53" s="14">
        <v>641</v>
      </c>
      <c r="N53" s="217"/>
      <c r="O53" s="217"/>
      <c r="P53" s="217"/>
      <c r="Q53" s="217"/>
      <c r="R53" s="217"/>
      <c r="S53" s="217"/>
      <c r="T53" s="217"/>
      <c r="U53" s="217"/>
      <c r="V53" s="217"/>
      <c r="W53" s="217"/>
      <c r="X53" s="217"/>
      <c r="Y53" s="217"/>
      <c r="Z53" s="217"/>
      <c r="AA53" s="217"/>
      <c r="AB53" s="217"/>
      <c r="AC53" s="217"/>
      <c r="AD53" s="217"/>
    </row>
    <row r="54" spans="2:30" s="115" customFormat="1">
      <c r="B54" s="217"/>
      <c r="C54" s="14" t="s">
        <v>312</v>
      </c>
      <c r="D54" s="231">
        <v>43</v>
      </c>
      <c r="E54" s="217"/>
      <c r="F54" s="14" t="s">
        <v>311</v>
      </c>
      <c r="G54" s="231">
        <v>58</v>
      </c>
      <c r="H54" s="217"/>
      <c r="I54" s="37" t="s">
        <v>305</v>
      </c>
      <c r="J54" s="37">
        <v>144</v>
      </c>
      <c r="K54" s="217"/>
      <c r="L54" s="14" t="s">
        <v>304</v>
      </c>
      <c r="M54" s="14">
        <v>616</v>
      </c>
      <c r="N54" s="217"/>
      <c r="O54" s="217"/>
      <c r="P54" s="217"/>
      <c r="Q54" s="217"/>
      <c r="R54" s="217"/>
      <c r="S54" s="217"/>
      <c r="T54" s="217"/>
      <c r="U54" s="217"/>
      <c r="V54" s="217"/>
      <c r="W54" s="217"/>
      <c r="X54" s="217"/>
      <c r="Y54" s="217"/>
      <c r="Z54" s="217"/>
      <c r="AA54" s="217"/>
      <c r="AB54" s="217"/>
      <c r="AC54" s="217"/>
      <c r="AD54" s="217"/>
    </row>
    <row r="55" spans="2:30">
      <c r="B55" s="217"/>
      <c r="C55" s="14" t="s">
        <v>313</v>
      </c>
      <c r="D55" s="231">
        <v>62</v>
      </c>
      <c r="E55" s="217"/>
      <c r="F55" s="14" t="s">
        <v>312</v>
      </c>
      <c r="G55" s="231">
        <v>43</v>
      </c>
      <c r="H55" s="217"/>
      <c r="I55" s="14" t="s">
        <v>77</v>
      </c>
      <c r="J55" s="14">
        <v>4188</v>
      </c>
      <c r="K55" s="217"/>
      <c r="L55" s="14" t="s">
        <v>429</v>
      </c>
      <c r="M55" s="14">
        <v>2</v>
      </c>
      <c r="N55" s="217"/>
      <c r="O55" s="217"/>
      <c r="P55" s="217"/>
      <c r="Q55" s="217"/>
      <c r="R55" s="217"/>
      <c r="S55" s="217"/>
      <c r="T55" s="217"/>
      <c r="U55" s="217"/>
      <c r="V55" s="217"/>
      <c r="W55" s="217"/>
      <c r="X55" s="217"/>
      <c r="Y55" s="217"/>
      <c r="Z55" s="217"/>
      <c r="AA55" s="217"/>
      <c r="AB55" s="217"/>
      <c r="AC55" s="217"/>
      <c r="AD55" s="217"/>
    </row>
    <row r="56" spans="2:30">
      <c r="B56" s="217"/>
      <c r="C56" s="14" t="s">
        <v>314</v>
      </c>
      <c r="D56" s="231">
        <v>28</v>
      </c>
      <c r="E56" s="217"/>
      <c r="F56" s="14" t="s">
        <v>313</v>
      </c>
      <c r="G56" s="231">
        <v>62</v>
      </c>
      <c r="H56" s="217"/>
      <c r="I56" s="14" t="s">
        <v>306</v>
      </c>
      <c r="J56" s="14">
        <v>72</v>
      </c>
      <c r="K56" s="217"/>
      <c r="L56" s="14" t="s">
        <v>305</v>
      </c>
      <c r="M56" s="14">
        <v>151</v>
      </c>
      <c r="N56" s="217"/>
      <c r="O56" s="217"/>
      <c r="P56" s="217"/>
      <c r="Q56" s="217"/>
      <c r="R56" s="217"/>
      <c r="S56" s="217"/>
      <c r="T56" s="217"/>
      <c r="U56" s="217"/>
      <c r="V56" s="217"/>
      <c r="W56" s="217"/>
      <c r="X56" s="217"/>
      <c r="Y56" s="217"/>
      <c r="Z56" s="217"/>
      <c r="AA56" s="217"/>
      <c r="AB56" s="217"/>
      <c r="AC56" s="217"/>
      <c r="AD56" s="217"/>
    </row>
    <row r="57" spans="2:30">
      <c r="B57" s="217"/>
      <c r="C57" s="14" t="s">
        <v>315</v>
      </c>
      <c r="D57" s="231">
        <v>56</v>
      </c>
      <c r="E57" s="217"/>
      <c r="F57" s="14" t="s">
        <v>314</v>
      </c>
      <c r="G57" s="231">
        <v>26</v>
      </c>
      <c r="H57" s="217"/>
      <c r="I57" s="14" t="s">
        <v>307</v>
      </c>
      <c r="J57" s="14">
        <v>873</v>
      </c>
      <c r="K57" s="217"/>
      <c r="L57" s="14" t="s">
        <v>77</v>
      </c>
      <c r="M57" s="14">
        <v>4373</v>
      </c>
      <c r="N57" s="217"/>
      <c r="O57" s="217"/>
      <c r="P57" s="217"/>
      <c r="Q57" s="217"/>
      <c r="R57" s="217"/>
      <c r="S57" s="217"/>
      <c r="T57" s="217"/>
      <c r="U57" s="217"/>
      <c r="V57" s="217"/>
      <c r="W57" s="217"/>
      <c r="X57" s="217"/>
      <c r="Y57" s="217"/>
      <c r="Z57" s="217"/>
      <c r="AA57" s="217"/>
      <c r="AB57" s="217"/>
      <c r="AC57" s="217"/>
      <c r="AD57" s="217"/>
    </row>
    <row r="58" spans="2:30">
      <c r="B58" s="217"/>
      <c r="C58" s="14" t="s">
        <v>316</v>
      </c>
      <c r="D58" s="231">
        <v>20</v>
      </c>
      <c r="E58" s="217"/>
      <c r="F58" s="14" t="s">
        <v>315</v>
      </c>
      <c r="G58" s="231">
        <v>69</v>
      </c>
      <c r="H58" s="217"/>
      <c r="I58" s="14" t="s">
        <v>78</v>
      </c>
      <c r="J58" s="14">
        <v>76883</v>
      </c>
      <c r="K58" s="217"/>
      <c r="L58" s="14" t="s">
        <v>306</v>
      </c>
      <c r="M58" s="14">
        <v>79</v>
      </c>
      <c r="N58" s="217"/>
      <c r="O58" s="217"/>
      <c r="P58" s="217"/>
      <c r="Q58" s="217"/>
      <c r="R58" s="217"/>
      <c r="S58" s="217"/>
      <c r="T58" s="217"/>
      <c r="U58" s="217"/>
      <c r="V58" s="217"/>
      <c r="W58" s="217"/>
      <c r="X58" s="217"/>
      <c r="Y58" s="217"/>
      <c r="Z58" s="217"/>
      <c r="AA58" s="217"/>
      <c r="AB58" s="217"/>
    </row>
    <row r="59" spans="2:30">
      <c r="B59" s="217"/>
      <c r="C59" s="14" t="s">
        <v>79</v>
      </c>
      <c r="D59" s="231">
        <v>2848</v>
      </c>
      <c r="E59" s="217"/>
      <c r="F59" s="14" t="s">
        <v>316</v>
      </c>
      <c r="G59" s="231">
        <v>37</v>
      </c>
      <c r="H59" s="217"/>
      <c r="I59" s="14" t="s">
        <v>308</v>
      </c>
      <c r="J59" s="14">
        <v>145</v>
      </c>
      <c r="K59" s="217"/>
      <c r="L59" s="14" t="s">
        <v>430</v>
      </c>
      <c r="M59" s="14">
        <v>1</v>
      </c>
      <c r="N59" s="217"/>
      <c r="O59" s="217"/>
      <c r="P59" s="217"/>
      <c r="Q59" s="217"/>
      <c r="R59" s="217"/>
      <c r="S59" s="217"/>
      <c r="T59" s="217"/>
      <c r="U59" s="217"/>
      <c r="V59" s="217"/>
      <c r="W59" s="217"/>
      <c r="X59" s="217"/>
      <c r="Y59" s="217"/>
      <c r="Z59" s="217"/>
      <c r="AA59" s="217"/>
      <c r="AB59" s="217"/>
    </row>
    <row r="60" spans="2:30" ht="16.899999999999999" customHeight="1">
      <c r="B60" s="217"/>
      <c r="C60" s="14" t="s">
        <v>317</v>
      </c>
      <c r="D60" s="231">
        <v>1</v>
      </c>
      <c r="E60" s="217"/>
      <c r="F60" s="14" t="s">
        <v>79</v>
      </c>
      <c r="G60" s="231">
        <v>3062</v>
      </c>
      <c r="H60" s="217"/>
      <c r="I60" s="14" t="s">
        <v>431</v>
      </c>
      <c r="J60" s="14">
        <v>1</v>
      </c>
      <c r="K60" s="217"/>
      <c r="L60" s="14" t="s">
        <v>307</v>
      </c>
      <c r="M60" s="14">
        <v>936</v>
      </c>
      <c r="N60" s="217"/>
      <c r="O60" s="217"/>
      <c r="P60" s="217"/>
      <c r="Q60" s="217"/>
      <c r="R60" s="217"/>
      <c r="S60" s="217"/>
      <c r="T60" s="217"/>
      <c r="U60" s="217"/>
      <c r="V60" s="217"/>
      <c r="W60" s="217"/>
      <c r="X60" s="217"/>
      <c r="Y60" s="217"/>
      <c r="Z60" s="217"/>
      <c r="AA60" s="217"/>
      <c r="AB60" s="217"/>
      <c r="AC60" s="217"/>
      <c r="AD60" s="217"/>
    </row>
    <row r="61" spans="2:30">
      <c r="B61" s="217"/>
      <c r="C61" s="222" t="s">
        <v>401</v>
      </c>
      <c r="D61" s="217"/>
      <c r="E61" s="217"/>
      <c r="F61" s="222" t="s">
        <v>401</v>
      </c>
      <c r="G61" s="217"/>
      <c r="H61" s="217"/>
      <c r="I61" s="14" t="s">
        <v>309</v>
      </c>
      <c r="J61" s="14">
        <v>167</v>
      </c>
      <c r="K61" s="217"/>
      <c r="L61" s="14" t="s">
        <v>78</v>
      </c>
      <c r="M61" s="14">
        <v>75914</v>
      </c>
      <c r="N61" s="217"/>
      <c r="O61" s="217"/>
      <c r="P61" s="217"/>
      <c r="Q61" s="217"/>
      <c r="R61" s="217"/>
      <c r="S61" s="217"/>
      <c r="T61" s="217"/>
      <c r="U61" s="217"/>
      <c r="V61" s="217"/>
      <c r="W61" s="217"/>
      <c r="X61" s="217"/>
      <c r="Y61" s="217"/>
      <c r="Z61" s="217"/>
      <c r="AA61" s="217"/>
      <c r="AB61" s="217"/>
      <c r="AC61" s="217"/>
    </row>
    <row r="62" spans="2:30">
      <c r="B62" s="217"/>
      <c r="C62" s="217"/>
      <c r="D62" s="217"/>
      <c r="E62" s="217"/>
      <c r="F62" s="217"/>
      <c r="G62" s="217"/>
      <c r="H62" s="217"/>
      <c r="I62" s="14" t="s">
        <v>310</v>
      </c>
      <c r="J62" s="14">
        <v>3</v>
      </c>
      <c r="K62" s="217"/>
      <c r="L62" s="14" t="s">
        <v>308</v>
      </c>
      <c r="M62" s="14">
        <v>144</v>
      </c>
      <c r="N62" s="217"/>
      <c r="O62" s="217"/>
      <c r="P62" s="217"/>
      <c r="Q62" s="217"/>
      <c r="R62" s="217"/>
      <c r="S62" s="217"/>
      <c r="T62" s="217"/>
      <c r="U62" s="217"/>
      <c r="V62" s="217"/>
      <c r="W62" s="217"/>
      <c r="X62" s="217"/>
      <c r="Y62" s="217"/>
      <c r="Z62" s="217"/>
      <c r="AA62" s="217"/>
      <c r="AB62" s="217"/>
      <c r="AC62" s="217"/>
    </row>
    <row r="63" spans="2:30">
      <c r="B63" s="217"/>
      <c r="D63" s="217"/>
      <c r="E63" s="217"/>
      <c r="F63" s="217"/>
      <c r="G63" s="217"/>
      <c r="H63" s="217"/>
      <c r="I63" s="14" t="s">
        <v>311</v>
      </c>
      <c r="J63" s="14">
        <v>121</v>
      </c>
      <c r="K63" s="217"/>
      <c r="L63" s="14" t="s">
        <v>431</v>
      </c>
      <c r="M63" s="14">
        <v>4</v>
      </c>
      <c r="N63" s="217"/>
      <c r="O63" s="217"/>
      <c r="P63" s="217"/>
      <c r="Q63" s="217"/>
      <c r="R63" s="217"/>
      <c r="S63" s="217"/>
      <c r="T63" s="217"/>
      <c r="U63" s="217"/>
      <c r="V63" s="217"/>
      <c r="W63" s="217"/>
      <c r="X63" s="217"/>
      <c r="Y63" s="217"/>
      <c r="Z63" s="217"/>
      <c r="AA63" s="217"/>
      <c r="AB63" s="217"/>
      <c r="AC63" s="217"/>
    </row>
    <row r="64" spans="2:30">
      <c r="B64" s="217"/>
      <c r="D64" s="217"/>
      <c r="E64" s="217"/>
      <c r="F64" s="217"/>
      <c r="G64" s="217"/>
      <c r="H64" s="217"/>
      <c r="I64" s="14" t="s">
        <v>432</v>
      </c>
      <c r="J64" s="14">
        <v>2</v>
      </c>
      <c r="K64" s="217"/>
      <c r="L64" s="14" t="s">
        <v>309</v>
      </c>
      <c r="M64" s="14">
        <v>198</v>
      </c>
      <c r="N64" s="217"/>
      <c r="O64" s="217"/>
      <c r="P64" s="217"/>
      <c r="Q64" s="217"/>
      <c r="R64" s="217"/>
      <c r="S64" s="217"/>
      <c r="T64" s="217"/>
      <c r="U64" s="217"/>
      <c r="V64" s="217"/>
      <c r="W64" s="217"/>
      <c r="X64" s="217"/>
      <c r="Y64" s="217"/>
      <c r="Z64" s="217"/>
      <c r="AA64" s="217"/>
      <c r="AB64" s="217"/>
      <c r="AC64" s="217"/>
    </row>
    <row r="65" spans="2:29">
      <c r="B65" s="217"/>
      <c r="D65" s="217"/>
      <c r="E65" s="217"/>
      <c r="F65" s="217"/>
      <c r="G65" s="217"/>
      <c r="H65" s="217"/>
      <c r="I65" s="14" t="s">
        <v>312</v>
      </c>
      <c r="J65" s="14">
        <v>514</v>
      </c>
      <c r="K65" s="217"/>
      <c r="L65" s="14" t="s">
        <v>310</v>
      </c>
      <c r="M65" s="14">
        <v>3</v>
      </c>
      <c r="N65" s="217"/>
      <c r="O65" s="217"/>
      <c r="P65" s="217"/>
      <c r="Q65" s="217"/>
      <c r="R65" s="217"/>
      <c r="S65" s="217"/>
      <c r="T65" s="217"/>
      <c r="U65" s="217"/>
      <c r="V65" s="217"/>
      <c r="W65" s="217"/>
      <c r="X65" s="217"/>
      <c r="Y65" s="217"/>
      <c r="Z65" s="217"/>
      <c r="AA65" s="217"/>
      <c r="AB65" s="217"/>
      <c r="AC65" s="217"/>
    </row>
    <row r="66" spans="2:29">
      <c r="B66" s="217"/>
      <c r="D66" s="217"/>
      <c r="E66" s="217"/>
      <c r="F66" s="217"/>
      <c r="G66" s="217"/>
      <c r="H66" s="217"/>
      <c r="I66" s="14" t="s">
        <v>433</v>
      </c>
      <c r="J66" s="14">
        <v>12</v>
      </c>
      <c r="K66" s="217"/>
      <c r="L66" s="14" t="s">
        <v>311</v>
      </c>
      <c r="M66" s="14">
        <v>130</v>
      </c>
      <c r="N66" s="217"/>
      <c r="O66" s="217"/>
      <c r="P66" s="217"/>
      <c r="Q66" s="217"/>
      <c r="R66" s="217"/>
      <c r="S66" s="217"/>
      <c r="T66" s="217"/>
      <c r="U66" s="217"/>
      <c r="V66" s="217"/>
      <c r="W66" s="217"/>
      <c r="X66" s="217"/>
      <c r="Y66" s="217"/>
      <c r="Z66" s="217"/>
      <c r="AA66" s="217"/>
      <c r="AB66" s="217"/>
      <c r="AC66" s="217"/>
    </row>
    <row r="67" spans="2:29">
      <c r="B67" s="217"/>
      <c r="E67" s="217"/>
      <c r="F67" s="217"/>
      <c r="G67" s="217"/>
      <c r="H67" s="217"/>
      <c r="I67" s="14" t="s">
        <v>313</v>
      </c>
      <c r="J67" s="14">
        <v>168</v>
      </c>
      <c r="K67" s="217"/>
      <c r="L67" s="14" t="s">
        <v>432</v>
      </c>
      <c r="M67" s="14">
        <v>2</v>
      </c>
      <c r="N67" s="217"/>
      <c r="O67" s="217"/>
      <c r="P67" s="217"/>
      <c r="Q67" s="217"/>
      <c r="R67" s="217"/>
      <c r="S67" s="217"/>
      <c r="T67" s="217"/>
      <c r="U67" s="217"/>
      <c r="V67" s="217"/>
      <c r="W67" s="217"/>
      <c r="X67" s="217"/>
      <c r="Y67" s="217"/>
      <c r="Z67" s="217"/>
      <c r="AA67" s="217"/>
      <c r="AB67" s="217"/>
      <c r="AC67" s="217"/>
    </row>
    <row r="68" spans="2:29">
      <c r="B68" s="217"/>
      <c r="E68" s="217"/>
      <c r="F68" s="217"/>
      <c r="G68" s="217"/>
      <c r="H68" s="217"/>
      <c r="I68" s="14" t="s">
        <v>314</v>
      </c>
      <c r="J68" s="14">
        <v>36</v>
      </c>
      <c r="K68" s="217"/>
      <c r="L68" s="14" t="s">
        <v>312</v>
      </c>
      <c r="M68" s="14">
        <v>520</v>
      </c>
      <c r="N68" s="217"/>
      <c r="O68" s="217"/>
      <c r="P68" s="217"/>
      <c r="Q68" s="217"/>
      <c r="R68" s="217"/>
      <c r="S68" s="217"/>
      <c r="T68" s="217"/>
      <c r="U68" s="217"/>
      <c r="V68" s="217"/>
      <c r="W68" s="217"/>
      <c r="X68" s="217"/>
      <c r="Y68" s="217"/>
      <c r="Z68" s="217"/>
      <c r="AA68" s="217"/>
      <c r="AB68" s="217"/>
      <c r="AC68" s="217"/>
    </row>
    <row r="69" spans="2:29">
      <c r="B69" s="217"/>
      <c r="E69" s="217"/>
      <c r="F69" s="217"/>
      <c r="G69" s="217"/>
      <c r="H69" s="217"/>
      <c r="I69" s="14" t="s">
        <v>315</v>
      </c>
      <c r="J69" s="14">
        <v>1176</v>
      </c>
      <c r="K69" s="217"/>
      <c r="L69" s="14" t="s">
        <v>433</v>
      </c>
      <c r="M69" s="14">
        <v>10</v>
      </c>
      <c r="N69" s="217"/>
      <c r="O69" s="217"/>
      <c r="P69" s="217"/>
      <c r="Q69" s="217"/>
      <c r="R69" s="217"/>
      <c r="S69" s="217"/>
      <c r="T69" s="217"/>
      <c r="U69" s="217"/>
      <c r="V69" s="217"/>
      <c r="W69" s="217"/>
      <c r="X69" s="217"/>
      <c r="Y69" s="217"/>
      <c r="Z69" s="217"/>
      <c r="AA69" s="217"/>
      <c r="AB69" s="217"/>
      <c r="AC69" s="217"/>
    </row>
    <row r="70" spans="2:29">
      <c r="B70" s="217"/>
      <c r="E70" s="217"/>
      <c r="F70" s="217"/>
      <c r="G70" s="217"/>
      <c r="H70" s="217"/>
      <c r="I70" s="14" t="s">
        <v>316</v>
      </c>
      <c r="J70" s="14">
        <v>41</v>
      </c>
      <c r="K70" s="217"/>
      <c r="L70" s="14" t="s">
        <v>313</v>
      </c>
      <c r="M70" s="14">
        <v>166</v>
      </c>
      <c r="N70" s="217"/>
      <c r="O70" s="217"/>
      <c r="P70" s="217"/>
      <c r="Q70" s="217"/>
      <c r="R70" s="217"/>
      <c r="S70" s="217"/>
      <c r="T70" s="217"/>
      <c r="U70" s="217"/>
      <c r="V70" s="217"/>
      <c r="W70" s="217"/>
      <c r="X70" s="217"/>
      <c r="Y70" s="217"/>
      <c r="Z70" s="217"/>
      <c r="AA70" s="217"/>
      <c r="AB70" s="217"/>
      <c r="AC70" s="217"/>
    </row>
    <row r="71" spans="2:29">
      <c r="B71" s="217"/>
      <c r="E71" s="217"/>
      <c r="F71" s="217"/>
      <c r="G71" s="217"/>
      <c r="H71" s="217"/>
      <c r="I71" s="14" t="s">
        <v>79</v>
      </c>
      <c r="J71" s="14">
        <v>4431</v>
      </c>
      <c r="K71" s="217"/>
      <c r="L71" s="14" t="s">
        <v>314</v>
      </c>
      <c r="M71" s="14">
        <v>39</v>
      </c>
      <c r="N71" s="217"/>
      <c r="O71" s="217"/>
      <c r="P71" s="217"/>
      <c r="Q71" s="217"/>
      <c r="R71" s="217"/>
      <c r="S71" s="217"/>
      <c r="T71" s="217"/>
      <c r="U71" s="217"/>
      <c r="V71" s="217"/>
      <c r="W71" s="217"/>
      <c r="X71" s="217"/>
      <c r="Y71" s="217"/>
      <c r="Z71" s="217"/>
      <c r="AA71" s="217"/>
      <c r="AB71" s="217"/>
      <c r="AC71" s="217"/>
    </row>
    <row r="72" spans="2:29">
      <c r="B72" s="217"/>
      <c r="E72" s="217"/>
      <c r="F72" s="217"/>
      <c r="G72" s="217"/>
      <c r="H72" s="217"/>
      <c r="I72" s="14" t="s">
        <v>434</v>
      </c>
      <c r="J72" s="14">
        <v>2</v>
      </c>
      <c r="K72" s="217"/>
      <c r="L72" s="14" t="s">
        <v>315</v>
      </c>
      <c r="M72" s="14">
        <v>1230</v>
      </c>
      <c r="N72" s="217"/>
      <c r="O72" s="217"/>
      <c r="P72" s="217"/>
      <c r="Q72" s="217"/>
      <c r="R72" s="217"/>
      <c r="S72" s="217"/>
      <c r="T72" s="217"/>
      <c r="U72" s="217"/>
      <c r="V72" s="217"/>
      <c r="W72" s="217"/>
      <c r="X72" s="217"/>
      <c r="Y72" s="217"/>
      <c r="Z72" s="217"/>
      <c r="AA72" s="217"/>
      <c r="AB72" s="217"/>
      <c r="AC72" s="217"/>
    </row>
    <row r="73" spans="2:29">
      <c r="B73" s="217"/>
      <c r="E73" s="217"/>
      <c r="F73" s="217"/>
      <c r="G73" s="217"/>
      <c r="H73" s="217"/>
      <c r="I73" s="222" t="s">
        <v>418</v>
      </c>
      <c r="J73" s="97"/>
      <c r="K73" s="217"/>
      <c r="L73" s="14" t="s">
        <v>316</v>
      </c>
      <c r="M73" s="14">
        <v>53</v>
      </c>
      <c r="N73" s="217"/>
      <c r="O73" s="217"/>
      <c r="P73" s="217"/>
      <c r="Q73" s="217"/>
      <c r="R73" s="217"/>
      <c r="S73" s="217"/>
      <c r="T73" s="217"/>
      <c r="U73" s="217"/>
      <c r="V73" s="217"/>
      <c r="W73" s="217"/>
      <c r="X73" s="217"/>
      <c r="Y73" s="217"/>
      <c r="Z73" s="217"/>
      <c r="AA73" s="217"/>
      <c r="AB73" s="217"/>
      <c r="AC73" s="217"/>
    </row>
    <row r="74" spans="2:29">
      <c r="B74" s="217"/>
      <c r="E74" s="217"/>
      <c r="F74" s="217"/>
      <c r="G74" s="217"/>
      <c r="H74" s="217"/>
      <c r="I74" s="217"/>
      <c r="J74" s="97"/>
      <c r="K74" s="217"/>
      <c r="L74" s="14" t="s">
        <v>79</v>
      </c>
      <c r="M74" s="14">
        <v>4689</v>
      </c>
      <c r="N74" s="217"/>
      <c r="O74" s="217"/>
      <c r="P74" s="217"/>
      <c r="Q74" s="217"/>
      <c r="R74" s="217"/>
      <c r="S74" s="217"/>
      <c r="T74" s="217"/>
      <c r="U74" s="217"/>
      <c r="V74" s="217"/>
      <c r="W74" s="217"/>
      <c r="X74" s="217"/>
      <c r="Y74" s="217"/>
      <c r="Z74" s="217"/>
      <c r="AA74" s="217"/>
      <c r="AB74" s="217"/>
      <c r="AC74" s="217"/>
    </row>
    <row r="75" spans="2:29">
      <c r="B75" s="217"/>
      <c r="E75" s="217"/>
      <c r="I75" s="217"/>
      <c r="J75" s="97"/>
      <c r="K75" s="217"/>
      <c r="L75" s="14" t="s">
        <v>317</v>
      </c>
      <c r="M75" s="14">
        <v>3</v>
      </c>
      <c r="N75" s="217"/>
      <c r="O75" s="217"/>
      <c r="P75" s="217"/>
      <c r="Q75" s="217"/>
      <c r="R75" s="217"/>
      <c r="S75" s="217"/>
      <c r="T75" s="217"/>
      <c r="U75" s="217"/>
      <c r="V75" s="217"/>
      <c r="W75" s="217"/>
      <c r="X75" s="217"/>
      <c r="Y75" s="217"/>
      <c r="Z75" s="217"/>
      <c r="AA75" s="217"/>
      <c r="AB75" s="217"/>
      <c r="AC75" s="217"/>
    </row>
    <row r="76" spans="2:29">
      <c r="B76" s="217"/>
      <c r="E76" s="217"/>
      <c r="I76" s="217"/>
      <c r="J76" s="97"/>
      <c r="K76" s="217"/>
      <c r="L76" s="14" t="s">
        <v>434</v>
      </c>
      <c r="M76" s="14">
        <v>1</v>
      </c>
      <c r="N76" s="217"/>
      <c r="O76" s="217"/>
      <c r="P76" s="217"/>
      <c r="Q76" s="217"/>
      <c r="R76" s="217"/>
      <c r="S76" s="217"/>
      <c r="T76" s="217"/>
      <c r="U76" s="217"/>
      <c r="V76" s="217"/>
      <c r="W76" s="217"/>
      <c r="X76" s="217"/>
      <c r="Y76" s="217"/>
      <c r="Z76" s="217"/>
      <c r="AA76" s="217"/>
    </row>
    <row r="77" spans="2:29">
      <c r="B77" s="217"/>
      <c r="E77" s="217"/>
      <c r="I77" s="217"/>
      <c r="J77" s="97"/>
      <c r="K77" s="217"/>
      <c r="L77" s="222" t="s">
        <v>418</v>
      </c>
      <c r="N77" s="217"/>
      <c r="S77" s="217"/>
      <c r="T77" s="217"/>
      <c r="U77" s="217"/>
      <c r="V77" s="217"/>
      <c r="W77" s="217"/>
      <c r="X77" s="217"/>
      <c r="Y77" s="217"/>
      <c r="Z77" s="217"/>
      <c r="AA77" s="217"/>
      <c r="AB77" s="217"/>
    </row>
    <row r="78" spans="2:29">
      <c r="B78" s="217"/>
      <c r="J78" s="97"/>
      <c r="K78" s="217"/>
      <c r="L78" s="217"/>
      <c r="N78" s="217"/>
      <c r="S78" s="217"/>
      <c r="T78" s="217"/>
      <c r="U78" s="217"/>
      <c r="V78" s="217"/>
      <c r="W78" s="217"/>
      <c r="X78" s="217"/>
      <c r="Y78" s="217"/>
      <c r="Z78" s="217"/>
      <c r="AA78" s="217"/>
      <c r="AB78" s="217"/>
    </row>
    <row r="79" spans="2:29">
      <c r="J79" s="97"/>
    </row>
    <row r="80" spans="2:29">
      <c r="J80" s="97"/>
    </row>
    <row r="81" spans="10:10">
      <c r="J81" s="97"/>
    </row>
    <row r="82" spans="10:10">
      <c r="J82" s="97"/>
    </row>
    <row r="83" spans="10:10">
      <c r="J83" s="97"/>
    </row>
    <row r="84" spans="10:10">
      <c r="J84" s="97"/>
    </row>
    <row r="85" spans="10:10">
      <c r="J85" s="97"/>
    </row>
    <row r="86" spans="10:10">
      <c r="J86" s="97"/>
    </row>
    <row r="87" spans="10:10">
      <c r="J87" s="97"/>
    </row>
    <row r="88" spans="10:10">
      <c r="J88" s="97"/>
    </row>
    <row r="89" spans="10:10">
      <c r="J89" s="97"/>
    </row>
    <row r="90" spans="10:10">
      <c r="J90" s="97"/>
    </row>
    <row r="91" spans="10:10">
      <c r="J91" s="97"/>
    </row>
    <row r="92" spans="10:10">
      <c r="J92" s="97"/>
    </row>
    <row r="93" spans="10:10">
      <c r="J93" s="97"/>
    </row>
    <row r="94" spans="10:10">
      <c r="J94" s="97"/>
    </row>
    <row r="95" spans="10:10">
      <c r="J95" s="97"/>
    </row>
    <row r="96" spans="10:10">
      <c r="J96" s="97"/>
    </row>
    <row r="97" spans="10:10">
      <c r="J97" s="97"/>
    </row>
    <row r="98" spans="10:10">
      <c r="J98" s="97"/>
    </row>
    <row r="99" spans="10:10">
      <c r="J99" s="97"/>
    </row>
    <row r="100" spans="10:10">
      <c r="J100" s="97"/>
    </row>
    <row r="101" spans="10:10">
      <c r="J101" s="97"/>
    </row>
    <row r="102" spans="10:10">
      <c r="J102" s="97"/>
    </row>
    <row r="103" spans="10:10">
      <c r="J103" s="97"/>
    </row>
    <row r="104" spans="10:10">
      <c r="J104" s="97"/>
    </row>
    <row r="105" spans="10:10">
      <c r="J105" s="97"/>
    </row>
    <row r="106" spans="10:10">
      <c r="J106" s="97"/>
    </row>
    <row r="107" spans="10:10">
      <c r="J107" s="97"/>
    </row>
    <row r="108" spans="10:10">
      <c r="J108" s="97"/>
    </row>
    <row r="109" spans="10:10">
      <c r="J109" s="97"/>
    </row>
  </sheetData>
  <mergeCells count="8">
    <mergeCell ref="A4:A7"/>
    <mergeCell ref="C2:G2"/>
    <mergeCell ref="I2:M2"/>
    <mergeCell ref="O2:R2"/>
    <mergeCell ref="C3:D3"/>
    <mergeCell ref="F3:G3"/>
    <mergeCell ref="I3:J3"/>
    <mergeCell ref="L3:M3"/>
  </mergeCells>
  <conditionalFormatting sqref="D1:D4 D61:D1048576">
    <cfRule type="top10" dxfId="12" priority="8" rank="10"/>
  </conditionalFormatting>
  <conditionalFormatting sqref="C5:C60">
    <cfRule type="top10" dxfId="11" priority="7" rank="10"/>
  </conditionalFormatting>
  <conditionalFormatting sqref="F5:F60">
    <cfRule type="top10" dxfId="10" priority="6" rank="10"/>
  </conditionalFormatting>
  <conditionalFormatting sqref="D5:D60">
    <cfRule type="top10" dxfId="9" priority="5" rank="10"/>
  </conditionalFormatting>
  <conditionalFormatting sqref="G1:G4 G61:G1048576">
    <cfRule type="top10" dxfId="8" priority="9" rank="10"/>
  </conditionalFormatting>
  <conditionalFormatting sqref="G5:G60">
    <cfRule type="top10" dxfId="7" priority="10" rank="10"/>
  </conditionalFormatting>
  <conditionalFormatting sqref="J4">
    <cfRule type="top10" dxfId="6" priority="4" rank="10"/>
  </conditionalFormatting>
  <conditionalFormatting sqref="J110:J1048576 J1:J3">
    <cfRule type="top10" dxfId="5" priority="11" rank="10"/>
  </conditionalFormatting>
  <conditionalFormatting sqref="J73:J109">
    <cfRule type="top10" dxfId="4" priority="12" rank="10"/>
  </conditionalFormatting>
  <conditionalFormatting sqref="J5:J72">
    <cfRule type="top10" dxfId="3" priority="3" rank="10"/>
  </conditionalFormatting>
  <conditionalFormatting sqref="M4">
    <cfRule type="top10" dxfId="2" priority="2" rank="10"/>
  </conditionalFormatting>
  <conditionalFormatting sqref="M77:M1048576 M1:M3">
    <cfRule type="top10" dxfId="1" priority="13" rank="10"/>
  </conditionalFormatting>
  <conditionalFormatting sqref="M5:M76">
    <cfRule type="top10" dxfId="0" priority="1" rank="10"/>
  </conditionalFormatting>
  <hyperlinks>
    <hyperlink ref="C1" location="'Table of Contents'!A1" display="Table of Contents" xr:uid="{4FB0FBE7-CCD0-4782-99E6-943B894C5201}"/>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AB22-49D7-4085-856D-14F4F3019F88}">
  <dimension ref="B1:AA40"/>
  <sheetViews>
    <sheetView workbookViewId="0"/>
  </sheetViews>
  <sheetFormatPr defaultColWidth="9.1328125" defaultRowHeight="14.25"/>
  <cols>
    <col min="1" max="1" width="9.1328125" style="217"/>
    <col min="2" max="2" width="20.73046875" style="217" customWidth="1"/>
    <col min="3" max="6" width="15.59765625" style="217" customWidth="1"/>
    <col min="7" max="7" width="8.53125" style="217" customWidth="1"/>
    <col min="8" max="11" width="15.59765625" style="217" customWidth="1"/>
    <col min="12" max="12" width="14.06640625" style="217" customWidth="1"/>
    <col min="13" max="13" width="19.1328125" style="217" customWidth="1"/>
    <col min="14" max="14" width="15.73046875" style="217" customWidth="1"/>
    <col min="15" max="15" width="13.59765625" style="217" customWidth="1"/>
    <col min="16" max="16" width="16.59765625" style="217" customWidth="1"/>
    <col min="17" max="16384" width="9.1328125" style="217"/>
  </cols>
  <sheetData>
    <row r="1" spans="2:27">
      <c r="B1" s="79" t="s">
        <v>117</v>
      </c>
    </row>
    <row r="2" spans="2:27">
      <c r="G2" s="333"/>
    </row>
    <row r="3" spans="2:27" ht="15.75" customHeight="1">
      <c r="B3" s="522" t="s">
        <v>529</v>
      </c>
      <c r="C3" s="459"/>
      <c r="D3" s="459"/>
      <c r="E3" s="459"/>
      <c r="F3" s="459"/>
      <c r="G3" s="333"/>
    </row>
    <row r="4" spans="2:27" ht="14.45" customHeight="1">
      <c r="B4" s="66" t="s">
        <v>75</v>
      </c>
      <c r="C4" s="66">
        <v>2022</v>
      </c>
      <c r="D4" s="66">
        <v>2021</v>
      </c>
      <c r="E4" s="66">
        <v>2020</v>
      </c>
      <c r="F4" s="66">
        <v>2019</v>
      </c>
      <c r="G4" s="333"/>
    </row>
    <row r="5" spans="2:27" ht="14.45" customHeight="1">
      <c r="B5" s="14" t="s">
        <v>383</v>
      </c>
      <c r="C5" s="18">
        <v>180001</v>
      </c>
      <c r="D5" s="18">
        <v>158213</v>
      </c>
      <c r="E5" s="18">
        <v>154789</v>
      </c>
      <c r="F5" s="18">
        <v>149059</v>
      </c>
      <c r="G5" s="333"/>
    </row>
    <row r="6" spans="2:27" ht="14.45" customHeight="1">
      <c r="B6" s="14" t="s">
        <v>318</v>
      </c>
      <c r="C6" s="18">
        <v>32617</v>
      </c>
      <c r="D6" s="18">
        <v>33313</v>
      </c>
      <c r="E6" s="18">
        <v>37068</v>
      </c>
      <c r="F6" s="18">
        <v>35041</v>
      </c>
      <c r="G6" s="333"/>
    </row>
    <row r="7" spans="2:27" ht="14.45" customHeight="1">
      <c r="B7" s="16" t="s">
        <v>115</v>
      </c>
      <c r="C7" s="19">
        <f>SUM(C5:C6)</f>
        <v>212618</v>
      </c>
      <c r="D7" s="19">
        <f>SUM(D5:D6)</f>
        <v>191526</v>
      </c>
      <c r="E7" s="19">
        <v>191857</v>
      </c>
      <c r="F7" s="19">
        <v>184100</v>
      </c>
      <c r="G7" s="333"/>
    </row>
    <row r="8" spans="2:27" ht="14.45" customHeight="1">
      <c r="B8" s="222" t="s">
        <v>401</v>
      </c>
      <c r="G8" s="333"/>
    </row>
    <row r="9" spans="2:27" ht="14.45" customHeight="1">
      <c r="G9" s="333"/>
    </row>
    <row r="10" spans="2:27" ht="14.45" customHeight="1">
      <c r="K10" s="196"/>
    </row>
    <row r="11" spans="2:27" ht="14.45" customHeight="1">
      <c r="X11" s="6"/>
      <c r="Y11" s="6"/>
      <c r="Z11" s="6"/>
      <c r="AA11" s="6"/>
    </row>
    <row r="12" spans="2:27" s="333" customFormat="1" ht="14.45" customHeight="1">
      <c r="C12" s="470" t="s">
        <v>544</v>
      </c>
      <c r="D12" s="470"/>
      <c r="I12" s="470" t="s">
        <v>545</v>
      </c>
      <c r="J12" s="470"/>
      <c r="X12" s="305"/>
      <c r="Y12" s="305"/>
      <c r="Z12" s="305"/>
      <c r="AA12" s="305"/>
    </row>
    <row r="13" spans="2:27" ht="14.45" customHeight="1">
      <c r="X13" s="6"/>
      <c r="Y13" s="6"/>
      <c r="Z13" s="6"/>
      <c r="AA13" s="6"/>
    </row>
    <row r="14" spans="2:27" ht="14.45" customHeight="1">
      <c r="B14" s="470" t="s">
        <v>546</v>
      </c>
      <c r="C14" s="470"/>
      <c r="D14" s="470"/>
      <c r="E14" s="470"/>
      <c r="F14" s="470"/>
      <c r="H14" s="470" t="s">
        <v>548</v>
      </c>
      <c r="I14" s="470"/>
      <c r="J14" s="470"/>
      <c r="K14" s="470"/>
    </row>
    <row r="15" spans="2:27" ht="4.5" customHeight="1">
      <c r="B15" s="336"/>
      <c r="C15" s="263"/>
      <c r="D15" s="336"/>
      <c r="E15" s="336"/>
      <c r="F15" s="336"/>
      <c r="H15" s="459"/>
      <c r="I15" s="459"/>
      <c r="J15" s="459"/>
      <c r="K15" s="459"/>
    </row>
    <row r="16" spans="2:27" ht="15" customHeight="1">
      <c r="B16" s="263"/>
      <c r="C16" s="269" t="s">
        <v>536</v>
      </c>
      <c r="D16" s="269" t="s">
        <v>537</v>
      </c>
      <c r="E16" s="263" t="s">
        <v>538</v>
      </c>
      <c r="F16" s="263" t="s">
        <v>539</v>
      </c>
      <c r="H16" s="66" t="s">
        <v>119</v>
      </c>
      <c r="I16" s="66" t="s">
        <v>175</v>
      </c>
      <c r="J16" s="66" t="s">
        <v>179</v>
      </c>
      <c r="K16" s="212" t="s">
        <v>115</v>
      </c>
    </row>
    <row r="17" spans="2:12" ht="14.45" customHeight="1">
      <c r="B17" s="258" t="s">
        <v>319</v>
      </c>
      <c r="C17" s="259">
        <v>142916</v>
      </c>
      <c r="D17" s="259">
        <v>99029</v>
      </c>
      <c r="E17" s="259">
        <v>108260</v>
      </c>
      <c r="F17" s="259">
        <v>118978</v>
      </c>
      <c r="H17" s="14" t="s">
        <v>320</v>
      </c>
      <c r="I17" s="90">
        <v>27701</v>
      </c>
      <c r="J17" s="90">
        <v>10333</v>
      </c>
      <c r="K17" s="20">
        <f t="shared" ref="K17:K20" si="0">SUM(I17:J17)</f>
        <v>38034</v>
      </c>
    </row>
    <row r="18" spans="2:12" ht="14.45" customHeight="1">
      <c r="B18" s="21" t="s">
        <v>394</v>
      </c>
      <c r="C18" s="18">
        <v>23953</v>
      </c>
      <c r="D18" s="18">
        <v>46494</v>
      </c>
      <c r="E18" s="18">
        <v>22031</v>
      </c>
      <c r="F18" s="18">
        <v>14740</v>
      </c>
      <c r="H18" s="14" t="s">
        <v>322</v>
      </c>
      <c r="I18" s="90">
        <v>23407</v>
      </c>
      <c r="J18" s="90">
        <v>13661</v>
      </c>
      <c r="K18" s="20">
        <f t="shared" si="0"/>
        <v>37068</v>
      </c>
    </row>
    <row r="19" spans="2:12" ht="14.45" customHeight="1">
      <c r="B19" s="21" t="s">
        <v>321</v>
      </c>
      <c r="C19" s="18">
        <v>13132</v>
      </c>
      <c r="D19" s="18">
        <v>12690</v>
      </c>
      <c r="E19" s="18">
        <v>24498</v>
      </c>
      <c r="F19" s="18">
        <v>15341</v>
      </c>
      <c r="H19" s="221">
        <v>2021</v>
      </c>
      <c r="I19" s="90">
        <v>22464</v>
      </c>
      <c r="J19" s="90">
        <v>10849</v>
      </c>
      <c r="K19" s="20">
        <f t="shared" si="0"/>
        <v>33313</v>
      </c>
    </row>
    <row r="20" spans="2:12" ht="14.45" customHeight="1">
      <c r="B20" s="21" t="s">
        <v>323</v>
      </c>
      <c r="C20" s="18">
        <v>27308</v>
      </c>
      <c r="D20" s="18">
        <v>17081</v>
      </c>
      <c r="E20" s="18">
        <v>20267</v>
      </c>
      <c r="F20" s="18">
        <v>22194</v>
      </c>
      <c r="G20" s="275"/>
      <c r="H20" s="221">
        <v>2022</v>
      </c>
      <c r="I20" s="90">
        <v>26069</v>
      </c>
      <c r="J20" s="90">
        <v>6548</v>
      </c>
      <c r="K20" s="20">
        <f t="shared" si="0"/>
        <v>32617</v>
      </c>
    </row>
    <row r="21" spans="2:12" ht="14.45" customHeight="1">
      <c r="B21" s="222" t="s">
        <v>401</v>
      </c>
      <c r="C21" s="97"/>
      <c r="E21" s="196"/>
      <c r="F21" s="196"/>
      <c r="H21" s="222" t="s">
        <v>401</v>
      </c>
    </row>
    <row r="22" spans="2:12" s="333" customFormat="1" ht="14.45" customHeight="1">
      <c r="B22" s="339" t="s">
        <v>540</v>
      </c>
      <c r="C22" s="97"/>
      <c r="E22" s="196"/>
      <c r="F22" s="196"/>
      <c r="H22" s="339"/>
    </row>
    <row r="23" spans="2:12" ht="14.45" customHeight="1">
      <c r="B23" s="524"/>
      <c r="C23" s="524"/>
      <c r="D23" s="524"/>
      <c r="E23" s="524"/>
      <c r="F23" s="264"/>
    </row>
    <row r="24" spans="2:12" ht="14.45" customHeight="1">
      <c r="B24" s="471" t="s">
        <v>547</v>
      </c>
      <c r="C24" s="471"/>
      <c r="D24" s="471"/>
      <c r="E24" s="256"/>
      <c r="F24" s="256"/>
      <c r="H24" s="523" t="s">
        <v>549</v>
      </c>
      <c r="I24" s="523"/>
      <c r="K24" s="470" t="s">
        <v>550</v>
      </c>
      <c r="L24" s="470"/>
    </row>
    <row r="25" spans="2:12" ht="22.5" customHeight="1">
      <c r="B25" s="472"/>
      <c r="C25" s="472"/>
      <c r="D25" s="472"/>
      <c r="E25" s="196"/>
      <c r="F25" s="196"/>
      <c r="H25" s="523"/>
      <c r="I25" s="523"/>
      <c r="K25" s="459"/>
      <c r="L25" s="459"/>
    </row>
    <row r="26" spans="2:12" ht="14.45" customHeight="1">
      <c r="B26" s="21" t="s">
        <v>541</v>
      </c>
      <c r="C26" s="90">
        <v>7327</v>
      </c>
      <c r="D26" s="301">
        <f>C26/$C$29</f>
        <v>0.19757314278009977</v>
      </c>
      <c r="H26" s="66" t="s">
        <v>324</v>
      </c>
      <c r="I26" s="66" t="s">
        <v>158</v>
      </c>
      <c r="K26" s="294" t="s">
        <v>122</v>
      </c>
      <c r="L26" s="66" t="s">
        <v>158</v>
      </c>
    </row>
    <row r="27" spans="2:12" ht="14.45" customHeight="1">
      <c r="B27" s="21" t="s">
        <v>542</v>
      </c>
      <c r="C27" s="90">
        <v>5437</v>
      </c>
      <c r="D27" s="301">
        <f t="shared" ref="D27:D28" si="1">C27/$C$29</f>
        <v>0.14660914116219495</v>
      </c>
      <c r="H27" s="14" t="s">
        <v>352</v>
      </c>
      <c r="I27" s="90">
        <v>2247</v>
      </c>
      <c r="K27" s="14" t="s">
        <v>381</v>
      </c>
      <c r="L27" s="90">
        <v>1682</v>
      </c>
    </row>
    <row r="28" spans="2:12" ht="14.45" customHeight="1">
      <c r="B28" s="21" t="s">
        <v>543</v>
      </c>
      <c r="C28" s="90">
        <v>24321</v>
      </c>
      <c r="D28" s="301">
        <f t="shared" si="1"/>
        <v>0.65581771605770522</v>
      </c>
      <c r="H28" s="14" t="s">
        <v>61</v>
      </c>
      <c r="I28" s="90">
        <v>11426</v>
      </c>
      <c r="K28" s="14" t="s">
        <v>56</v>
      </c>
      <c r="L28" s="90">
        <v>1639</v>
      </c>
    </row>
    <row r="29" spans="2:12" ht="14.45" customHeight="1">
      <c r="B29" s="16" t="s">
        <v>115</v>
      </c>
      <c r="C29" s="298">
        <f>SUM(C18:C19)</f>
        <v>37085</v>
      </c>
      <c r="D29" s="153">
        <f>SUM(D26:D28)</f>
        <v>1</v>
      </c>
      <c r="H29" s="14" t="s">
        <v>62</v>
      </c>
      <c r="I29" s="90">
        <v>10530</v>
      </c>
      <c r="K29" s="14" t="s">
        <v>57</v>
      </c>
      <c r="L29" s="90">
        <v>5782</v>
      </c>
    </row>
    <row r="30" spans="2:12" ht="14.45" customHeight="1">
      <c r="B30" s="222" t="s">
        <v>401</v>
      </c>
      <c r="E30" s="196"/>
      <c r="F30" s="196"/>
      <c r="H30" s="14" t="s">
        <v>63</v>
      </c>
      <c r="I30" s="90">
        <v>8019</v>
      </c>
      <c r="K30" s="14" t="s">
        <v>58</v>
      </c>
      <c r="L30" s="90">
        <v>4463</v>
      </c>
    </row>
    <row r="31" spans="2:12" ht="14.45" customHeight="1">
      <c r="B31" s="222" t="s">
        <v>447</v>
      </c>
      <c r="H31" s="14" t="s">
        <v>353</v>
      </c>
      <c r="I31" s="90">
        <v>395</v>
      </c>
      <c r="K31" s="14" t="s">
        <v>59</v>
      </c>
      <c r="L31" s="90">
        <v>3462</v>
      </c>
    </row>
    <row r="32" spans="2:12" ht="14.45" customHeight="1">
      <c r="B32" s="99"/>
      <c r="C32" s="196"/>
      <c r="D32" s="97"/>
      <c r="H32" s="16" t="s">
        <v>115</v>
      </c>
      <c r="I32" s="19">
        <f>SUM(I27:I31)</f>
        <v>32617</v>
      </c>
      <c r="K32" s="14" t="s">
        <v>60</v>
      </c>
      <c r="L32" s="90">
        <v>4531</v>
      </c>
    </row>
    <row r="33" spans="2:12" ht="14.45" customHeight="1">
      <c r="C33" s="196"/>
      <c r="D33" s="137"/>
      <c r="E33" s="1"/>
      <c r="F33" s="1"/>
      <c r="H33" s="222" t="s">
        <v>401</v>
      </c>
      <c r="K33" s="14" t="s">
        <v>377</v>
      </c>
      <c r="L33" s="90">
        <v>5629</v>
      </c>
    </row>
    <row r="34" spans="2:12" ht="14.45" customHeight="1">
      <c r="B34" s="2"/>
      <c r="C34" s="4"/>
      <c r="D34" s="137"/>
      <c r="E34" s="1"/>
      <c r="F34" s="1"/>
      <c r="K34" s="14" t="s">
        <v>201</v>
      </c>
      <c r="L34" s="90">
        <v>5429</v>
      </c>
    </row>
    <row r="35" spans="2:12" ht="14.45" customHeight="1">
      <c r="B35" s="137"/>
      <c r="C35" s="1"/>
      <c r="D35" s="137"/>
      <c r="E35" s="1"/>
      <c r="F35" s="1"/>
      <c r="K35" s="295" t="s">
        <v>115</v>
      </c>
      <c r="L35" s="19">
        <f>SUM(L27:L34)</f>
        <v>32617</v>
      </c>
    </row>
    <row r="36" spans="2:12" ht="14.45" customHeight="1">
      <c r="B36" s="137"/>
      <c r="C36" s="1"/>
      <c r="D36" s="137"/>
      <c r="E36" s="1"/>
      <c r="F36" s="1"/>
      <c r="K36" s="222" t="s">
        <v>401</v>
      </c>
    </row>
    <row r="37" spans="2:12">
      <c r="B37" s="137"/>
      <c r="C37" s="106"/>
      <c r="D37" s="146"/>
      <c r="E37" s="106"/>
    </row>
    <row r="38" spans="2:12">
      <c r="B38" s="137"/>
      <c r="C38" s="106"/>
      <c r="D38" s="146"/>
      <c r="E38" s="106"/>
    </row>
    <row r="39" spans="2:12" ht="16.899999999999999" customHeight="1">
      <c r="B39" s="137"/>
      <c r="C39" s="106"/>
      <c r="D39" s="106"/>
      <c r="E39" s="97"/>
    </row>
    <row r="40" spans="2:12">
      <c r="C40" s="97"/>
      <c r="D40" s="97"/>
      <c r="E40" s="97"/>
    </row>
  </sheetData>
  <mergeCells count="9">
    <mergeCell ref="B3:F3"/>
    <mergeCell ref="H24:I25"/>
    <mergeCell ref="K24:L25"/>
    <mergeCell ref="H14:K15"/>
    <mergeCell ref="B23:E23"/>
    <mergeCell ref="B24:D25"/>
    <mergeCell ref="B14:F14"/>
    <mergeCell ref="C12:D12"/>
    <mergeCell ref="I12:J12"/>
  </mergeCells>
  <hyperlinks>
    <hyperlink ref="B1" location="'Table of Contents'!A1" display="Table of Contents" xr:uid="{0AC4C894-276F-4068-8953-64D9F7922FD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3377-C794-4605-8F46-48482FFC3C1E}">
  <dimension ref="B1:AE51"/>
  <sheetViews>
    <sheetView workbookViewId="0">
      <selection activeCell="B1" sqref="B1"/>
    </sheetView>
  </sheetViews>
  <sheetFormatPr defaultColWidth="9" defaultRowHeight="15.4"/>
  <cols>
    <col min="1" max="1" width="9" style="6"/>
    <col min="2" max="2" width="12.86328125" style="6" customWidth="1"/>
    <col min="3" max="3" width="17" customWidth="1"/>
    <col min="4" max="4" width="17.265625" customWidth="1"/>
    <col min="5" max="5" width="16" style="6" customWidth="1"/>
    <col min="6" max="6" width="16.1328125" style="6" customWidth="1"/>
    <col min="7" max="7" width="9" style="6"/>
    <col min="8" max="8" width="9" style="6" customWidth="1"/>
    <col min="9" max="9" width="18" style="6" bestFit="1" customWidth="1"/>
    <col min="10" max="10" width="9" style="6" customWidth="1"/>
    <col min="11" max="11" width="21.86328125" style="6" customWidth="1"/>
    <col min="12" max="12" width="13.33203125" style="6" customWidth="1"/>
    <col min="13" max="25" width="9" style="6" customWidth="1"/>
    <col min="26" max="26" width="9" style="6"/>
    <col min="27" max="27" width="49.59765625" style="6" customWidth="1"/>
    <col min="28" max="16384" width="9" style="6"/>
  </cols>
  <sheetData>
    <row r="1" spans="2:31">
      <c r="B1" s="13" t="s">
        <v>117</v>
      </c>
      <c r="C1" s="165"/>
      <c r="D1" s="165"/>
      <c r="K1" s="5"/>
      <c r="AA1" s="162" t="str">
        <f>IFERROR(IF(#REF!="","",#REF!),"")</f>
        <v/>
      </c>
      <c r="AB1" s="198"/>
      <c r="AC1" s="198"/>
      <c r="AD1" s="198"/>
      <c r="AE1" s="198"/>
    </row>
    <row r="2" spans="2:31" ht="18.75" customHeight="1">
      <c r="B2" s="451" t="s">
        <v>113</v>
      </c>
      <c r="C2" s="451"/>
      <c r="D2" s="451"/>
      <c r="E2" s="451"/>
      <c r="F2" s="451"/>
      <c r="K2" s="7"/>
      <c r="L2" s="8"/>
      <c r="AA2" s="198" t="str">
        <f>IFERROR(IF(#REF!="","",#REF!),"")</f>
        <v/>
      </c>
      <c r="AB2" s="162"/>
      <c r="AC2" s="169"/>
      <c r="AD2" s="162"/>
      <c r="AE2" s="169"/>
    </row>
    <row r="3" spans="2:31" ht="28.5">
      <c r="B3" s="151" t="s">
        <v>0</v>
      </c>
      <c r="C3" s="168" t="s">
        <v>450</v>
      </c>
      <c r="D3" s="168" t="s">
        <v>449</v>
      </c>
      <c r="E3" s="168" t="s">
        <v>499</v>
      </c>
      <c r="F3" s="168" t="s">
        <v>498</v>
      </c>
      <c r="K3" s="7"/>
      <c r="L3" s="8"/>
      <c r="AA3" s="198" t="str">
        <f>IFERROR(IF(#REF!="","",#REF!),"")</f>
        <v/>
      </c>
      <c r="AB3" s="198"/>
      <c r="AC3" s="169"/>
      <c r="AD3" s="198"/>
      <c r="AE3" s="169"/>
    </row>
    <row r="4" spans="2:31">
      <c r="B4" s="159" t="s">
        <v>1</v>
      </c>
      <c r="C4" s="42">
        <v>285</v>
      </c>
      <c r="D4" s="42">
        <v>9939</v>
      </c>
      <c r="E4" s="235">
        <v>18149.099999999999</v>
      </c>
      <c r="F4" s="152">
        <f>(C4+D4)/E4</f>
        <v>0.56333371902738982</v>
      </c>
      <c r="K4" s="7"/>
      <c r="L4" s="8"/>
      <c r="AA4" s="198" t="str">
        <f>IFERROR(IF(#REF!="","",#REF!),"")</f>
        <v/>
      </c>
      <c r="AB4" s="162"/>
      <c r="AC4" s="169"/>
      <c r="AD4" s="162"/>
      <c r="AE4" s="169"/>
    </row>
    <row r="5" spans="2:31">
      <c r="B5" s="159" t="s">
        <v>2</v>
      </c>
      <c r="C5" s="42">
        <v>393</v>
      </c>
      <c r="D5" s="42">
        <v>6344</v>
      </c>
      <c r="E5" s="235">
        <v>16735.363999999998</v>
      </c>
      <c r="F5" s="152">
        <f t="shared" ref="F5:F42" si="0">(C5+D5)/E5</f>
        <v>0.40256070916652908</v>
      </c>
      <c r="K5" s="7"/>
      <c r="L5" s="8"/>
      <c r="AA5" s="198" t="str">
        <f>IFERROR(IF(#REF!="","",#REF!),"")</f>
        <v/>
      </c>
      <c r="AB5" s="162"/>
      <c r="AC5" s="169"/>
      <c r="AD5" s="162"/>
      <c r="AE5" s="162"/>
    </row>
    <row r="6" spans="2:31">
      <c r="B6" s="159" t="s">
        <v>3</v>
      </c>
      <c r="C6" s="42">
        <v>3711</v>
      </c>
      <c r="D6" s="42">
        <v>59366</v>
      </c>
      <c r="E6" s="235">
        <v>174415.22</v>
      </c>
      <c r="F6" s="152">
        <f t="shared" si="0"/>
        <v>0.36164848457605936</v>
      </c>
      <c r="K6" s="7"/>
      <c r="L6" s="8"/>
      <c r="AA6" s="198" t="str">
        <f>IFERROR(IF(#REF!="","",#REF!),"")</f>
        <v/>
      </c>
      <c r="AB6" s="162"/>
      <c r="AC6" s="169"/>
      <c r="AD6" s="162"/>
      <c r="AE6" s="162"/>
    </row>
    <row r="7" spans="2:31">
      <c r="B7" s="159" t="s">
        <v>4</v>
      </c>
      <c r="C7" s="42">
        <v>2450</v>
      </c>
      <c r="D7" s="42">
        <v>23956</v>
      </c>
      <c r="E7" s="235">
        <v>62564.415000000001</v>
      </c>
      <c r="F7" s="152">
        <f t="shared" si="0"/>
        <v>0.42206100704370048</v>
      </c>
      <c r="K7" s="7"/>
      <c r="L7" s="8"/>
      <c r="AA7" s="198" t="str">
        <f>IFERROR(IF(#REF!="","",#REF!),"")</f>
        <v/>
      </c>
      <c r="AB7" s="162"/>
      <c r="AC7" s="169"/>
      <c r="AD7" s="162"/>
      <c r="AE7" s="162"/>
    </row>
    <row r="8" spans="2:31">
      <c r="B8" s="159" t="s">
        <v>5</v>
      </c>
      <c r="C8" s="42">
        <v>2672</v>
      </c>
      <c r="D8" s="42">
        <v>19790</v>
      </c>
      <c r="E8" s="235">
        <v>51143.752999999997</v>
      </c>
      <c r="F8" s="152">
        <f t="shared" si="0"/>
        <v>0.43919342407273088</v>
      </c>
      <c r="K8" s="7"/>
      <c r="L8" s="8"/>
      <c r="AA8" s="198" t="str">
        <f>IFERROR(IF(#REF!="","",#REF!),"")</f>
        <v/>
      </c>
      <c r="AB8" s="162"/>
      <c r="AC8" s="169"/>
      <c r="AD8" s="198"/>
      <c r="AE8" s="169"/>
    </row>
    <row r="9" spans="2:31">
      <c r="B9" s="159" t="s">
        <v>6</v>
      </c>
      <c r="C9" s="42">
        <v>14543</v>
      </c>
      <c r="D9" s="42">
        <v>119442</v>
      </c>
      <c r="E9" s="235">
        <v>423737.83</v>
      </c>
      <c r="F9" s="152">
        <f t="shared" si="0"/>
        <v>0.31619787168872787</v>
      </c>
      <c r="K9" s="7"/>
      <c r="L9" s="8"/>
      <c r="AA9" s="198" t="str">
        <f>IFERROR(IF(#REF!="","",#REF!),"")</f>
        <v/>
      </c>
      <c r="AB9" s="162"/>
      <c r="AC9" s="169"/>
      <c r="AD9" s="198"/>
      <c r="AE9" s="169"/>
    </row>
    <row r="10" spans="2:31">
      <c r="B10" s="159" t="s">
        <v>7</v>
      </c>
      <c r="C10" s="42">
        <v>86</v>
      </c>
      <c r="D10" s="42">
        <v>968</v>
      </c>
      <c r="E10" s="235">
        <v>2768.4850000000001</v>
      </c>
      <c r="F10" s="152">
        <f t="shared" si="0"/>
        <v>0.38071363940927977</v>
      </c>
      <c r="K10" s="7"/>
      <c r="L10" s="8"/>
      <c r="AA10" s="198" t="str">
        <f>IFERROR(IF(#REF!="","",#REF!),"")</f>
        <v/>
      </c>
      <c r="AB10" s="162"/>
      <c r="AC10" s="169"/>
      <c r="AD10" s="162"/>
      <c r="AE10" s="162"/>
    </row>
    <row r="11" spans="2:31">
      <c r="B11" s="159" t="s">
        <v>8</v>
      </c>
      <c r="C11" s="42">
        <v>2411</v>
      </c>
      <c r="D11" s="42">
        <v>33778</v>
      </c>
      <c r="E11" s="235">
        <v>87162.011999999988</v>
      </c>
      <c r="F11" s="152">
        <f t="shared" si="0"/>
        <v>0.4151923431964834</v>
      </c>
      <c r="K11" s="7"/>
      <c r="L11" s="8"/>
      <c r="AA11" s="198" t="str">
        <f>IFERROR(IF(#REF!="","",#REF!),"")</f>
        <v/>
      </c>
      <c r="AB11" s="162"/>
      <c r="AC11" s="169"/>
      <c r="AD11" s="198"/>
    </row>
    <row r="12" spans="2:31">
      <c r="B12" s="159" t="s">
        <v>9</v>
      </c>
      <c r="C12" s="42">
        <v>936</v>
      </c>
      <c r="D12" s="42">
        <v>13160</v>
      </c>
      <c r="E12" s="235">
        <v>35347.341000000008</v>
      </c>
      <c r="F12" s="152">
        <f t="shared" si="0"/>
        <v>0.39878530042754834</v>
      </c>
      <c r="K12" s="7"/>
      <c r="L12" s="8"/>
      <c r="AA12" s="202" t="str">
        <f>IFERROR(IF(#REF!="","",#REF!),"")</f>
        <v/>
      </c>
    </row>
    <row r="13" spans="2:31">
      <c r="B13" s="159" t="s">
        <v>10</v>
      </c>
      <c r="C13" s="42">
        <v>187</v>
      </c>
      <c r="D13" s="42">
        <v>2490</v>
      </c>
      <c r="E13" s="235">
        <v>5144.5609999999997</v>
      </c>
      <c r="F13" s="152">
        <f t="shared" si="0"/>
        <v>0.52035538114913982</v>
      </c>
      <c r="K13" s="7"/>
      <c r="L13" s="8"/>
      <c r="AA13" s="198" t="str">
        <f>IFERROR(IF(#REF!="","",#REF!),"")</f>
        <v/>
      </c>
    </row>
    <row r="14" spans="2:31">
      <c r="B14" s="159" t="s">
        <v>11</v>
      </c>
      <c r="C14" s="42">
        <v>1155</v>
      </c>
      <c r="D14" s="42">
        <v>35954</v>
      </c>
      <c r="E14" s="235">
        <v>88198.08199999998</v>
      </c>
      <c r="F14" s="152">
        <f t="shared" si="0"/>
        <v>0.4207461110095343</v>
      </c>
      <c r="K14" s="7"/>
      <c r="L14" s="8"/>
      <c r="AA14" s="198" t="str">
        <f>IFERROR(IF(#REF!="","",#REF!),"")</f>
        <v/>
      </c>
    </row>
    <row r="15" spans="2:31">
      <c r="B15" s="159" t="s">
        <v>12</v>
      </c>
      <c r="C15" s="42">
        <v>55</v>
      </c>
      <c r="D15" s="42">
        <v>584</v>
      </c>
      <c r="E15" s="235">
        <v>1536.5650000000001</v>
      </c>
      <c r="F15" s="152">
        <f t="shared" si="0"/>
        <v>0.41586265468756606</v>
      </c>
      <c r="K15" s="7"/>
      <c r="L15" s="8"/>
      <c r="AA15" s="198" t="str">
        <f>IFERROR(IF(#REF!="","",#REF!),"")</f>
        <v/>
      </c>
    </row>
    <row r="16" spans="2:31">
      <c r="B16" s="159" t="s">
        <v>13</v>
      </c>
      <c r="C16" s="42">
        <v>1574</v>
      </c>
      <c r="D16" s="42">
        <v>37931</v>
      </c>
      <c r="E16" s="235">
        <v>85658.064999999988</v>
      </c>
      <c r="F16" s="152">
        <f t="shared" si="0"/>
        <v>0.46119416776458827</v>
      </c>
      <c r="K16" s="7"/>
      <c r="L16" s="8"/>
      <c r="AA16" s="198" t="str">
        <f>IFERROR(IF(#REF!="","",#REF!),"")</f>
        <v/>
      </c>
    </row>
    <row r="17" spans="2:27">
      <c r="B17" s="159" t="s">
        <v>14</v>
      </c>
      <c r="C17" s="42">
        <v>1758</v>
      </c>
      <c r="D17" s="42">
        <v>24520</v>
      </c>
      <c r="E17" s="235">
        <v>57429.864000000001</v>
      </c>
      <c r="F17" s="152">
        <f t="shared" si="0"/>
        <v>0.45756681575982838</v>
      </c>
      <c r="K17" s="7"/>
      <c r="L17" s="8"/>
      <c r="AA17" s="198" t="str">
        <f>IFERROR(IF(#REF!="","",#REF!),"")</f>
        <v/>
      </c>
    </row>
    <row r="18" spans="2:27">
      <c r="B18" s="159" t="s">
        <v>15</v>
      </c>
      <c r="C18" s="42">
        <v>2676</v>
      </c>
      <c r="D18" s="42">
        <v>14304</v>
      </c>
      <c r="E18" s="235">
        <v>62304.073000000004</v>
      </c>
      <c r="F18" s="152">
        <f t="shared" si="0"/>
        <v>0.27253434939959703</v>
      </c>
      <c r="K18" s="7"/>
      <c r="L18" s="8"/>
      <c r="AA18" s="198" t="str">
        <f>IFERROR(IF(#REF!="","",#REF!),"")</f>
        <v/>
      </c>
    </row>
    <row r="19" spans="2:27">
      <c r="B19" s="159" t="s">
        <v>16</v>
      </c>
      <c r="C19" s="42">
        <v>1540</v>
      </c>
      <c r="D19" s="42">
        <v>7073</v>
      </c>
      <c r="E19" s="235">
        <v>19666.735000000001</v>
      </c>
      <c r="F19" s="152">
        <f t="shared" si="0"/>
        <v>0.43794763085992666</v>
      </c>
      <c r="H19" s="6" t="s">
        <v>168</v>
      </c>
      <c r="K19" s="7"/>
      <c r="L19" s="8"/>
      <c r="AA19" s="198" t="str">
        <f>IFERROR(IF(#REF!="","",#REF!),"")</f>
        <v/>
      </c>
    </row>
    <row r="20" spans="2:27">
      <c r="B20" s="159" t="s">
        <v>17</v>
      </c>
      <c r="C20" s="42">
        <v>79100</v>
      </c>
      <c r="D20" s="42">
        <v>398059</v>
      </c>
      <c r="E20" s="235">
        <v>1962734.5</v>
      </c>
      <c r="F20" s="152">
        <f t="shared" si="0"/>
        <v>0.24310929471102688</v>
      </c>
      <c r="K20" s="7"/>
      <c r="L20" s="8"/>
      <c r="AA20" s="198" t="str">
        <f>IFERROR(IF(#REF!="","",#REF!),"")</f>
        <v/>
      </c>
    </row>
    <row r="21" spans="2:27">
      <c r="B21" s="159" t="s">
        <v>18</v>
      </c>
      <c r="C21" s="42">
        <v>6836</v>
      </c>
      <c r="D21" s="42">
        <v>50350</v>
      </c>
      <c r="E21" s="235">
        <v>220545.62000000002</v>
      </c>
      <c r="F21" s="152">
        <f t="shared" si="0"/>
        <v>0.25929329269835416</v>
      </c>
      <c r="I21" s="280"/>
      <c r="K21" s="7"/>
      <c r="L21" s="8"/>
      <c r="AA21" s="198" t="str">
        <f>IFERROR(IF(#REF!="","",#REF!),"")</f>
        <v/>
      </c>
    </row>
    <row r="22" spans="2:27">
      <c r="B22" s="159" t="s">
        <v>19</v>
      </c>
      <c r="C22" s="42">
        <v>1259</v>
      </c>
      <c r="D22" s="42">
        <v>9542</v>
      </c>
      <c r="E22" s="235">
        <v>36332.665000000001</v>
      </c>
      <c r="F22" s="152">
        <f t="shared" si="0"/>
        <v>0.29728069768622806</v>
      </c>
      <c r="K22" s="7"/>
      <c r="L22" s="8"/>
      <c r="AA22" s="198" t="str">
        <f>IFERROR(IF(#REF!="","",#REF!),"")</f>
        <v/>
      </c>
    </row>
    <row r="23" spans="2:27">
      <c r="B23" s="159" t="s">
        <v>20</v>
      </c>
      <c r="C23" s="42">
        <v>981</v>
      </c>
      <c r="D23" s="42">
        <v>6021</v>
      </c>
      <c r="E23" s="235">
        <v>17210.837</v>
      </c>
      <c r="F23" s="152">
        <f t="shared" si="0"/>
        <v>0.40683669248625154</v>
      </c>
      <c r="K23" s="280"/>
      <c r="L23" s="8"/>
      <c r="AA23" s="198" t="str">
        <f>IFERROR(IF(#REF!="","",#REF!),"")</f>
        <v/>
      </c>
    </row>
    <row r="24" spans="2:27">
      <c r="B24" s="159" t="s">
        <v>21</v>
      </c>
      <c r="C24" s="42">
        <v>1561</v>
      </c>
      <c r="D24" s="42">
        <v>25974</v>
      </c>
      <c r="E24" s="235">
        <v>62822.254000000008</v>
      </c>
      <c r="F24" s="152">
        <f t="shared" si="0"/>
        <v>0.43830009665046399</v>
      </c>
      <c r="K24" s="305"/>
      <c r="L24" s="8"/>
      <c r="AA24" s="198" t="str">
        <f>IFERROR(IF(#REF!="","",#REF!),"")</f>
        <v/>
      </c>
    </row>
    <row r="25" spans="2:27">
      <c r="B25" s="159" t="s">
        <v>22</v>
      </c>
      <c r="C25" s="42">
        <v>328</v>
      </c>
      <c r="D25" s="42">
        <v>3262</v>
      </c>
      <c r="E25" s="235">
        <v>7598.6179999999986</v>
      </c>
      <c r="F25" s="152">
        <f t="shared" si="0"/>
        <v>0.47245433314321111</v>
      </c>
      <c r="I25" s="280"/>
      <c r="K25" s="305"/>
      <c r="L25" s="8"/>
      <c r="AA25" s="198" t="str">
        <f>IFERROR(IF(#REF!="","",#REF!),"")</f>
        <v/>
      </c>
    </row>
    <row r="26" spans="2:27">
      <c r="B26" s="159" t="s">
        <v>23</v>
      </c>
      <c r="C26" s="42">
        <v>1427</v>
      </c>
      <c r="D26" s="42">
        <v>18084</v>
      </c>
      <c r="E26" s="235">
        <v>48663.003999999994</v>
      </c>
      <c r="F26" s="152">
        <f t="shared" si="0"/>
        <v>0.40094113384368962</v>
      </c>
      <c r="K26" s="305"/>
      <c r="L26" s="8"/>
      <c r="AA26" s="198" t="str">
        <f>IFERROR(IF(#REF!="","",#REF!),"")</f>
        <v/>
      </c>
    </row>
    <row r="27" spans="2:27">
      <c r="B27" s="159" t="s">
        <v>24</v>
      </c>
      <c r="C27" s="42">
        <v>1228</v>
      </c>
      <c r="D27" s="42">
        <v>16041</v>
      </c>
      <c r="E27" s="235">
        <v>31607.811999999994</v>
      </c>
      <c r="F27" s="152">
        <f t="shared" si="0"/>
        <v>0.54635227519070295</v>
      </c>
      <c r="K27" s="280"/>
      <c r="L27" s="8"/>
    </row>
    <row r="28" spans="2:27">
      <c r="B28" s="159" t="s">
        <v>25</v>
      </c>
      <c r="C28" s="42">
        <v>699</v>
      </c>
      <c r="D28" s="42">
        <v>6242</v>
      </c>
      <c r="E28" s="235">
        <v>14943.920999999998</v>
      </c>
      <c r="F28" s="152">
        <f t="shared" si="0"/>
        <v>0.46446980012809225</v>
      </c>
      <c r="K28" s="305"/>
      <c r="L28" s="8"/>
    </row>
    <row r="29" spans="2:27">
      <c r="B29" s="159" t="s">
        <v>26</v>
      </c>
      <c r="C29" s="42">
        <v>400</v>
      </c>
      <c r="D29" s="42">
        <v>4594</v>
      </c>
      <c r="E29" s="235">
        <v>9537.9930000000004</v>
      </c>
      <c r="F29" s="152">
        <f t="shared" si="0"/>
        <v>0.52359023538809468</v>
      </c>
      <c r="K29" s="7"/>
      <c r="L29" s="8"/>
    </row>
    <row r="30" spans="2:27">
      <c r="B30" s="159" t="s">
        <v>27</v>
      </c>
      <c r="C30" s="42">
        <v>19761</v>
      </c>
      <c r="D30" s="42">
        <v>221418</v>
      </c>
      <c r="E30" s="235">
        <v>784893.99</v>
      </c>
      <c r="F30" s="152">
        <f t="shared" si="0"/>
        <v>0.3072758908499223</v>
      </c>
      <c r="K30" s="305"/>
      <c r="L30" s="8"/>
    </row>
    <row r="31" spans="2:27">
      <c r="B31" s="159" t="s">
        <v>28</v>
      </c>
      <c r="C31" s="42">
        <v>1620</v>
      </c>
      <c r="D31" s="42">
        <v>3727</v>
      </c>
      <c r="E31" s="235">
        <v>11350.289000000001</v>
      </c>
      <c r="F31" s="152">
        <f t="shared" si="0"/>
        <v>0.47108932644798734</v>
      </c>
      <c r="K31" s="305"/>
      <c r="L31" s="8"/>
    </row>
    <row r="32" spans="2:27">
      <c r="B32" s="159" t="s">
        <v>29</v>
      </c>
      <c r="C32" s="42">
        <v>3423</v>
      </c>
      <c r="D32" s="42">
        <v>34300</v>
      </c>
      <c r="E32" s="235">
        <v>98506.111999999994</v>
      </c>
      <c r="F32" s="152">
        <f t="shared" si="0"/>
        <v>0.38295085689708269</v>
      </c>
      <c r="K32" s="280"/>
      <c r="L32" s="8"/>
    </row>
    <row r="33" spans="2:12">
      <c r="B33" s="159" t="s">
        <v>30</v>
      </c>
      <c r="C33" s="42">
        <v>407</v>
      </c>
      <c r="D33" s="42">
        <v>2081</v>
      </c>
      <c r="E33" s="235">
        <v>9309.3459999999995</v>
      </c>
      <c r="F33" s="152">
        <f t="shared" si="0"/>
        <v>0.26725830149615237</v>
      </c>
      <c r="K33" s="305"/>
      <c r="L33" s="8"/>
    </row>
    <row r="34" spans="2:12">
      <c r="B34" s="159" t="s">
        <v>31</v>
      </c>
      <c r="C34" s="42">
        <v>22010</v>
      </c>
      <c r="D34" s="42">
        <v>166061</v>
      </c>
      <c r="E34" s="235">
        <v>708927.29</v>
      </c>
      <c r="F34" s="152">
        <f t="shared" si="0"/>
        <v>0.26528954753596801</v>
      </c>
      <c r="K34" s="7"/>
      <c r="L34" s="8"/>
    </row>
    <row r="35" spans="2:12">
      <c r="B35" s="159" t="s">
        <v>32</v>
      </c>
      <c r="C35" s="42">
        <v>12982</v>
      </c>
      <c r="D35" s="42">
        <v>156006</v>
      </c>
      <c r="E35" s="235">
        <v>442234.14999999997</v>
      </c>
      <c r="F35" s="152">
        <f t="shared" si="0"/>
        <v>0.38212336157214455</v>
      </c>
      <c r="K35" s="305"/>
      <c r="L35" s="8"/>
    </row>
    <row r="36" spans="2:12">
      <c r="B36" s="159" t="s">
        <v>33</v>
      </c>
      <c r="C36" s="42">
        <v>1260</v>
      </c>
      <c r="D36" s="42">
        <v>13795</v>
      </c>
      <c r="E36" s="235">
        <v>35556.284</v>
      </c>
      <c r="F36" s="152">
        <f t="shared" si="0"/>
        <v>0.42341320032205843</v>
      </c>
      <c r="K36" s="305"/>
      <c r="L36" s="305"/>
    </row>
    <row r="37" spans="2:12">
      <c r="B37" s="159" t="s">
        <v>34</v>
      </c>
      <c r="C37" s="42">
        <v>6618</v>
      </c>
      <c r="D37" s="42">
        <v>64425</v>
      </c>
      <c r="E37" s="235">
        <v>238856.86</v>
      </c>
      <c r="F37" s="152">
        <f t="shared" si="0"/>
        <v>0.29742917996996193</v>
      </c>
      <c r="K37" s="280"/>
      <c r="L37" s="8"/>
    </row>
    <row r="38" spans="2:12">
      <c r="B38" s="159" t="s">
        <v>35</v>
      </c>
      <c r="C38" s="42">
        <v>51</v>
      </c>
      <c r="D38" s="42">
        <v>1110</v>
      </c>
      <c r="E38" s="235">
        <v>2894.9320000000002</v>
      </c>
      <c r="F38" s="152">
        <f t="shared" si="0"/>
        <v>0.40104568950151503</v>
      </c>
      <c r="K38" s="305"/>
      <c r="L38" s="8"/>
    </row>
    <row r="39" spans="2:12">
      <c r="B39" s="159" t="s">
        <v>36</v>
      </c>
      <c r="C39" s="42">
        <v>1203</v>
      </c>
      <c r="D39" s="42">
        <v>15754</v>
      </c>
      <c r="E39" s="235">
        <v>49025.988000000005</v>
      </c>
      <c r="F39" s="152">
        <f t="shared" si="0"/>
        <v>0.34587778220808113</v>
      </c>
      <c r="K39" s="7"/>
      <c r="L39" s="8"/>
    </row>
    <row r="40" spans="2:12">
      <c r="B40" s="159" t="s">
        <v>37</v>
      </c>
      <c r="C40" s="42">
        <v>9003</v>
      </c>
      <c r="D40" s="42">
        <v>53818</v>
      </c>
      <c r="E40" s="235">
        <v>180277.44</v>
      </c>
      <c r="F40" s="152">
        <f t="shared" si="0"/>
        <v>0.34846844951869738</v>
      </c>
      <c r="K40" s="9"/>
      <c r="L40" s="8"/>
    </row>
    <row r="41" spans="2:12">
      <c r="B41" s="159" t="s">
        <v>38</v>
      </c>
      <c r="C41" s="42">
        <v>889</v>
      </c>
      <c r="D41" s="42">
        <v>8330</v>
      </c>
      <c r="E41" s="235">
        <v>38775.785000000003</v>
      </c>
      <c r="F41" s="152">
        <f t="shared" si="0"/>
        <v>0.23775147298758748</v>
      </c>
      <c r="K41" s="7"/>
      <c r="L41" s="8"/>
    </row>
    <row r="42" spans="2:12">
      <c r="B42" s="159" t="s">
        <v>39</v>
      </c>
      <c r="C42" s="42">
        <v>3140</v>
      </c>
      <c r="D42" s="42">
        <v>108475</v>
      </c>
      <c r="E42" s="235">
        <v>218307.78</v>
      </c>
      <c r="F42" s="152">
        <f t="shared" si="0"/>
        <v>0.51127357898101478</v>
      </c>
      <c r="K42" s="7"/>
      <c r="L42" s="8"/>
    </row>
    <row r="43" spans="2:12">
      <c r="B43" s="161" t="s">
        <v>374</v>
      </c>
      <c r="C43" s="42"/>
      <c r="D43" s="42">
        <f>562+1961</f>
        <v>2523</v>
      </c>
      <c r="E43" s="233"/>
      <c r="F43" s="152"/>
      <c r="K43" s="170"/>
    </row>
    <row r="44" spans="2:12">
      <c r="B44" s="10" t="s">
        <v>190</v>
      </c>
      <c r="C44" s="43">
        <f>SUM(C4:C42)</f>
        <v>212618</v>
      </c>
      <c r="D44" s="43">
        <f>SUM(D4:D43)</f>
        <v>1799591</v>
      </c>
      <c r="E44" s="43">
        <f>SUM(E4:E43)</f>
        <v>6422874.9350000005</v>
      </c>
      <c r="F44" s="30">
        <f>(C44+D44)/E44</f>
        <v>0.31328789994569617</v>
      </c>
      <c r="H44" s="6" t="s">
        <v>446</v>
      </c>
    </row>
    <row r="45" spans="2:12">
      <c r="B45" s="260" t="s">
        <v>396</v>
      </c>
      <c r="C45" s="201"/>
      <c r="D45" s="201"/>
      <c r="E45" s="131"/>
      <c r="F45" s="131"/>
    </row>
    <row r="46" spans="2:12" ht="40.5" customHeight="1">
      <c r="B46" s="453" t="s">
        <v>494</v>
      </c>
      <c r="C46" s="453"/>
      <c r="D46" s="453"/>
      <c r="E46" s="453"/>
      <c r="F46" s="453"/>
    </row>
    <row r="47" spans="2:12" ht="15">
      <c r="B47" s="453"/>
      <c r="C47" s="453"/>
      <c r="D47" s="453"/>
      <c r="E47" s="453"/>
      <c r="F47" s="453"/>
    </row>
    <row r="48" spans="2:12">
      <c r="B48" s="12" t="s">
        <v>116</v>
      </c>
      <c r="C48" s="131"/>
      <c r="D48" s="131"/>
      <c r="E48" s="131"/>
      <c r="F48" s="131"/>
    </row>
    <row r="49" spans="2:6" ht="15.75" customHeight="1">
      <c r="B49" s="452" t="s">
        <v>397</v>
      </c>
      <c r="C49" s="452"/>
      <c r="D49" s="452"/>
      <c r="E49" s="452"/>
      <c r="F49" s="452"/>
    </row>
    <row r="50" spans="2:6" ht="15.75" customHeight="1">
      <c r="B50" s="452"/>
      <c r="C50" s="452"/>
      <c r="D50" s="452"/>
      <c r="E50" s="452"/>
      <c r="F50" s="452"/>
    </row>
    <row r="51" spans="2:6" ht="15.75" customHeight="1">
      <c r="B51" s="452"/>
      <c r="C51" s="452"/>
      <c r="D51" s="452"/>
      <c r="E51" s="452"/>
      <c r="F51" s="452"/>
    </row>
  </sheetData>
  <mergeCells count="3">
    <mergeCell ref="B2:F2"/>
    <mergeCell ref="B49:F51"/>
    <mergeCell ref="B46:F47"/>
  </mergeCells>
  <conditionalFormatting sqref="F4:F42">
    <cfRule type="top10" dxfId="17" priority="5" rank="10"/>
  </conditionalFormatting>
  <conditionalFormatting sqref="C4:E43">
    <cfRule type="top10" dxfId="16" priority="4" rank="10"/>
  </conditionalFormatting>
  <conditionalFormatting sqref="E4:E42">
    <cfRule type="top10" dxfId="15" priority="3" rank="10"/>
  </conditionalFormatting>
  <conditionalFormatting sqref="D4:D43">
    <cfRule type="top10" dxfId="14" priority="2" rank="10"/>
  </conditionalFormatting>
  <conditionalFormatting sqref="C4:C43">
    <cfRule type="top10" dxfId="13" priority="1" rank="10"/>
  </conditionalFormatting>
  <hyperlinks>
    <hyperlink ref="B1" location="'Table of Contents'!A1" display="Table of Contents" xr:uid="{CFB9C52A-3AA4-4457-9AE1-CEB309613FA3}"/>
    <hyperlink ref="B46:F47" r:id="rId1" display="Percent calculated using Washington State Office of Financial Management (OFM) data for county population &lt;65 in 2021. (Link : https://ofm.wa.gov/washington-data-research/population-demographics/population-estimates/estimates-april-1-population-age-sex-race-and-hispanic-origin)" xr:uid="{016E2D73-A8EB-4E93-AAA2-5C4B5498AD29}"/>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4648-C64B-49EA-AAB0-D84DC565E831}">
  <dimension ref="A1:AE82"/>
  <sheetViews>
    <sheetView workbookViewId="0"/>
  </sheetViews>
  <sheetFormatPr defaultColWidth="9" defaultRowHeight="14.25"/>
  <cols>
    <col min="1" max="1" width="9" style="100"/>
    <col min="2" max="3" width="19.46484375" style="100" customWidth="1"/>
    <col min="4" max="7" width="17.33203125" style="100" customWidth="1"/>
    <col min="8" max="8" width="15.59765625" style="100" customWidth="1"/>
    <col min="9" max="13" width="14.3984375" style="100" customWidth="1"/>
    <col min="14" max="15" width="9" style="100"/>
    <col min="16" max="16" width="10" style="100" bestFit="1" customWidth="1"/>
    <col min="17" max="16384" width="9" style="100"/>
  </cols>
  <sheetData>
    <row r="1" spans="1:31">
      <c r="A1" s="107"/>
      <c r="B1" s="79" t="s">
        <v>117</v>
      </c>
      <c r="C1" s="107"/>
      <c r="D1" s="107"/>
      <c r="E1" s="107"/>
      <c r="F1" s="107"/>
      <c r="G1" s="107"/>
      <c r="H1" s="107"/>
      <c r="I1" s="107"/>
      <c r="J1" s="107"/>
      <c r="K1" s="107"/>
      <c r="L1" s="107"/>
      <c r="M1" s="107"/>
      <c r="N1" s="107"/>
      <c r="O1" s="107"/>
      <c r="P1" s="107"/>
      <c r="Q1" s="107"/>
      <c r="R1" s="107"/>
      <c r="S1" s="107"/>
      <c r="T1" s="107"/>
      <c r="U1" s="107"/>
      <c r="V1" s="107"/>
      <c r="W1" s="107"/>
      <c r="X1" s="107"/>
      <c r="Y1" s="107"/>
      <c r="Z1" s="107"/>
      <c r="AA1" s="162"/>
      <c r="AB1" s="162"/>
      <c r="AC1" s="162"/>
      <c r="AD1" s="162"/>
      <c r="AE1" s="162"/>
    </row>
    <row r="2" spans="1:31">
      <c r="A2" s="107"/>
      <c r="B2" s="79"/>
      <c r="C2" s="107"/>
      <c r="D2" s="107"/>
      <c r="E2" s="107"/>
      <c r="F2" s="107"/>
      <c r="G2" s="107"/>
      <c r="H2" s="107"/>
      <c r="I2" s="107"/>
      <c r="J2" s="107"/>
      <c r="K2" s="107"/>
      <c r="L2" s="107"/>
      <c r="M2" s="107"/>
      <c r="N2" s="107"/>
      <c r="O2" s="107"/>
      <c r="P2" s="107"/>
      <c r="Q2" s="107"/>
      <c r="R2" s="107"/>
      <c r="S2" s="107"/>
      <c r="T2" s="107"/>
      <c r="U2" s="107"/>
      <c r="V2" s="107"/>
      <c r="W2" s="107"/>
      <c r="X2" s="107"/>
      <c r="Y2" s="107"/>
      <c r="Z2" s="107"/>
      <c r="AA2" s="162"/>
      <c r="AB2" s="162"/>
      <c r="AC2" s="162"/>
      <c r="AD2" s="162"/>
      <c r="AE2" s="162"/>
    </row>
    <row r="3" spans="1:31" s="318" customFormat="1" ht="16.899999999999999" customHeight="1">
      <c r="A3" s="333"/>
      <c r="B3" s="459" t="s">
        <v>556</v>
      </c>
      <c r="C3" s="459"/>
      <c r="D3" s="459"/>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row>
    <row r="4" spans="1:31" s="318" customFormat="1">
      <c r="A4" s="333"/>
      <c r="B4" s="340" t="s">
        <v>554</v>
      </c>
      <c r="C4" s="340">
        <v>2021</v>
      </c>
      <c r="D4" s="340">
        <v>2020</v>
      </c>
      <c r="E4" s="1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row>
    <row r="5" spans="1:31" s="318" customFormat="1">
      <c r="A5" s="333"/>
      <c r="B5" s="221" t="s">
        <v>325</v>
      </c>
      <c r="C5" s="306">
        <v>28985</v>
      </c>
      <c r="D5" s="306">
        <v>25894</v>
      </c>
      <c r="E5" s="1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1:31" s="318" customFormat="1">
      <c r="A6" s="333"/>
      <c r="B6" s="221" t="s">
        <v>326</v>
      </c>
      <c r="C6" s="306">
        <v>15825</v>
      </c>
      <c r="D6" s="306">
        <v>8896</v>
      </c>
      <c r="E6" s="1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row>
    <row r="7" spans="1:31" s="318" customFormat="1">
      <c r="A7" s="333"/>
      <c r="B7" s="221" t="s">
        <v>70</v>
      </c>
      <c r="C7" s="306">
        <v>11700</v>
      </c>
      <c r="D7" s="306">
        <v>8091</v>
      </c>
      <c r="E7" s="1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row>
    <row r="8" spans="1:31" s="318" customFormat="1">
      <c r="A8" s="333"/>
      <c r="B8" s="221" t="s">
        <v>555</v>
      </c>
      <c r="C8" s="306">
        <v>16573</v>
      </c>
      <c r="D8" s="306">
        <v>12013</v>
      </c>
      <c r="E8" s="1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row>
    <row r="9" spans="1:31" s="318" customFormat="1">
      <c r="A9" s="333"/>
      <c r="B9" s="23" t="s">
        <v>115</v>
      </c>
      <c r="C9" s="411">
        <v>73083</v>
      </c>
      <c r="D9" s="411">
        <v>54894</v>
      </c>
      <c r="E9" s="1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row>
    <row r="10" spans="1:31" s="318" customFormat="1">
      <c r="A10" s="333"/>
      <c r="B10" s="339" t="s">
        <v>591</v>
      </c>
      <c r="C10" s="339"/>
      <c r="D10" s="339"/>
      <c r="E10" s="1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row>
    <row r="11" spans="1:31" s="318" customFormat="1">
      <c r="A11" s="333"/>
      <c r="B11" s="339" t="s">
        <v>590</v>
      </c>
      <c r="C11" s="333"/>
      <c r="D11" s="333"/>
      <c r="E11" s="1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row>
    <row r="12" spans="1:31" s="318" customFormat="1">
      <c r="A12" s="333"/>
      <c r="B12" s="339" t="s">
        <v>553</v>
      </c>
      <c r="C12" s="133"/>
      <c r="D12" s="133"/>
      <c r="E12" s="1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row>
    <row r="13" spans="1:31" s="318" customFormat="1">
      <c r="A13" s="333"/>
      <c r="B13" s="339" t="s">
        <v>401</v>
      </c>
      <c r="C13" s="133"/>
      <c r="D13" s="133"/>
      <c r="E13" s="1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row>
    <row r="14" spans="1:31" s="318" customFormat="1">
      <c r="A14" s="333"/>
      <c r="B14" s="133"/>
      <c r="C14" s="433"/>
      <c r="D14" s="433"/>
      <c r="E14" s="1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row>
    <row r="15" spans="1:31" ht="16.899999999999999">
      <c r="A15" s="107"/>
      <c r="B15" s="459" t="s">
        <v>557</v>
      </c>
      <c r="C15" s="459"/>
      <c r="D15" s="459"/>
      <c r="E15" s="459"/>
      <c r="F15" s="459"/>
      <c r="G15" s="459"/>
      <c r="H15" s="333"/>
      <c r="I15" s="459" t="s">
        <v>558</v>
      </c>
      <c r="J15" s="459"/>
      <c r="K15" s="459"/>
      <c r="L15" s="459"/>
      <c r="M15" s="459"/>
      <c r="N15" s="107"/>
      <c r="O15" s="162"/>
      <c r="P15" s="6"/>
      <c r="Q15" s="6"/>
      <c r="R15" s="6"/>
      <c r="S15" s="6"/>
    </row>
    <row r="16" spans="1:31" ht="16.899999999999999" customHeight="1">
      <c r="A16" s="107"/>
      <c r="B16" s="340" t="s">
        <v>122</v>
      </c>
      <c r="C16" s="340" t="s">
        <v>53</v>
      </c>
      <c r="D16" s="340" t="s">
        <v>52</v>
      </c>
      <c r="E16" s="340" t="s">
        <v>55</v>
      </c>
      <c r="F16" s="340" t="s">
        <v>54</v>
      </c>
      <c r="G16" s="340" t="s">
        <v>115</v>
      </c>
      <c r="H16" s="333"/>
      <c r="I16" s="340" t="s">
        <v>122</v>
      </c>
      <c r="J16" s="340" t="s">
        <v>327</v>
      </c>
      <c r="K16" s="340" t="s">
        <v>62</v>
      </c>
      <c r="L16" s="340" t="s">
        <v>328</v>
      </c>
      <c r="M16" s="340" t="s">
        <v>329</v>
      </c>
      <c r="N16" s="107"/>
      <c r="O16" s="162"/>
      <c r="P16" s="6"/>
      <c r="Q16" s="6"/>
      <c r="R16" s="6"/>
      <c r="S16" s="6"/>
    </row>
    <row r="17" spans="1:15" ht="13.5" customHeight="1">
      <c r="A17" s="107"/>
      <c r="B17" s="221" t="s">
        <v>381</v>
      </c>
      <c r="C17" s="73">
        <v>25</v>
      </c>
      <c r="D17" s="73">
        <v>511</v>
      </c>
      <c r="E17" s="73">
        <v>2525</v>
      </c>
      <c r="F17" s="73">
        <v>109</v>
      </c>
      <c r="G17" s="116">
        <f>SUM(C17:F17)</f>
        <v>3170</v>
      </c>
      <c r="H17" s="333"/>
      <c r="I17" s="221" t="s">
        <v>381</v>
      </c>
      <c r="J17" s="73">
        <v>1092</v>
      </c>
      <c r="K17" s="73">
        <v>932</v>
      </c>
      <c r="L17" s="73">
        <v>1146</v>
      </c>
      <c r="M17" s="117">
        <f>SUM(J17:L17)</f>
        <v>3170</v>
      </c>
      <c r="N17" s="107"/>
      <c r="O17" s="107"/>
    </row>
    <row r="18" spans="1:15" ht="13.5" customHeight="1">
      <c r="A18" s="107"/>
      <c r="B18" s="221" t="s">
        <v>56</v>
      </c>
      <c r="C18" s="73">
        <v>23</v>
      </c>
      <c r="D18" s="73">
        <v>882</v>
      </c>
      <c r="E18" s="73">
        <v>2291</v>
      </c>
      <c r="F18" s="73">
        <v>107</v>
      </c>
      <c r="G18" s="116">
        <f t="shared" ref="G18:G24" si="0">SUM(C18:F18)</f>
        <v>3303</v>
      </c>
      <c r="H18" s="333"/>
      <c r="I18" s="221" t="s">
        <v>56</v>
      </c>
      <c r="J18" s="73">
        <v>1401</v>
      </c>
      <c r="K18" s="73">
        <v>992</v>
      </c>
      <c r="L18" s="73">
        <v>910</v>
      </c>
      <c r="M18" s="117">
        <f t="shared" ref="M18:M24" si="1">SUM(J18:L18)</f>
        <v>3303</v>
      </c>
      <c r="N18" s="107"/>
      <c r="O18" s="107"/>
    </row>
    <row r="19" spans="1:15" ht="13.5" customHeight="1">
      <c r="A19" s="107"/>
      <c r="B19" s="221" t="s">
        <v>57</v>
      </c>
      <c r="C19" s="73">
        <v>53</v>
      </c>
      <c r="D19" s="73">
        <v>4221</v>
      </c>
      <c r="E19" s="73">
        <v>6021</v>
      </c>
      <c r="F19" s="73">
        <v>406</v>
      </c>
      <c r="G19" s="116">
        <f t="shared" si="0"/>
        <v>10701</v>
      </c>
      <c r="H19" s="333"/>
      <c r="I19" s="221" t="s">
        <v>57</v>
      </c>
      <c r="J19" s="73">
        <v>4159</v>
      </c>
      <c r="K19" s="73">
        <v>3434</v>
      </c>
      <c r="L19" s="73">
        <v>3108</v>
      </c>
      <c r="M19" s="117">
        <f t="shared" si="1"/>
        <v>10701</v>
      </c>
      <c r="N19" s="107"/>
      <c r="O19" s="107"/>
    </row>
    <row r="20" spans="1:15" ht="13.5" customHeight="1">
      <c r="A20" s="107"/>
      <c r="B20" s="221" t="s">
        <v>58</v>
      </c>
      <c r="C20" s="73">
        <v>61</v>
      </c>
      <c r="D20" s="73">
        <v>4636</v>
      </c>
      <c r="E20" s="73">
        <v>3044</v>
      </c>
      <c r="F20" s="73">
        <v>914</v>
      </c>
      <c r="G20" s="116">
        <f t="shared" si="0"/>
        <v>8655</v>
      </c>
      <c r="H20" s="333"/>
      <c r="I20" s="221" t="s">
        <v>58</v>
      </c>
      <c r="J20" s="73">
        <v>3241</v>
      </c>
      <c r="K20" s="73">
        <v>2842</v>
      </c>
      <c r="L20" s="73">
        <v>2572</v>
      </c>
      <c r="M20" s="117">
        <f t="shared" si="1"/>
        <v>8655</v>
      </c>
      <c r="N20" s="107"/>
      <c r="O20" s="107"/>
    </row>
    <row r="21" spans="1:15" ht="13.5" customHeight="1">
      <c r="A21" s="107"/>
      <c r="B21" s="221" t="s">
        <v>59</v>
      </c>
      <c r="C21" s="73">
        <v>92</v>
      </c>
      <c r="D21" s="73">
        <v>3853</v>
      </c>
      <c r="E21" s="73">
        <v>1711</v>
      </c>
      <c r="F21" s="73">
        <v>819</v>
      </c>
      <c r="G21" s="116">
        <f t="shared" si="0"/>
        <v>6475</v>
      </c>
      <c r="H21" s="333"/>
      <c r="I21" s="221" t="s">
        <v>59</v>
      </c>
      <c r="J21" s="73">
        <v>2185</v>
      </c>
      <c r="K21" s="73">
        <v>2265</v>
      </c>
      <c r="L21" s="73">
        <v>2025</v>
      </c>
      <c r="M21" s="117">
        <f t="shared" si="1"/>
        <v>6475</v>
      </c>
      <c r="N21" s="107"/>
      <c r="O21" s="107"/>
    </row>
    <row r="22" spans="1:15" ht="13.5" customHeight="1">
      <c r="A22" s="107"/>
      <c r="B22" s="221" t="s">
        <v>60</v>
      </c>
      <c r="C22" s="73">
        <v>223</v>
      </c>
      <c r="D22" s="73">
        <v>5338</v>
      </c>
      <c r="E22" s="73">
        <v>2171</v>
      </c>
      <c r="F22" s="73">
        <v>1112</v>
      </c>
      <c r="G22" s="116">
        <f t="shared" si="0"/>
        <v>8844</v>
      </c>
      <c r="H22" s="333"/>
      <c r="I22" s="221" t="s">
        <v>60</v>
      </c>
      <c r="J22" s="73">
        <v>3336</v>
      </c>
      <c r="K22" s="73">
        <v>2788</v>
      </c>
      <c r="L22" s="73">
        <v>2720</v>
      </c>
      <c r="M22" s="117">
        <f t="shared" si="1"/>
        <v>8844</v>
      </c>
      <c r="N22" s="107"/>
      <c r="O22" s="107"/>
    </row>
    <row r="23" spans="1:15" ht="13.5" customHeight="1">
      <c r="A23" s="107"/>
      <c r="B23" s="221" t="s">
        <v>390</v>
      </c>
      <c r="C23" s="73">
        <v>213</v>
      </c>
      <c r="D23" s="73">
        <v>5614</v>
      </c>
      <c r="E23" s="73">
        <v>2044</v>
      </c>
      <c r="F23" s="73">
        <v>1588</v>
      </c>
      <c r="G23" s="116">
        <f t="shared" si="0"/>
        <v>9459</v>
      </c>
      <c r="H23" s="333"/>
      <c r="I23" s="221" t="s">
        <v>390</v>
      </c>
      <c r="J23" s="73">
        <v>3779</v>
      </c>
      <c r="K23" s="73">
        <v>3330</v>
      </c>
      <c r="L23" s="73">
        <v>2350</v>
      </c>
      <c r="M23" s="117">
        <f t="shared" si="1"/>
        <v>9459</v>
      </c>
      <c r="N23" s="107"/>
      <c r="O23" s="107"/>
    </row>
    <row r="24" spans="1:15" ht="13.5" customHeight="1">
      <c r="A24" s="107"/>
      <c r="B24" s="383" t="s">
        <v>70</v>
      </c>
      <c r="C24" s="73">
        <v>421</v>
      </c>
      <c r="D24" s="73">
        <v>12435</v>
      </c>
      <c r="E24" s="73">
        <v>5853</v>
      </c>
      <c r="F24" s="73">
        <v>3767</v>
      </c>
      <c r="G24" s="116">
        <f t="shared" si="0"/>
        <v>22476</v>
      </c>
      <c r="H24" s="333"/>
      <c r="I24" s="383" t="s">
        <v>70</v>
      </c>
      <c r="J24" s="73">
        <v>8716</v>
      </c>
      <c r="K24" s="73">
        <v>6930</v>
      </c>
      <c r="L24" s="73">
        <v>6830</v>
      </c>
      <c r="M24" s="117">
        <f t="shared" si="1"/>
        <v>22476</v>
      </c>
      <c r="N24" s="107"/>
      <c r="O24" s="107"/>
    </row>
    <row r="25" spans="1:15" ht="13.5" customHeight="1">
      <c r="A25" s="107"/>
      <c r="B25" s="23" t="s">
        <v>329</v>
      </c>
      <c r="C25" s="118">
        <f>SUM(C17:C24)</f>
        <v>1111</v>
      </c>
      <c r="D25" s="118">
        <f>SUM(D17:D24)</f>
        <v>37490</v>
      </c>
      <c r="E25" s="118">
        <f>SUM(E17:E24)</f>
        <v>25660</v>
      </c>
      <c r="F25" s="118">
        <f>SUM(F17:F24)</f>
        <v>8822</v>
      </c>
      <c r="G25" s="118">
        <f>SUM(G17:G24)</f>
        <v>73083</v>
      </c>
      <c r="H25" s="333"/>
      <c r="I25" s="23" t="s">
        <v>115</v>
      </c>
      <c r="J25" s="118">
        <v>24589</v>
      </c>
      <c r="K25" s="118">
        <v>20431</v>
      </c>
      <c r="L25" s="118">
        <v>15856</v>
      </c>
      <c r="M25" s="118">
        <f>SUM(M17:M24)</f>
        <v>73083</v>
      </c>
      <c r="N25" s="107"/>
      <c r="O25" s="107"/>
    </row>
    <row r="26" spans="1:15">
      <c r="A26" s="107"/>
      <c r="B26" s="339" t="s">
        <v>401</v>
      </c>
      <c r="C26" s="333"/>
      <c r="D26" s="333"/>
      <c r="E26" s="333"/>
      <c r="F26" s="333"/>
      <c r="G26" s="333"/>
      <c r="H26" s="333"/>
      <c r="I26" s="339" t="s">
        <v>401</v>
      </c>
      <c r="J26" s="333"/>
      <c r="K26" s="333"/>
      <c r="L26" s="119"/>
      <c r="M26" s="318"/>
      <c r="N26" s="107"/>
      <c r="O26" s="107"/>
    </row>
    <row r="27" spans="1:15" ht="15" customHeight="1">
      <c r="A27" s="107"/>
      <c r="B27" s="339"/>
      <c r="C27" s="333"/>
      <c r="D27" s="333"/>
      <c r="E27" s="333"/>
      <c r="F27" s="333"/>
      <c r="G27" s="333"/>
      <c r="H27" s="333"/>
      <c r="I27" s="339"/>
      <c r="J27" s="333"/>
      <c r="K27" s="333"/>
      <c r="L27" s="119"/>
      <c r="M27" s="318"/>
      <c r="N27" s="107"/>
      <c r="O27" s="107"/>
    </row>
    <row r="28" spans="1:15" s="318" customFormat="1" ht="15" customHeight="1">
      <c r="A28" s="333"/>
      <c r="B28" s="470" t="s">
        <v>559</v>
      </c>
      <c r="C28" s="470"/>
      <c r="D28" s="470"/>
      <c r="E28" s="470"/>
      <c r="F28" s="1"/>
      <c r="G28" s="1"/>
      <c r="H28" s="1"/>
      <c r="I28" s="470" t="s">
        <v>560</v>
      </c>
      <c r="J28" s="470"/>
      <c r="K28" s="470"/>
      <c r="L28" s="470"/>
      <c r="M28" s="333"/>
      <c r="N28" s="333"/>
      <c r="O28" s="333"/>
    </row>
    <row r="29" spans="1:15" ht="15" customHeight="1">
      <c r="A29" s="199"/>
      <c r="B29" s="459"/>
      <c r="C29" s="459"/>
      <c r="D29" s="459"/>
      <c r="E29" s="459"/>
      <c r="F29" s="1"/>
      <c r="G29" s="1"/>
      <c r="H29" s="1"/>
      <c r="I29" s="459"/>
      <c r="J29" s="459"/>
      <c r="K29" s="459"/>
      <c r="L29" s="459"/>
      <c r="M29" s="333"/>
      <c r="N29" s="199"/>
      <c r="O29" s="199"/>
    </row>
    <row r="30" spans="1:15" ht="16.899999999999999" customHeight="1">
      <c r="A30" s="107"/>
      <c r="B30" s="340" t="s">
        <v>122</v>
      </c>
      <c r="C30" s="340" t="s">
        <v>179</v>
      </c>
      <c r="D30" s="340" t="s">
        <v>175</v>
      </c>
      <c r="E30" s="340" t="s">
        <v>115</v>
      </c>
      <c r="F30" s="1"/>
      <c r="G30" s="1"/>
      <c r="H30" s="1"/>
      <c r="I30" s="311" t="s">
        <v>324</v>
      </c>
      <c r="J30" s="311" t="s">
        <v>179</v>
      </c>
      <c r="K30" s="311" t="s">
        <v>175</v>
      </c>
      <c r="L30" s="311" t="s">
        <v>115</v>
      </c>
      <c r="M30" s="333"/>
      <c r="N30" s="107"/>
      <c r="O30" s="107"/>
    </row>
    <row r="31" spans="1:15" ht="16.899999999999999" customHeight="1">
      <c r="A31" s="1"/>
      <c r="B31" s="221" t="s">
        <v>381</v>
      </c>
      <c r="C31" s="73">
        <v>417</v>
      </c>
      <c r="D31" s="73">
        <v>2753</v>
      </c>
      <c r="E31" s="73">
        <f>SUM(C31:D31)</f>
        <v>3170</v>
      </c>
      <c r="F31" s="1"/>
      <c r="G31" s="1"/>
      <c r="H31" s="1"/>
      <c r="I31" s="316" t="s">
        <v>327</v>
      </c>
      <c r="J31" s="73">
        <v>10799</v>
      </c>
      <c r="K31" s="73">
        <v>17110</v>
      </c>
      <c r="L31" s="73">
        <f>SUM(J31:K31)</f>
        <v>27909</v>
      </c>
      <c r="M31" s="333"/>
      <c r="N31" s="107"/>
      <c r="O31" s="107"/>
    </row>
    <row r="32" spans="1:15">
      <c r="A32" s="1"/>
      <c r="B32" s="221" t="s">
        <v>56</v>
      </c>
      <c r="C32" s="73">
        <v>184</v>
      </c>
      <c r="D32" s="73">
        <v>3119</v>
      </c>
      <c r="E32" s="73">
        <f t="shared" ref="E32:E39" si="2">SUM(C32:D32)</f>
        <v>3303</v>
      </c>
      <c r="F32" s="1"/>
      <c r="G32" s="1"/>
      <c r="H32" s="1"/>
      <c r="I32" s="316" t="s">
        <v>62</v>
      </c>
      <c r="J32" s="73">
        <v>7486</v>
      </c>
      <c r="K32" s="73">
        <v>16027</v>
      </c>
      <c r="L32" s="73">
        <f>SUM(J32:K32)</f>
        <v>23513</v>
      </c>
      <c r="M32" s="333"/>
      <c r="N32" s="107"/>
      <c r="O32" s="107"/>
    </row>
    <row r="33" spans="1:15">
      <c r="A33" s="1"/>
      <c r="B33" s="221" t="s">
        <v>57</v>
      </c>
      <c r="C33" s="73">
        <v>636</v>
      </c>
      <c r="D33" s="73">
        <v>10065</v>
      </c>
      <c r="E33" s="73">
        <f t="shared" si="2"/>
        <v>10701</v>
      </c>
      <c r="F33" s="1"/>
      <c r="G33" s="1"/>
      <c r="H33" s="1"/>
      <c r="I33" s="316" t="s">
        <v>328</v>
      </c>
      <c r="J33" s="73">
        <v>5647</v>
      </c>
      <c r="K33" s="73">
        <v>16014</v>
      </c>
      <c r="L33" s="73">
        <f>SUM(J33:K33)</f>
        <v>21661</v>
      </c>
      <c r="M33" s="333"/>
      <c r="N33" s="107"/>
      <c r="O33" s="107"/>
    </row>
    <row r="34" spans="1:15">
      <c r="A34" s="1"/>
      <c r="B34" s="221" t="s">
        <v>58</v>
      </c>
      <c r="C34" s="73">
        <v>685</v>
      </c>
      <c r="D34" s="73">
        <v>7970</v>
      </c>
      <c r="E34" s="73">
        <f t="shared" si="2"/>
        <v>8655</v>
      </c>
      <c r="F34" s="1"/>
      <c r="G34" s="1"/>
      <c r="H34" s="1"/>
      <c r="I34" s="16" t="s">
        <v>329</v>
      </c>
      <c r="J34" s="29">
        <f>SUM(J31:J33)</f>
        <v>23932</v>
      </c>
      <c r="K34" s="29">
        <f>SUM(K31:K33)</f>
        <v>49151</v>
      </c>
      <c r="L34" s="29">
        <f>SUM(J34:K34)</f>
        <v>73083</v>
      </c>
      <c r="M34" s="333"/>
      <c r="N34" s="107"/>
      <c r="O34" s="107"/>
    </row>
    <row r="35" spans="1:15">
      <c r="A35" s="1"/>
      <c r="B35" s="221" t="s">
        <v>59</v>
      </c>
      <c r="C35" s="73">
        <v>691</v>
      </c>
      <c r="D35" s="73">
        <v>5784</v>
      </c>
      <c r="E35" s="73">
        <f t="shared" si="2"/>
        <v>6475</v>
      </c>
      <c r="F35" s="1"/>
      <c r="G35" s="1"/>
      <c r="H35" s="1"/>
      <c r="I35" s="339" t="s">
        <v>401</v>
      </c>
      <c r="J35" s="333"/>
      <c r="K35" s="333"/>
      <c r="L35" s="333"/>
      <c r="M35" s="333"/>
      <c r="N35" s="107"/>
      <c r="O35" s="107"/>
    </row>
    <row r="36" spans="1:15">
      <c r="A36" s="1"/>
      <c r="B36" s="221" t="s">
        <v>60</v>
      </c>
      <c r="C36" s="73">
        <v>1247</v>
      </c>
      <c r="D36" s="73">
        <v>7597</v>
      </c>
      <c r="E36" s="73">
        <f t="shared" si="2"/>
        <v>8844</v>
      </c>
      <c r="F36" s="1"/>
      <c r="G36" s="1"/>
      <c r="H36" s="1"/>
      <c r="I36" s="333"/>
      <c r="J36" s="2"/>
      <c r="K36" s="4"/>
      <c r="L36" s="4"/>
      <c r="M36" s="333"/>
      <c r="N36" s="107"/>
      <c r="O36" s="107"/>
    </row>
    <row r="37" spans="1:15" ht="15" customHeight="1">
      <c r="A37" s="1"/>
      <c r="B37" s="221" t="s">
        <v>390</v>
      </c>
      <c r="C37" s="73">
        <v>4529</v>
      </c>
      <c r="D37" s="73">
        <v>4930</v>
      </c>
      <c r="E37" s="73">
        <f t="shared" si="2"/>
        <v>9459</v>
      </c>
      <c r="F37" s="1"/>
      <c r="G37" s="1"/>
      <c r="H37" s="1"/>
      <c r="I37" s="333"/>
      <c r="J37" s="137"/>
      <c r="K37" s="1"/>
      <c r="L37" s="1"/>
      <c r="M37" s="333"/>
      <c r="N37" s="107"/>
      <c r="O37" s="107"/>
    </row>
    <row r="38" spans="1:15" ht="15" customHeight="1">
      <c r="A38" s="1"/>
      <c r="B38" s="383" t="s">
        <v>70</v>
      </c>
      <c r="C38" s="73">
        <v>15543</v>
      </c>
      <c r="D38" s="73">
        <v>6933</v>
      </c>
      <c r="E38" s="73">
        <f t="shared" si="2"/>
        <v>22476</v>
      </c>
      <c r="F38" s="1"/>
      <c r="G38" s="1"/>
      <c r="H38" s="1"/>
      <c r="I38" s="333"/>
      <c r="J38" s="137"/>
      <c r="K38" s="1"/>
      <c r="L38" s="1"/>
      <c r="M38" s="333"/>
      <c r="N38" s="107"/>
      <c r="O38" s="107"/>
    </row>
    <row r="39" spans="1:15">
      <c r="A39" s="1"/>
      <c r="B39" s="23" t="s">
        <v>115</v>
      </c>
      <c r="C39" s="120">
        <f>SUM(C31:C38)</f>
        <v>23932</v>
      </c>
      <c r="D39" s="120">
        <f>SUM(D31:D38)</f>
        <v>49151</v>
      </c>
      <c r="E39" s="29">
        <f t="shared" si="2"/>
        <v>73083</v>
      </c>
      <c r="F39" s="1"/>
      <c r="G39" s="1"/>
      <c r="H39" s="1"/>
      <c r="I39" s="333"/>
      <c r="J39" s="137"/>
      <c r="K39" s="1"/>
      <c r="L39" s="1"/>
      <c r="M39" s="333"/>
      <c r="N39" s="107"/>
      <c r="O39" s="107"/>
    </row>
    <row r="40" spans="1:15">
      <c r="A40" s="1"/>
      <c r="B40" s="339" t="s">
        <v>401</v>
      </c>
      <c r="C40" s="1"/>
      <c r="D40" s="1"/>
      <c r="E40" s="1"/>
      <c r="F40" s="1"/>
      <c r="G40" s="1"/>
      <c r="H40" s="333"/>
      <c r="I40" s="138"/>
      <c r="J40" s="137"/>
      <c r="K40" s="1"/>
      <c r="L40" s="1"/>
      <c r="M40" s="333"/>
      <c r="N40" s="107"/>
      <c r="O40" s="107"/>
    </row>
    <row r="41" spans="1:15">
      <c r="A41" s="1"/>
      <c r="B41" s="137"/>
      <c r="C41" s="1"/>
      <c r="D41" s="1"/>
      <c r="E41" s="1"/>
      <c r="F41" s="1"/>
      <c r="G41" s="1"/>
      <c r="H41" s="2"/>
      <c r="I41" s="4"/>
      <c r="J41" s="4"/>
      <c r="K41" s="333"/>
      <c r="L41" s="333"/>
      <c r="M41" s="333"/>
      <c r="N41" s="107"/>
      <c r="O41" s="107"/>
    </row>
    <row r="42" spans="1:15">
      <c r="A42" s="1"/>
      <c r="B42" s="107"/>
      <c r="C42" s="107"/>
      <c r="D42" s="107"/>
      <c r="E42" s="107"/>
      <c r="F42" s="107"/>
      <c r="G42" s="107"/>
      <c r="H42" s="107"/>
      <c r="I42" s="107"/>
      <c r="J42" s="107"/>
      <c r="K42" s="107"/>
      <c r="L42" s="107"/>
      <c r="M42" s="107"/>
      <c r="N42" s="107"/>
      <c r="O42" s="107"/>
    </row>
    <row r="43" spans="1:15">
      <c r="A43" s="1"/>
      <c r="B43" s="107"/>
      <c r="C43" s="107"/>
      <c r="D43" s="107"/>
      <c r="E43" s="107"/>
      <c r="F43" s="107"/>
      <c r="G43" s="107"/>
      <c r="H43" s="107"/>
      <c r="I43" s="107"/>
      <c r="J43" s="107"/>
      <c r="K43" s="107"/>
      <c r="L43" s="107"/>
      <c r="M43" s="107"/>
      <c r="N43" s="107"/>
      <c r="O43" s="107"/>
    </row>
    <row r="44" spans="1:15">
      <c r="A44" s="1"/>
      <c r="B44" s="107"/>
      <c r="C44" s="107"/>
      <c r="D44" s="107"/>
      <c r="E44" s="107"/>
      <c r="F44" s="107"/>
      <c r="G44" s="107"/>
      <c r="H44" s="107"/>
      <c r="I44" s="107"/>
      <c r="J44" s="107"/>
      <c r="K44" s="107"/>
      <c r="L44" s="107"/>
      <c r="M44" s="107"/>
      <c r="N44" s="107"/>
      <c r="O44" s="107"/>
    </row>
    <row r="45" spans="1:15">
      <c r="A45" s="107"/>
      <c r="B45" s="107"/>
      <c r="C45" s="107"/>
      <c r="D45" s="107"/>
      <c r="E45" s="107"/>
      <c r="F45" s="107"/>
      <c r="G45" s="107"/>
      <c r="H45" s="107"/>
      <c r="I45" s="107"/>
      <c r="J45" s="107"/>
      <c r="K45" s="107"/>
      <c r="L45" s="107"/>
      <c r="M45" s="107"/>
      <c r="N45" s="107"/>
      <c r="O45" s="107"/>
    </row>
    <row r="46" spans="1:15">
      <c r="A46" s="107"/>
      <c r="B46" s="107"/>
      <c r="C46" s="107"/>
      <c r="D46" s="107"/>
      <c r="E46" s="107"/>
      <c r="F46" s="107"/>
      <c r="G46" s="107"/>
      <c r="H46" s="107"/>
      <c r="I46" s="107"/>
      <c r="J46" s="107"/>
      <c r="K46" s="107"/>
      <c r="L46" s="107"/>
      <c r="M46" s="107"/>
      <c r="N46" s="107"/>
      <c r="O46" s="107"/>
    </row>
    <row r="47" spans="1:15">
      <c r="A47" s="107"/>
      <c r="B47" s="107"/>
      <c r="C47" s="107"/>
      <c r="D47" s="107"/>
      <c r="E47" s="107"/>
      <c r="F47" s="107"/>
      <c r="G47" s="107"/>
      <c r="H47" s="107"/>
      <c r="I47" s="107"/>
      <c r="J47" s="107"/>
      <c r="K47" s="107"/>
      <c r="L47" s="107"/>
      <c r="M47" s="107"/>
      <c r="N47" s="107"/>
      <c r="O47" s="107"/>
    </row>
    <row r="48" spans="1:15">
      <c r="A48" s="107"/>
      <c r="B48" s="107"/>
      <c r="C48" s="107"/>
      <c r="D48" s="107"/>
      <c r="E48" s="107"/>
      <c r="F48" s="107"/>
      <c r="G48" s="107"/>
      <c r="H48" s="107"/>
      <c r="I48" s="107"/>
      <c r="J48" s="107"/>
      <c r="K48" s="107"/>
      <c r="L48" s="107"/>
      <c r="M48" s="107"/>
      <c r="N48" s="107"/>
      <c r="O48" s="107"/>
    </row>
    <row r="49" spans="1:27">
      <c r="A49" s="107"/>
      <c r="B49" s="107"/>
      <c r="C49" s="107"/>
      <c r="D49" s="107"/>
      <c r="E49" s="107"/>
      <c r="F49" s="107"/>
      <c r="G49" s="107"/>
      <c r="H49" s="107"/>
      <c r="I49" s="107"/>
      <c r="J49" s="107"/>
      <c r="K49" s="107"/>
      <c r="L49" s="107"/>
      <c r="M49" s="107"/>
      <c r="N49" s="107"/>
      <c r="O49" s="107"/>
    </row>
    <row r="50" spans="1:27">
      <c r="A50" s="107"/>
      <c r="B50" s="1"/>
      <c r="C50" s="137"/>
      <c r="D50" s="1"/>
      <c r="E50" s="1"/>
      <c r="F50" s="1"/>
      <c r="G50" s="1"/>
      <c r="H50" s="137"/>
      <c r="I50" s="1"/>
      <c r="J50" s="1"/>
      <c r="K50" s="107"/>
      <c r="L50" s="107"/>
      <c r="M50" s="107"/>
      <c r="N50" s="107"/>
      <c r="O50" s="107"/>
      <c r="P50" s="107"/>
      <c r="Q50" s="107"/>
      <c r="R50" s="107"/>
      <c r="S50" s="107"/>
      <c r="T50" s="107"/>
      <c r="U50" s="107"/>
      <c r="V50" s="107"/>
      <c r="W50" s="107"/>
      <c r="X50" s="107"/>
      <c r="Y50" s="107"/>
      <c r="Z50" s="107"/>
      <c r="AA50" s="107"/>
    </row>
    <row r="51" spans="1:27">
      <c r="A51" s="107"/>
      <c r="B51" s="1"/>
      <c r="C51" s="137"/>
      <c r="D51" s="1"/>
      <c r="E51" s="1"/>
      <c r="F51" s="1"/>
      <c r="G51" s="1"/>
      <c r="H51" s="137"/>
      <c r="I51" s="1"/>
      <c r="J51" s="1"/>
      <c r="K51" s="107"/>
      <c r="L51" s="107"/>
      <c r="M51" s="107"/>
      <c r="N51" s="107"/>
      <c r="O51" s="107"/>
      <c r="P51" s="107"/>
      <c r="Q51" s="107"/>
      <c r="R51" s="107"/>
      <c r="S51" s="107"/>
      <c r="T51" s="107"/>
      <c r="U51" s="107"/>
      <c r="V51" s="107"/>
      <c r="W51" s="107"/>
      <c r="X51" s="107"/>
      <c r="Y51" s="107"/>
      <c r="Z51" s="107"/>
      <c r="AA51" s="107"/>
    </row>
    <row r="52" spans="1:27">
      <c r="A52" s="107"/>
      <c r="B52" s="1"/>
      <c r="C52" s="137"/>
      <c r="D52" s="1"/>
      <c r="E52" s="1"/>
      <c r="F52" s="1"/>
      <c r="G52" s="1"/>
      <c r="H52" s="137"/>
      <c r="I52" s="1"/>
      <c r="J52" s="1"/>
      <c r="K52" s="107"/>
      <c r="L52" s="107"/>
      <c r="M52" s="107"/>
      <c r="N52" s="107"/>
      <c r="O52" s="107"/>
      <c r="P52" s="107"/>
      <c r="Q52" s="107"/>
      <c r="R52" s="107"/>
      <c r="S52" s="107"/>
      <c r="T52" s="107"/>
      <c r="U52" s="107"/>
      <c r="V52" s="107"/>
      <c r="W52" s="107"/>
      <c r="X52" s="107"/>
      <c r="Y52" s="107"/>
      <c r="Z52" s="107"/>
      <c r="AA52" s="107"/>
    </row>
    <row r="53" spans="1:27">
      <c r="A53" s="107"/>
      <c r="B53" s="1"/>
      <c r="C53" s="137"/>
      <c r="D53" s="1"/>
      <c r="E53" s="1"/>
      <c r="F53" s="1"/>
      <c r="G53" s="1"/>
      <c r="H53" s="107"/>
      <c r="I53" s="107"/>
      <c r="J53" s="107"/>
      <c r="K53" s="107"/>
      <c r="L53" s="107"/>
      <c r="M53" s="107"/>
      <c r="N53" s="107"/>
      <c r="O53" s="107"/>
      <c r="P53" s="107"/>
      <c r="Q53" s="107"/>
      <c r="R53" s="107"/>
      <c r="S53" s="107"/>
      <c r="T53" s="107"/>
      <c r="U53" s="107"/>
      <c r="V53" s="107"/>
      <c r="W53" s="107"/>
      <c r="X53" s="107"/>
      <c r="Y53" s="107"/>
      <c r="Z53" s="107"/>
      <c r="AA53" s="107"/>
    </row>
    <row r="54" spans="1:27">
      <c r="A54" s="107"/>
      <c r="B54" s="1"/>
      <c r="C54" s="137"/>
      <c r="D54" s="1"/>
      <c r="E54" s="1"/>
      <c r="F54" s="1"/>
      <c r="G54" s="1"/>
      <c r="H54" s="107"/>
      <c r="I54" s="107"/>
      <c r="J54" s="107"/>
      <c r="K54" s="107"/>
      <c r="L54" s="107"/>
      <c r="M54" s="107"/>
      <c r="N54" s="107"/>
      <c r="O54" s="107"/>
      <c r="P54" s="107"/>
      <c r="Q54" s="107"/>
      <c r="R54" s="107"/>
      <c r="S54" s="107"/>
      <c r="T54" s="107"/>
      <c r="U54" s="107"/>
      <c r="V54" s="107"/>
      <c r="W54" s="107"/>
      <c r="X54" s="107"/>
      <c r="Y54" s="107"/>
      <c r="Z54" s="107"/>
      <c r="AA54" s="107"/>
    </row>
    <row r="55" spans="1:27">
      <c r="A55" s="107"/>
      <c r="B55" s="1"/>
      <c r="C55" s="137"/>
      <c r="D55" s="1"/>
      <c r="E55" s="1"/>
      <c r="F55" s="1"/>
      <c r="G55" s="1"/>
      <c r="H55" s="107"/>
      <c r="I55" s="107"/>
      <c r="J55" s="107"/>
      <c r="K55" s="107"/>
      <c r="L55" s="107"/>
      <c r="M55" s="107"/>
      <c r="N55" s="107"/>
      <c r="O55" s="107"/>
      <c r="P55" s="107"/>
      <c r="Q55" s="107"/>
      <c r="R55" s="107"/>
      <c r="S55" s="107"/>
      <c r="T55" s="107"/>
      <c r="U55" s="107"/>
      <c r="V55" s="107"/>
      <c r="W55" s="107"/>
      <c r="X55" s="107"/>
      <c r="Y55" s="107"/>
      <c r="Z55" s="107"/>
      <c r="AA55" s="107"/>
    </row>
    <row r="56" spans="1:27">
      <c r="A56" s="107"/>
      <c r="B56" s="1"/>
      <c r="C56" s="137"/>
      <c r="D56" s="1"/>
      <c r="E56" s="1"/>
      <c r="F56" s="1"/>
      <c r="G56" s="1"/>
      <c r="H56" s="107"/>
      <c r="I56" s="107"/>
      <c r="J56" s="107"/>
      <c r="K56" s="107"/>
      <c r="L56" s="107"/>
      <c r="M56" s="107"/>
      <c r="N56" s="107"/>
      <c r="O56" s="107"/>
      <c r="P56" s="107"/>
      <c r="Q56" s="107"/>
      <c r="R56" s="107"/>
      <c r="S56" s="107"/>
      <c r="T56" s="107"/>
      <c r="U56" s="107"/>
      <c r="V56" s="107"/>
      <c r="W56" s="107"/>
      <c r="X56" s="107"/>
      <c r="Y56" s="107"/>
      <c r="Z56" s="107"/>
      <c r="AA56" s="107"/>
    </row>
    <row r="57" spans="1:27">
      <c r="A57" s="107"/>
      <c r="B57" s="1"/>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row>
    <row r="58" spans="1:27">
      <c r="A58" s="107"/>
      <c r="B58" s="1"/>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row>
    <row r="59" spans="1:27">
      <c r="A59" s="107"/>
      <c r="B59" s="1"/>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row>
    <row r="60" spans="1:27">
      <c r="A60" s="107"/>
      <c r="B60" s="1"/>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row>
    <row r="61" spans="1:27">
      <c r="A61" s="107"/>
      <c r="B61" s="1"/>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row>
    <row r="62" spans="1:27">
      <c r="A62" s="107"/>
      <c r="B62" s="1"/>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row>
    <row r="63" spans="1:27">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row>
    <row r="64" spans="1:27">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row>
    <row r="65" spans="1:27">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row>
    <row r="66" spans="1:27">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row>
    <row r="67" spans="1:27">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row>
    <row r="68" spans="1:27">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row>
    <row r="69" spans="1:27">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row>
    <row r="70" spans="1:27">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row>
    <row r="71" spans="1:27">
      <c r="A71" s="107"/>
      <c r="F71" s="107"/>
      <c r="I71" s="107"/>
      <c r="J71" s="107"/>
      <c r="K71" s="107"/>
      <c r="L71" s="107"/>
      <c r="M71" s="107"/>
      <c r="N71" s="107"/>
      <c r="O71" s="107"/>
      <c r="P71" s="107"/>
      <c r="Q71" s="107"/>
      <c r="R71" s="107"/>
      <c r="S71" s="107"/>
      <c r="T71" s="107"/>
      <c r="U71" s="107"/>
      <c r="V71" s="107"/>
      <c r="W71" s="107"/>
      <c r="X71" s="107"/>
      <c r="Y71" s="107"/>
      <c r="Z71" s="107"/>
      <c r="AA71" s="107"/>
    </row>
    <row r="72" spans="1:27">
      <c r="A72" s="107"/>
      <c r="O72" s="107"/>
      <c r="P72" s="107"/>
      <c r="Q72" s="107"/>
      <c r="R72" s="107"/>
      <c r="S72" s="107"/>
      <c r="T72" s="107"/>
      <c r="U72" s="107"/>
      <c r="V72" s="107"/>
      <c r="W72" s="107"/>
      <c r="X72" s="107"/>
      <c r="Y72" s="107"/>
      <c r="Z72" s="107"/>
      <c r="AA72" s="107"/>
    </row>
    <row r="73" spans="1:27">
      <c r="A73" s="107"/>
      <c r="O73" s="107"/>
      <c r="P73" s="107"/>
      <c r="Q73" s="107"/>
      <c r="R73" s="107"/>
      <c r="S73" s="107"/>
      <c r="T73" s="107"/>
      <c r="U73" s="107"/>
      <c r="V73" s="107"/>
      <c r="W73" s="107"/>
      <c r="X73" s="107"/>
      <c r="Y73" s="107"/>
      <c r="Z73" s="107"/>
      <c r="AA73" s="107"/>
    </row>
    <row r="74" spans="1:27">
      <c r="A74" s="107"/>
      <c r="O74" s="107"/>
      <c r="P74" s="107"/>
      <c r="Q74" s="107"/>
      <c r="R74" s="107"/>
      <c r="S74" s="107"/>
      <c r="T74" s="107"/>
      <c r="U74" s="107"/>
      <c r="V74" s="107"/>
      <c r="W74" s="107"/>
      <c r="X74" s="107"/>
      <c r="Y74" s="107"/>
      <c r="Z74" s="107"/>
      <c r="AA74" s="107"/>
    </row>
    <row r="75" spans="1:27">
      <c r="A75" s="107"/>
      <c r="O75" s="107"/>
      <c r="P75" s="107"/>
      <c r="Q75" s="107"/>
      <c r="R75" s="107"/>
      <c r="S75" s="107"/>
      <c r="T75" s="107"/>
      <c r="U75" s="107"/>
      <c r="V75" s="107"/>
      <c r="W75" s="107"/>
      <c r="X75" s="107"/>
      <c r="Y75" s="107"/>
      <c r="Z75" s="107"/>
      <c r="AA75" s="107"/>
    </row>
    <row r="76" spans="1:27">
      <c r="A76" s="107"/>
      <c r="O76" s="107"/>
      <c r="P76" s="107"/>
      <c r="Q76" s="107"/>
      <c r="R76" s="107"/>
      <c r="S76" s="107"/>
      <c r="T76" s="107"/>
      <c r="U76" s="107"/>
      <c r="V76" s="107"/>
      <c r="W76" s="107"/>
      <c r="X76" s="107"/>
      <c r="Y76" s="107"/>
      <c r="Z76" s="107"/>
      <c r="AA76" s="107"/>
    </row>
    <row r="77" spans="1:27">
      <c r="A77" s="107"/>
      <c r="O77" s="107"/>
      <c r="P77" s="107"/>
      <c r="Q77" s="107"/>
      <c r="R77" s="107"/>
      <c r="S77" s="107"/>
      <c r="T77" s="107"/>
      <c r="U77" s="107"/>
      <c r="V77" s="107"/>
      <c r="W77" s="107"/>
      <c r="X77" s="107"/>
      <c r="Y77" s="107"/>
      <c r="Z77" s="107"/>
      <c r="AA77" s="107"/>
    </row>
    <row r="78" spans="1:27">
      <c r="A78" s="107"/>
      <c r="O78" s="107"/>
      <c r="P78" s="107"/>
      <c r="Q78" s="107"/>
      <c r="R78" s="107"/>
      <c r="S78" s="107"/>
      <c r="T78" s="107"/>
      <c r="U78" s="107"/>
      <c r="V78" s="107"/>
      <c r="W78" s="107"/>
      <c r="X78" s="107"/>
      <c r="Y78" s="107"/>
      <c r="Z78" s="107"/>
      <c r="AA78" s="107"/>
    </row>
    <row r="79" spans="1:27">
      <c r="A79" s="107"/>
      <c r="O79" s="107"/>
      <c r="P79" s="107"/>
      <c r="Q79" s="107"/>
      <c r="R79" s="107"/>
      <c r="S79" s="107"/>
      <c r="T79" s="107"/>
      <c r="U79" s="107"/>
      <c r="V79" s="107"/>
      <c r="W79" s="107"/>
      <c r="X79" s="107"/>
      <c r="Y79" s="107"/>
      <c r="Z79" s="107"/>
      <c r="AA79" s="107"/>
    </row>
    <row r="80" spans="1:27">
      <c r="A80" s="107"/>
      <c r="O80" s="107"/>
      <c r="P80" s="107"/>
      <c r="Q80" s="107"/>
      <c r="R80" s="107"/>
      <c r="S80" s="107"/>
      <c r="T80" s="107"/>
      <c r="U80" s="107"/>
      <c r="V80" s="107"/>
      <c r="W80" s="107"/>
      <c r="X80" s="107"/>
      <c r="Y80" s="107"/>
      <c r="Z80" s="107"/>
      <c r="AA80" s="107"/>
    </row>
    <row r="81" spans="1:27">
      <c r="A81" s="107"/>
      <c r="O81" s="107"/>
      <c r="P81" s="107"/>
      <c r="Q81" s="107"/>
      <c r="R81" s="107"/>
      <c r="S81" s="107"/>
      <c r="T81" s="107"/>
      <c r="U81" s="107"/>
      <c r="V81" s="107"/>
      <c r="W81" s="107"/>
      <c r="X81" s="107"/>
      <c r="Y81" s="107"/>
      <c r="Z81" s="107"/>
      <c r="AA81" s="107"/>
    </row>
    <row r="82" spans="1:27">
      <c r="A82" s="107"/>
      <c r="O82" s="107"/>
      <c r="P82" s="107"/>
      <c r="Q82" s="107"/>
      <c r="R82" s="107"/>
      <c r="S82" s="107"/>
      <c r="T82" s="107"/>
      <c r="U82" s="107"/>
      <c r="V82" s="107"/>
      <c r="W82" s="107"/>
      <c r="X82" s="107"/>
      <c r="Y82" s="107"/>
      <c r="Z82" s="107"/>
      <c r="AA82" s="107"/>
    </row>
  </sheetData>
  <mergeCells count="5">
    <mergeCell ref="B3:D3"/>
    <mergeCell ref="B15:G15"/>
    <mergeCell ref="I15:M15"/>
    <mergeCell ref="B28:E29"/>
    <mergeCell ref="I28:L29"/>
  </mergeCells>
  <hyperlinks>
    <hyperlink ref="B1" location="'Table of Contents'!A1" display="Table of Contents" xr:uid="{71E400D9-E398-4F6A-B8D6-7642B383DE59}"/>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7203-7237-4586-A5B8-6CCFA244CCEE}">
  <dimension ref="A1:AE44"/>
  <sheetViews>
    <sheetView workbookViewId="0">
      <selection activeCell="H29" sqref="H29"/>
    </sheetView>
  </sheetViews>
  <sheetFormatPr defaultColWidth="9" defaultRowHeight="14.25"/>
  <cols>
    <col min="1" max="1" width="14" style="100" bestFit="1" customWidth="1"/>
    <col min="2" max="2" width="15" style="100" customWidth="1"/>
    <col min="3" max="15" width="13.86328125" style="100" customWidth="1"/>
    <col min="16" max="16" width="14.86328125" style="100" bestFit="1" customWidth="1"/>
    <col min="17" max="17" width="14" style="100" bestFit="1" customWidth="1"/>
    <col min="18" max="18" width="14.86328125" style="100" bestFit="1" customWidth="1"/>
    <col min="19" max="21" width="14" style="100" bestFit="1" customWidth="1"/>
    <col min="22" max="22" width="14.86328125" style="100" bestFit="1" customWidth="1"/>
    <col min="23" max="23" width="14" style="100" bestFit="1" customWidth="1"/>
    <col min="24" max="24" width="14.86328125" style="100" bestFit="1" customWidth="1"/>
    <col min="25" max="25" width="14" style="100" bestFit="1" customWidth="1"/>
    <col min="26" max="26" width="19.73046875" style="100" bestFit="1" customWidth="1"/>
    <col min="27" max="27" width="18.86328125" style="100" bestFit="1" customWidth="1"/>
    <col min="28" max="28" width="10.265625" style="100" bestFit="1" customWidth="1"/>
    <col min="29" max="29" width="14.86328125" style="100" bestFit="1" customWidth="1"/>
    <col min="30" max="30" width="14" style="100" bestFit="1" customWidth="1"/>
    <col min="31" max="31" width="10.265625" style="100" bestFit="1" customWidth="1"/>
    <col min="32" max="32" width="14.86328125" style="100" bestFit="1" customWidth="1"/>
    <col min="33" max="33" width="14" style="100" bestFit="1" customWidth="1"/>
    <col min="34" max="34" width="10.265625" style="100" bestFit="1" customWidth="1"/>
    <col min="35" max="35" width="14.86328125" style="100" bestFit="1" customWidth="1"/>
    <col min="36" max="36" width="14" style="100" bestFit="1" customWidth="1"/>
    <col min="37" max="37" width="10.265625" style="100" bestFit="1" customWidth="1"/>
    <col min="38" max="38" width="19.73046875" style="100" bestFit="1" customWidth="1"/>
    <col min="39" max="39" width="18.86328125" style="100" bestFit="1" customWidth="1"/>
    <col min="40" max="40" width="15.1328125" style="100" bestFit="1" customWidth="1"/>
    <col min="41" max="48" width="15.265625" style="100" bestFit="1" customWidth="1"/>
    <col min="49" max="49" width="19.73046875" style="100" bestFit="1" customWidth="1"/>
    <col min="50" max="50" width="18.86328125" style="100" bestFit="1" customWidth="1"/>
    <col min="51" max="52" width="15.1328125" style="100" bestFit="1" customWidth="1"/>
    <col min="53" max="16384" width="9" style="100"/>
  </cols>
  <sheetData>
    <row r="1" spans="1:31">
      <c r="A1" s="217"/>
      <c r="B1" s="79" t="s">
        <v>117</v>
      </c>
      <c r="C1" s="217"/>
      <c r="D1" s="217"/>
      <c r="E1" s="217"/>
      <c r="F1" s="217"/>
      <c r="G1" s="217"/>
      <c r="H1" s="217"/>
      <c r="I1" s="217"/>
      <c r="J1" s="217"/>
      <c r="K1" s="217"/>
      <c r="L1" s="217"/>
      <c r="M1" s="217"/>
      <c r="N1" s="217"/>
      <c r="O1" s="217"/>
      <c r="P1" s="217"/>
      <c r="Q1" s="217"/>
      <c r="R1" s="217"/>
      <c r="S1" s="217"/>
      <c r="T1" s="217"/>
      <c r="AA1" s="217"/>
      <c r="AB1" s="217"/>
      <c r="AC1" s="217"/>
      <c r="AD1" s="217"/>
      <c r="AE1" s="217"/>
    </row>
    <row r="2" spans="1:31" ht="16.899999999999999">
      <c r="A2" s="217"/>
      <c r="B2" s="434" t="s">
        <v>485</v>
      </c>
      <c r="C2" s="434"/>
      <c r="D2" s="434"/>
      <c r="E2" s="434"/>
      <c r="F2" s="434"/>
      <c r="G2" s="434"/>
      <c r="H2" s="434"/>
      <c r="I2" s="434"/>
      <c r="J2" s="434"/>
      <c r="K2" s="434"/>
      <c r="L2" s="434"/>
      <c r="M2" s="434"/>
      <c r="N2" s="434"/>
      <c r="O2" s="217"/>
      <c r="P2" s="217"/>
      <c r="Q2" s="217"/>
      <c r="X2" s="217"/>
      <c r="Y2" s="217"/>
      <c r="Z2" s="217"/>
      <c r="AA2" s="217"/>
      <c r="AB2" s="217"/>
    </row>
    <row r="3" spans="1:31">
      <c r="A3" s="217"/>
      <c r="B3" s="213" t="s">
        <v>330</v>
      </c>
      <c r="C3" s="270" t="s">
        <v>596</v>
      </c>
      <c r="D3" s="270" t="s">
        <v>357</v>
      </c>
      <c r="E3" s="270" t="s">
        <v>435</v>
      </c>
      <c r="F3" s="270" t="s">
        <v>436</v>
      </c>
      <c r="G3" s="270" t="s">
        <v>437</v>
      </c>
      <c r="H3" s="270" t="s">
        <v>438</v>
      </c>
      <c r="I3" s="270" t="s">
        <v>439</v>
      </c>
      <c r="J3" s="270" t="s">
        <v>440</v>
      </c>
      <c r="K3" s="270" t="s">
        <v>441</v>
      </c>
      <c r="L3" s="270" t="s">
        <v>442</v>
      </c>
      <c r="M3" s="270" t="s">
        <v>443</v>
      </c>
      <c r="N3" s="270" t="s">
        <v>444</v>
      </c>
      <c r="O3" s="217"/>
      <c r="P3" s="217"/>
      <c r="Q3" s="217"/>
      <c r="X3" s="217"/>
      <c r="Y3" s="217"/>
      <c r="Z3" s="217"/>
      <c r="AA3" s="217"/>
      <c r="AB3" s="217"/>
    </row>
    <row r="4" spans="1:31">
      <c r="A4" s="217"/>
      <c r="B4" s="121" t="s">
        <v>331</v>
      </c>
      <c r="C4" s="317">
        <v>3500</v>
      </c>
      <c r="D4" s="299">
        <v>1032</v>
      </c>
      <c r="E4" s="299">
        <v>942</v>
      </c>
      <c r="F4" s="299">
        <v>1328</v>
      </c>
      <c r="G4" s="299">
        <v>1481</v>
      </c>
      <c r="H4" s="299">
        <v>1276</v>
      </c>
      <c r="I4" s="299">
        <v>2613</v>
      </c>
      <c r="J4" s="299">
        <v>1118</v>
      </c>
      <c r="K4" s="299">
        <v>1300</v>
      </c>
      <c r="L4" s="299">
        <v>1659</v>
      </c>
      <c r="M4" s="299">
        <v>3103</v>
      </c>
      <c r="N4" s="299">
        <v>4615</v>
      </c>
      <c r="O4" s="217"/>
      <c r="P4" s="217"/>
      <c r="Q4" s="217"/>
      <c r="X4" s="217"/>
      <c r="Y4" s="217"/>
      <c r="Z4" s="217"/>
      <c r="AA4" s="217"/>
      <c r="AB4" s="217"/>
    </row>
    <row r="5" spans="1:31">
      <c r="A5" s="217"/>
      <c r="B5" s="121" t="s">
        <v>332</v>
      </c>
      <c r="C5" s="317">
        <v>48</v>
      </c>
      <c r="D5" s="14">
        <v>20</v>
      </c>
      <c r="E5" s="14">
        <v>21</v>
      </c>
      <c r="F5" s="14">
        <v>26</v>
      </c>
      <c r="G5" s="14">
        <v>21</v>
      </c>
      <c r="H5" s="14">
        <v>33</v>
      </c>
      <c r="I5" s="14">
        <v>35</v>
      </c>
      <c r="J5" s="14">
        <v>20</v>
      </c>
      <c r="K5" s="14">
        <v>25</v>
      </c>
      <c r="L5" s="14">
        <v>31</v>
      </c>
      <c r="M5" s="14">
        <v>25</v>
      </c>
      <c r="N5" s="14">
        <v>33</v>
      </c>
      <c r="O5" s="217"/>
      <c r="P5" s="217"/>
      <c r="Q5" s="217"/>
      <c r="X5" s="217"/>
      <c r="Y5" s="217"/>
      <c r="Z5" s="217"/>
      <c r="AA5" s="217"/>
      <c r="AB5" s="217"/>
    </row>
    <row r="6" spans="1:31">
      <c r="A6" s="217"/>
      <c r="B6" s="222" t="s">
        <v>401</v>
      </c>
      <c r="C6" s="339"/>
      <c r="D6" s="271"/>
      <c r="E6" s="271"/>
      <c r="F6" s="271"/>
      <c r="G6" s="271"/>
      <c r="H6" s="271"/>
      <c r="I6" s="271"/>
      <c r="J6" s="271"/>
      <c r="K6" s="271"/>
      <c r="L6" s="271"/>
      <c r="M6" s="271"/>
      <c r="N6" s="271"/>
      <c r="O6" s="217"/>
      <c r="P6" s="217"/>
      <c r="Q6" s="217"/>
      <c r="X6" s="217"/>
      <c r="Y6" s="217"/>
      <c r="Z6" s="217"/>
      <c r="AA6" s="217"/>
      <c r="AB6" s="217"/>
    </row>
    <row r="7" spans="1:31">
      <c r="A7" s="217"/>
      <c r="B7" s="222"/>
      <c r="C7" s="339"/>
      <c r="D7" s="140"/>
      <c r="E7" s="140"/>
      <c r="F7" s="140"/>
      <c r="G7" s="140"/>
      <c r="H7" s="140"/>
      <c r="I7" s="140"/>
      <c r="J7" s="140"/>
      <c r="K7" s="140"/>
      <c r="L7" s="140"/>
      <c r="M7" s="140"/>
      <c r="N7" s="140"/>
      <c r="O7" s="217"/>
      <c r="P7" s="217"/>
      <c r="Q7" s="217"/>
      <c r="X7" s="217"/>
      <c r="Y7" s="217"/>
      <c r="Z7" s="217"/>
      <c r="AA7" s="217"/>
      <c r="AB7" s="217"/>
    </row>
    <row r="8" spans="1:31" ht="16.899999999999999">
      <c r="A8" s="217"/>
      <c r="B8" s="434" t="s">
        <v>486</v>
      </c>
      <c r="C8" s="434"/>
      <c r="D8" s="434"/>
      <c r="E8" s="434"/>
      <c r="F8" s="434"/>
      <c r="G8" s="434"/>
      <c r="H8" s="434"/>
      <c r="I8" s="434"/>
      <c r="J8" s="434"/>
      <c r="K8" s="434"/>
      <c r="L8" s="434"/>
      <c r="M8" s="434"/>
      <c r="N8" s="434"/>
      <c r="O8" s="217"/>
      <c r="P8" s="217"/>
      <c r="Q8" s="217"/>
      <c r="X8" s="217"/>
      <c r="Y8" s="217"/>
      <c r="Z8" s="217"/>
      <c r="AA8" s="217"/>
      <c r="AB8" s="217"/>
    </row>
    <row r="9" spans="1:31">
      <c r="A9" s="217"/>
      <c r="B9" s="65" t="s">
        <v>330</v>
      </c>
      <c r="C9" s="270" t="s">
        <v>596</v>
      </c>
      <c r="D9" s="270" t="s">
        <v>357</v>
      </c>
      <c r="E9" s="270" t="s">
        <v>435</v>
      </c>
      <c r="F9" s="270" t="s">
        <v>436</v>
      </c>
      <c r="G9" s="270" t="s">
        <v>437</v>
      </c>
      <c r="H9" s="270" t="s">
        <v>438</v>
      </c>
      <c r="I9" s="270" t="s">
        <v>439</v>
      </c>
      <c r="J9" s="270" t="s">
        <v>440</v>
      </c>
      <c r="K9" s="270" t="s">
        <v>441</v>
      </c>
      <c r="L9" s="270" t="s">
        <v>442</v>
      </c>
      <c r="M9" s="270" t="s">
        <v>443</v>
      </c>
      <c r="N9" s="270" t="s">
        <v>444</v>
      </c>
      <c r="O9" s="217"/>
      <c r="P9" s="217"/>
      <c r="Q9" s="217"/>
      <c r="X9" s="217"/>
      <c r="Y9" s="217"/>
      <c r="Z9" s="217"/>
      <c r="AA9" s="217"/>
      <c r="AB9" s="217"/>
    </row>
    <row r="10" spans="1:31">
      <c r="A10" s="217"/>
      <c r="B10" s="121" t="s">
        <v>183</v>
      </c>
      <c r="C10" s="317">
        <v>188178</v>
      </c>
      <c r="D10" s="42">
        <v>203551</v>
      </c>
      <c r="E10" s="42">
        <v>201707</v>
      </c>
      <c r="F10" s="42">
        <v>202688</v>
      </c>
      <c r="G10" s="42">
        <v>203191</v>
      </c>
      <c r="H10" s="42">
        <v>204842</v>
      </c>
      <c r="I10" s="42">
        <v>205757</v>
      </c>
      <c r="J10" s="42">
        <v>208279</v>
      </c>
      <c r="K10" s="42">
        <v>211162</v>
      </c>
      <c r="L10" s="42">
        <v>211319</v>
      </c>
      <c r="M10" s="42">
        <v>209426</v>
      </c>
      <c r="N10" s="42">
        <v>202478</v>
      </c>
      <c r="O10" s="217"/>
      <c r="P10" s="217"/>
      <c r="Q10" s="217"/>
      <c r="X10" s="217"/>
      <c r="Y10" s="217"/>
      <c r="Z10" s="217"/>
      <c r="AA10" s="217"/>
      <c r="AB10" s="217"/>
    </row>
    <row r="11" spans="1:31">
      <c r="A11" s="217"/>
      <c r="B11" s="121" t="s">
        <v>448</v>
      </c>
      <c r="C11" s="317">
        <v>1656024</v>
      </c>
      <c r="D11" s="42">
        <v>1669440</v>
      </c>
      <c r="E11" s="42">
        <v>1681924</v>
      </c>
      <c r="F11" s="42">
        <v>1693421</v>
      </c>
      <c r="G11" s="42">
        <v>1704853</v>
      </c>
      <c r="H11" s="42">
        <v>1711740</v>
      </c>
      <c r="I11" s="42">
        <v>1725542</v>
      </c>
      <c r="J11" s="42">
        <v>1740484</v>
      </c>
      <c r="K11" s="42">
        <v>1752898</v>
      </c>
      <c r="L11" s="42">
        <v>1762127</v>
      </c>
      <c r="M11" s="42">
        <v>1776619</v>
      </c>
      <c r="N11" s="42">
        <v>1783871</v>
      </c>
      <c r="O11" s="217"/>
      <c r="P11" s="217"/>
      <c r="Q11" s="217"/>
      <c r="X11" s="217"/>
      <c r="Y11" s="217"/>
      <c r="Z11" s="217"/>
      <c r="AA11" s="217"/>
      <c r="AB11" s="217"/>
    </row>
    <row r="12" spans="1:31" ht="15.4">
      <c r="A12" s="217"/>
      <c r="B12" s="222" t="s">
        <v>401</v>
      </c>
      <c r="C12" s="339"/>
      <c r="D12" s="140"/>
      <c r="E12" s="140"/>
      <c r="F12" s="140"/>
      <c r="G12" s="140"/>
      <c r="H12" s="140"/>
      <c r="I12" s="140"/>
      <c r="J12" s="140"/>
      <c r="K12" s="140"/>
      <c r="L12" s="140"/>
      <c r="M12" s="140"/>
      <c r="N12" s="140"/>
      <c r="O12" s="217"/>
      <c r="P12" s="217"/>
      <c r="Q12" s="217"/>
      <c r="X12" s="217"/>
      <c r="Y12" s="6"/>
      <c r="Z12" s="6"/>
      <c r="AA12" s="6"/>
      <c r="AB12" s="6"/>
    </row>
    <row r="13" spans="1:31" ht="15.4">
      <c r="A13" s="217"/>
      <c r="B13" s="140"/>
      <c r="C13" s="140"/>
      <c r="D13" s="140"/>
      <c r="E13" s="140"/>
      <c r="F13" s="140"/>
      <c r="G13" s="140"/>
      <c r="H13" s="140"/>
      <c r="I13" s="140"/>
      <c r="J13" s="140"/>
      <c r="K13" s="140"/>
      <c r="L13" s="140"/>
      <c r="M13" s="140"/>
      <c r="N13" s="140"/>
      <c r="O13" s="217"/>
      <c r="P13" s="217"/>
      <c r="Q13" s="217"/>
      <c r="X13" s="217"/>
      <c r="Y13" s="6"/>
      <c r="Z13" s="6"/>
      <c r="AA13" s="6"/>
      <c r="AB13" s="6"/>
    </row>
    <row r="14" spans="1:31" ht="16.899999999999999">
      <c r="A14" s="217"/>
      <c r="B14" s="434" t="s">
        <v>487</v>
      </c>
      <c r="C14" s="434"/>
      <c r="D14" s="434"/>
      <c r="E14" s="434"/>
      <c r="F14" s="434"/>
      <c r="G14" s="434"/>
      <c r="H14" s="434"/>
      <c r="I14" s="434"/>
      <c r="J14" s="434"/>
      <c r="K14" s="434"/>
      <c r="L14" s="434"/>
      <c r="M14" s="434"/>
      <c r="N14" s="434"/>
      <c r="O14" s="217"/>
      <c r="P14" s="217"/>
      <c r="Q14" s="217"/>
      <c r="X14" s="217"/>
      <c r="Y14" s="6"/>
      <c r="Z14" s="6"/>
      <c r="AA14" s="6"/>
      <c r="AB14" s="6"/>
    </row>
    <row r="15" spans="1:31" ht="15.4">
      <c r="A15" s="217"/>
      <c r="B15" s="58" t="s">
        <v>330</v>
      </c>
      <c r="C15" s="270" t="s">
        <v>596</v>
      </c>
      <c r="D15" s="270" t="s">
        <v>357</v>
      </c>
      <c r="E15" s="270" t="s">
        <v>435</v>
      </c>
      <c r="F15" s="270" t="s">
        <v>436</v>
      </c>
      <c r="G15" s="270" t="s">
        <v>437</v>
      </c>
      <c r="H15" s="270" t="s">
        <v>438</v>
      </c>
      <c r="I15" s="270" t="s">
        <v>439</v>
      </c>
      <c r="J15" s="270" t="s">
        <v>440</v>
      </c>
      <c r="K15" s="270" t="s">
        <v>441</v>
      </c>
      <c r="L15" s="270" t="s">
        <v>442</v>
      </c>
      <c r="M15" s="270" t="s">
        <v>443</v>
      </c>
      <c r="N15" s="270" t="s">
        <v>444</v>
      </c>
      <c r="O15" s="217"/>
      <c r="P15" s="217"/>
      <c r="Q15" s="217"/>
      <c r="X15" s="217"/>
      <c r="Y15" s="6"/>
      <c r="Z15" s="6"/>
      <c r="AA15" s="6"/>
      <c r="AB15" s="6"/>
    </row>
    <row r="16" spans="1:31">
      <c r="A16" s="217"/>
      <c r="B16" s="121" t="s">
        <v>331</v>
      </c>
      <c r="C16" s="122">
        <v>1.8599999999999998E-2</v>
      </c>
      <c r="D16" s="122">
        <f t="shared" ref="D16:N16" si="0">D4/D10</f>
        <v>5.0699824613978806E-3</v>
      </c>
      <c r="E16" s="123">
        <f t="shared" si="0"/>
        <v>4.6701403520948703E-3</v>
      </c>
      <c r="F16" s="123">
        <f t="shared" si="0"/>
        <v>6.5519419008525422E-3</v>
      </c>
      <c r="G16" s="123">
        <f t="shared" si="0"/>
        <v>7.2887086534344529E-3</v>
      </c>
      <c r="H16" s="123">
        <f t="shared" si="0"/>
        <v>6.2291912791322089E-3</v>
      </c>
      <c r="I16" s="123">
        <f t="shared" si="0"/>
        <v>1.2699446434386193E-2</v>
      </c>
      <c r="J16" s="123">
        <f t="shared" si="0"/>
        <v>5.367799922219715E-3</v>
      </c>
      <c r="K16" s="123">
        <f t="shared" si="0"/>
        <v>6.1564107178374893E-3</v>
      </c>
      <c r="L16" s="123">
        <f t="shared" si="0"/>
        <v>7.8506901887667457E-3</v>
      </c>
      <c r="M16" s="123">
        <f t="shared" si="0"/>
        <v>1.4816689427291741E-2</v>
      </c>
      <c r="N16" s="123">
        <f t="shared" si="0"/>
        <v>2.2792599689842846E-2</v>
      </c>
      <c r="O16" s="217"/>
      <c r="P16" s="217"/>
      <c r="Q16" s="217"/>
    </row>
    <row r="17" spans="1:20">
      <c r="A17" s="217"/>
      <c r="B17" s="297" t="s">
        <v>604</v>
      </c>
      <c r="C17" s="124"/>
      <c r="D17" s="125"/>
      <c r="E17" s="217"/>
      <c r="F17" s="217"/>
      <c r="G17" s="217"/>
      <c r="H17" s="217"/>
      <c r="I17" s="217"/>
      <c r="J17" s="217"/>
      <c r="K17" s="217"/>
      <c r="L17" s="217"/>
      <c r="M17" s="217"/>
      <c r="N17" s="217"/>
      <c r="O17" s="217"/>
      <c r="P17" s="217"/>
      <c r="Q17" s="217"/>
      <c r="R17" s="217"/>
      <c r="S17" s="217"/>
      <c r="T17" s="217"/>
    </row>
    <row r="18" spans="1:20">
      <c r="A18" s="217"/>
      <c r="B18" s="222" t="s">
        <v>493</v>
      </c>
      <c r="C18" s="217"/>
      <c r="D18" s="217"/>
      <c r="E18" s="217"/>
      <c r="F18" s="217"/>
      <c r="G18" s="217"/>
      <c r="H18" s="217"/>
      <c r="I18" s="217"/>
      <c r="J18" s="217"/>
      <c r="K18" s="217"/>
      <c r="L18" s="217"/>
      <c r="M18" s="217"/>
      <c r="N18" s="217"/>
      <c r="O18" s="217"/>
      <c r="P18" s="217"/>
      <c r="Q18" s="217"/>
      <c r="R18" s="217"/>
      <c r="S18" s="217"/>
      <c r="T18" s="217"/>
    </row>
    <row r="19" spans="1:20">
      <c r="A19" s="217"/>
      <c r="B19" s="222" t="s">
        <v>401</v>
      </c>
      <c r="C19" s="217"/>
      <c r="D19" s="217"/>
      <c r="E19" s="217"/>
      <c r="F19" s="217"/>
      <c r="G19" s="217"/>
      <c r="H19" s="217"/>
      <c r="I19" s="217"/>
      <c r="J19" s="217"/>
      <c r="K19" s="217"/>
      <c r="L19" s="217"/>
      <c r="M19" s="217"/>
      <c r="N19" s="217"/>
      <c r="O19" s="217"/>
      <c r="P19" s="217"/>
      <c r="Q19" s="217"/>
      <c r="R19" s="217"/>
      <c r="S19" s="217"/>
      <c r="T19" s="217"/>
    </row>
    <row r="20" spans="1:20">
      <c r="A20" s="217"/>
      <c r="B20" s="217"/>
      <c r="C20" s="217"/>
      <c r="D20" s="217"/>
      <c r="E20" s="217"/>
      <c r="F20" s="217"/>
      <c r="G20" s="217"/>
      <c r="H20" s="217"/>
      <c r="I20" s="217"/>
      <c r="J20" s="217"/>
      <c r="K20" s="217"/>
      <c r="L20" s="217"/>
      <c r="M20" s="217"/>
      <c r="N20" s="217"/>
      <c r="O20" s="217"/>
      <c r="P20" s="217"/>
      <c r="Q20" s="217"/>
      <c r="R20" s="217"/>
      <c r="S20" s="217"/>
      <c r="T20" s="217"/>
    </row>
    <row r="21" spans="1:20">
      <c r="A21" s="217"/>
      <c r="B21" s="217"/>
      <c r="C21" s="217"/>
      <c r="D21" s="333"/>
      <c r="E21" s="333"/>
      <c r="F21" s="333"/>
      <c r="G21" s="333"/>
      <c r="H21" s="333"/>
      <c r="I21" s="333"/>
      <c r="J21" s="333"/>
      <c r="K21" s="333"/>
      <c r="L21" s="333"/>
      <c r="M21" s="333"/>
      <c r="N21" s="333"/>
      <c r="O21" s="333"/>
      <c r="P21" s="333"/>
      <c r="Q21" s="333"/>
      <c r="R21" s="333"/>
      <c r="S21" s="217"/>
      <c r="T21" s="217"/>
    </row>
    <row r="22" spans="1:20">
      <c r="A22" s="217"/>
      <c r="B22" s="217"/>
      <c r="C22" s="333"/>
      <c r="D22" s="333"/>
      <c r="E22" s="333"/>
      <c r="F22" s="333"/>
      <c r="G22" s="333"/>
      <c r="H22" s="333"/>
      <c r="I22" s="333"/>
      <c r="J22" s="333"/>
      <c r="K22" s="333"/>
      <c r="L22" s="333"/>
      <c r="M22" s="333"/>
      <c r="N22" s="333"/>
      <c r="O22" s="333"/>
      <c r="P22" s="333"/>
      <c r="Q22" s="333"/>
      <c r="R22" s="333"/>
    </row>
    <row r="23" spans="1:20">
      <c r="A23" s="217"/>
      <c r="B23" s="217"/>
      <c r="C23" s="333"/>
      <c r="D23" s="333"/>
      <c r="E23" s="333"/>
      <c r="F23" s="333"/>
      <c r="G23" s="333"/>
      <c r="H23" s="333"/>
      <c r="I23" s="333"/>
      <c r="J23" s="333"/>
      <c r="K23" s="333"/>
      <c r="L23" s="333"/>
      <c r="M23" s="333"/>
      <c r="N23" s="333"/>
      <c r="O23" s="333"/>
      <c r="P23" s="333"/>
      <c r="Q23" s="333"/>
      <c r="R23" s="333"/>
    </row>
    <row r="24" spans="1:20">
      <c r="A24" s="217"/>
      <c r="B24" s="217"/>
      <c r="C24" s="333"/>
      <c r="D24" s="333"/>
      <c r="E24" s="333"/>
      <c r="F24" s="333"/>
      <c r="G24" s="333"/>
      <c r="H24" s="333"/>
      <c r="I24" s="333"/>
      <c r="J24" s="333"/>
      <c r="K24" s="333"/>
      <c r="L24" s="333"/>
      <c r="M24" s="333"/>
      <c r="N24" s="333"/>
      <c r="O24" s="333"/>
      <c r="P24" s="333"/>
      <c r="Q24" s="333"/>
      <c r="R24" s="333"/>
    </row>
    <row r="25" spans="1:20">
      <c r="A25" s="217"/>
      <c r="B25" s="217"/>
      <c r="C25" s="333"/>
      <c r="D25" s="333"/>
      <c r="E25" s="333"/>
      <c r="F25" s="333"/>
      <c r="G25" s="333"/>
      <c r="H25" s="333"/>
      <c r="I25" s="333"/>
      <c r="J25" s="333"/>
      <c r="K25" s="333"/>
      <c r="L25" s="333"/>
      <c r="M25" s="333"/>
      <c r="N25" s="333"/>
      <c r="O25" s="333"/>
      <c r="P25" s="333"/>
      <c r="Q25" s="333"/>
      <c r="R25" s="333"/>
    </row>
    <row r="26" spans="1:20">
      <c r="A26" s="217"/>
      <c r="B26" s="217"/>
      <c r="C26" s="333"/>
      <c r="D26" s="333"/>
      <c r="E26" s="333"/>
      <c r="F26" s="333"/>
      <c r="G26" s="333"/>
      <c r="H26" s="333"/>
      <c r="I26" s="333"/>
      <c r="J26" s="333"/>
      <c r="K26" s="333"/>
      <c r="L26" s="333"/>
      <c r="M26" s="333"/>
      <c r="N26" s="333"/>
      <c r="O26" s="333"/>
      <c r="P26" s="333"/>
      <c r="Q26" s="333"/>
      <c r="R26" s="333"/>
    </row>
    <row r="27" spans="1:20">
      <c r="A27" s="217"/>
      <c r="B27" s="217"/>
      <c r="C27" s="333"/>
      <c r="D27" s="333"/>
      <c r="E27" s="333"/>
      <c r="F27" s="333"/>
      <c r="G27" s="333"/>
      <c r="H27" s="333"/>
      <c r="I27" s="333"/>
      <c r="J27" s="333"/>
      <c r="K27" s="333"/>
      <c r="L27" s="333"/>
      <c r="M27" s="333"/>
      <c r="N27" s="333"/>
      <c r="O27" s="333"/>
      <c r="P27" s="333"/>
      <c r="Q27" s="333"/>
      <c r="R27" s="333"/>
    </row>
    <row r="28" spans="1:20">
      <c r="A28" s="217"/>
      <c r="B28" s="217"/>
      <c r="C28" s="140"/>
      <c r="D28" s="141"/>
      <c r="E28" s="141"/>
      <c r="F28" s="217"/>
      <c r="G28" s="217"/>
      <c r="H28" s="217"/>
      <c r="I28" s="217"/>
      <c r="J28" s="217"/>
      <c r="K28" s="217"/>
      <c r="L28" s="217"/>
      <c r="M28" s="217"/>
      <c r="O28" s="217"/>
      <c r="P28" s="217"/>
    </row>
    <row r="29" spans="1:20">
      <c r="A29" s="217"/>
      <c r="B29" s="217"/>
      <c r="C29" s="140"/>
      <c r="D29" s="141"/>
      <c r="E29" s="141"/>
      <c r="F29" s="217"/>
      <c r="G29" s="217"/>
      <c r="H29" s="217"/>
      <c r="I29" s="217"/>
      <c r="J29" s="217"/>
      <c r="K29" s="217"/>
      <c r="L29" s="217"/>
      <c r="M29" s="217"/>
      <c r="N29" s="217"/>
      <c r="P29" s="217"/>
      <c r="Q29" s="217"/>
    </row>
    <row r="30" spans="1:20">
      <c r="A30" s="217"/>
      <c r="B30" s="217"/>
      <c r="C30" s="140"/>
      <c r="D30" s="141"/>
      <c r="E30" s="141"/>
      <c r="F30" s="217"/>
      <c r="G30" s="217"/>
      <c r="H30" s="217"/>
      <c r="I30" s="217"/>
      <c r="J30" s="217"/>
      <c r="K30" s="217"/>
      <c r="L30" s="217"/>
      <c r="M30" s="217"/>
      <c r="N30" s="217"/>
      <c r="P30" s="217"/>
      <c r="Q30" s="217"/>
    </row>
    <row r="31" spans="1:20">
      <c r="A31" s="217"/>
      <c r="B31" s="217"/>
      <c r="C31" s="140"/>
      <c r="D31" s="141"/>
      <c r="E31" s="141"/>
      <c r="F31" s="217"/>
      <c r="G31" s="217"/>
      <c r="H31" s="217"/>
      <c r="I31" s="217"/>
      <c r="J31" s="217"/>
      <c r="K31" s="217"/>
      <c r="L31" s="217"/>
      <c r="M31" s="217"/>
      <c r="N31" s="217"/>
      <c r="P31" s="217"/>
      <c r="Q31" s="217"/>
    </row>
    <row r="32" spans="1:20">
      <c r="A32" s="217"/>
      <c r="B32" s="217"/>
      <c r="C32" s="140"/>
      <c r="D32" s="141"/>
      <c r="E32" s="141"/>
      <c r="F32" s="217"/>
      <c r="G32" s="217"/>
      <c r="H32" s="217"/>
      <c r="I32" s="217"/>
      <c r="J32" s="217"/>
      <c r="K32" s="217"/>
      <c r="L32" s="217"/>
      <c r="M32" s="217"/>
      <c r="N32" s="217"/>
      <c r="P32" s="217"/>
      <c r="Q32" s="217"/>
    </row>
    <row r="33" spans="1:20">
      <c r="A33" s="217"/>
      <c r="B33" s="217"/>
      <c r="C33" s="140"/>
      <c r="D33" s="141"/>
      <c r="E33" s="141"/>
      <c r="F33" s="217"/>
      <c r="G33" s="217"/>
      <c r="H33" s="217"/>
      <c r="I33" s="217"/>
      <c r="J33" s="217"/>
      <c r="K33" s="217"/>
      <c r="L33" s="217"/>
      <c r="M33" s="217"/>
      <c r="N33" s="217"/>
      <c r="P33" s="217"/>
      <c r="Q33" s="217"/>
    </row>
    <row r="34" spans="1:20">
      <c r="A34" s="217"/>
      <c r="B34" s="217"/>
      <c r="C34" s="217"/>
      <c r="D34" s="217"/>
      <c r="E34" s="217"/>
      <c r="F34" s="217"/>
      <c r="G34" s="217"/>
      <c r="H34" s="217"/>
      <c r="I34" s="217"/>
      <c r="J34" s="217"/>
      <c r="K34" s="217"/>
      <c r="L34" s="217"/>
      <c r="M34" s="217"/>
      <c r="N34" s="217"/>
      <c r="P34" s="217"/>
      <c r="Q34" s="217"/>
    </row>
    <row r="35" spans="1:20">
      <c r="A35" s="217"/>
      <c r="B35" s="217"/>
      <c r="C35" s="217"/>
      <c r="D35" s="217"/>
      <c r="E35" s="217"/>
      <c r="F35" s="217"/>
      <c r="G35" s="217"/>
      <c r="H35" s="217"/>
      <c r="I35" s="217"/>
      <c r="J35" s="217"/>
      <c r="K35" s="217"/>
      <c r="L35" s="217"/>
      <c r="M35" s="217"/>
      <c r="N35" s="217"/>
      <c r="P35" s="217"/>
      <c r="Q35" s="217"/>
    </row>
    <row r="36" spans="1:20">
      <c r="A36" s="217"/>
      <c r="B36" s="217"/>
      <c r="C36" s="217"/>
      <c r="D36" s="217"/>
      <c r="E36" s="217"/>
      <c r="F36" s="217"/>
      <c r="G36" s="217"/>
      <c r="H36" s="217"/>
      <c r="I36" s="217"/>
      <c r="J36" s="217"/>
      <c r="K36" s="217"/>
      <c r="L36" s="217"/>
      <c r="M36" s="217"/>
      <c r="N36" s="217"/>
      <c r="O36" s="217"/>
      <c r="Q36" s="217"/>
      <c r="R36" s="217"/>
    </row>
    <row r="37" spans="1:20">
      <c r="A37" s="217"/>
      <c r="B37" s="217"/>
      <c r="C37" s="217"/>
      <c r="D37" s="217"/>
      <c r="E37" s="217"/>
      <c r="F37" s="217"/>
      <c r="G37" s="217"/>
      <c r="H37" s="217"/>
      <c r="I37" s="217"/>
      <c r="J37" s="217"/>
      <c r="K37" s="217"/>
      <c r="L37" s="217"/>
      <c r="M37" s="217"/>
      <c r="N37" s="217"/>
      <c r="O37" s="217"/>
      <c r="P37" s="217"/>
      <c r="Q37" s="217"/>
      <c r="S37" s="217"/>
      <c r="T37" s="217"/>
    </row>
    <row r="38" spans="1:20">
      <c r="A38" s="217"/>
      <c r="B38" s="217"/>
      <c r="C38" s="217"/>
      <c r="D38" s="217"/>
      <c r="E38" s="217"/>
      <c r="F38" s="217"/>
      <c r="G38" s="217"/>
      <c r="H38" s="217"/>
      <c r="I38" s="217"/>
      <c r="J38" s="217"/>
      <c r="K38" s="217"/>
      <c r="L38" s="217"/>
      <c r="M38" s="217"/>
      <c r="N38" s="217"/>
      <c r="O38" s="217"/>
      <c r="P38" s="217"/>
      <c r="Q38" s="217"/>
      <c r="S38" s="217"/>
      <c r="T38" s="217"/>
    </row>
    <row r="39" spans="1:20">
      <c r="A39" s="217"/>
      <c r="B39" s="217"/>
      <c r="C39" s="217"/>
      <c r="D39" s="217"/>
      <c r="E39" s="217"/>
      <c r="F39" s="217"/>
      <c r="G39" s="217"/>
      <c r="H39" s="217"/>
      <c r="I39" s="217"/>
      <c r="J39" s="217"/>
      <c r="K39" s="217"/>
      <c r="L39" s="217"/>
      <c r="M39" s="217"/>
      <c r="N39" s="217"/>
      <c r="O39" s="217"/>
      <c r="P39" s="217"/>
      <c r="Q39" s="217"/>
      <c r="S39" s="217"/>
      <c r="T39" s="217"/>
    </row>
    <row r="40" spans="1:20">
      <c r="A40" s="217"/>
      <c r="B40" s="217"/>
      <c r="C40" s="217"/>
      <c r="D40" s="217"/>
      <c r="E40" s="217"/>
      <c r="F40" s="217"/>
      <c r="G40" s="217"/>
      <c r="H40" s="217"/>
      <c r="I40" s="217"/>
      <c r="J40" s="217"/>
      <c r="K40" s="217"/>
      <c r="L40" s="217"/>
      <c r="M40" s="217"/>
      <c r="N40" s="217"/>
      <c r="O40" s="217"/>
      <c r="P40" s="217"/>
      <c r="Q40" s="217"/>
      <c r="S40" s="217"/>
      <c r="T40" s="217"/>
    </row>
    <row r="41" spans="1:20">
      <c r="A41" s="217"/>
      <c r="B41" s="217"/>
      <c r="C41" s="217"/>
      <c r="D41" s="217"/>
      <c r="E41" s="217"/>
      <c r="F41" s="217"/>
      <c r="G41" s="217"/>
      <c r="H41" s="217"/>
      <c r="I41" s="217"/>
      <c r="J41" s="217"/>
      <c r="K41" s="217"/>
      <c r="L41" s="217"/>
      <c r="M41" s="217"/>
      <c r="N41" s="217"/>
      <c r="O41" s="217"/>
      <c r="P41" s="217"/>
      <c r="Q41" s="217"/>
      <c r="S41" s="217"/>
      <c r="T41" s="217"/>
    </row>
    <row r="42" spans="1:20">
      <c r="A42" s="217"/>
      <c r="B42" s="217"/>
      <c r="C42" s="217"/>
      <c r="D42" s="217"/>
      <c r="E42" s="217"/>
      <c r="F42" s="217"/>
      <c r="G42" s="217"/>
      <c r="H42" s="217"/>
      <c r="I42" s="217"/>
      <c r="J42" s="217"/>
      <c r="K42" s="217"/>
      <c r="L42" s="217"/>
      <c r="M42" s="217"/>
      <c r="N42" s="217"/>
      <c r="O42" s="217"/>
      <c r="P42" s="217"/>
      <c r="Q42" s="217"/>
      <c r="S42" s="217"/>
      <c r="T42" s="217"/>
    </row>
    <row r="43" spans="1:20">
      <c r="A43" s="217"/>
      <c r="O43" s="217"/>
      <c r="P43" s="217"/>
      <c r="Q43" s="217"/>
      <c r="S43" s="217"/>
      <c r="T43" s="217"/>
    </row>
    <row r="44" spans="1:20">
      <c r="A44" s="217"/>
      <c r="O44" s="217"/>
      <c r="P44" s="217"/>
      <c r="Q44" s="217"/>
      <c r="S44" s="217"/>
      <c r="T44" s="217"/>
    </row>
  </sheetData>
  <hyperlinks>
    <hyperlink ref="B1" location="'Table of Contents'!A1" display="Table of Contents" xr:uid="{6B8EF104-2368-498D-80B4-DC0B9CDB14C8}"/>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51B7-C0DB-4846-B438-D18148BB4F88}">
  <dimension ref="B1:P44"/>
  <sheetViews>
    <sheetView workbookViewId="0">
      <selection activeCell="G9" sqref="G9"/>
    </sheetView>
  </sheetViews>
  <sheetFormatPr defaultColWidth="9.1328125" defaultRowHeight="14.25"/>
  <cols>
    <col min="1" max="1" width="9.1328125" style="107"/>
    <col min="2" max="2" width="24.19921875" style="107" customWidth="1"/>
    <col min="3" max="4" width="18.19921875" style="107" customWidth="1"/>
    <col min="5" max="5" width="10.19921875" style="107" customWidth="1"/>
    <col min="6" max="6" width="12.1328125" style="107" bestFit="1" customWidth="1"/>
    <col min="7" max="16384" width="9.1328125" style="107"/>
  </cols>
  <sheetData>
    <row r="1" spans="2:16">
      <c r="B1" s="79" t="s">
        <v>117</v>
      </c>
      <c r="C1" s="99"/>
      <c r="D1" s="99"/>
      <c r="E1" s="126"/>
      <c r="L1" s="162"/>
      <c r="M1" s="162"/>
      <c r="N1" s="162"/>
      <c r="O1" s="162"/>
      <c r="P1" s="162"/>
    </row>
    <row r="2" spans="2:16" s="333" customFormat="1" ht="16.899999999999999" customHeight="1">
      <c r="B2" s="79"/>
      <c r="C2" s="99"/>
      <c r="D2" s="99"/>
      <c r="E2" s="126"/>
    </row>
    <row r="3" spans="2:16" ht="85.9" customHeight="1">
      <c r="B3" s="525" t="s">
        <v>592</v>
      </c>
      <c r="C3" s="525"/>
      <c r="D3" s="525"/>
      <c r="L3" s="162"/>
      <c r="M3" s="162"/>
      <c r="N3" s="162"/>
      <c r="O3" s="162"/>
      <c r="P3" s="162"/>
    </row>
    <row r="4" spans="2:16" ht="14.25" customHeight="1">
      <c r="B4" s="311" t="s">
        <v>333</v>
      </c>
      <c r="C4" s="311" t="s">
        <v>334</v>
      </c>
      <c r="D4" s="311" t="s">
        <v>335</v>
      </c>
      <c r="L4" s="162"/>
      <c r="M4" s="162"/>
      <c r="N4" s="162"/>
      <c r="O4" s="162"/>
      <c r="P4" s="162"/>
    </row>
    <row r="5" spans="2:16">
      <c r="B5" s="63" t="s">
        <v>336</v>
      </c>
      <c r="C5" s="127">
        <v>723</v>
      </c>
      <c r="D5" s="127">
        <v>462</v>
      </c>
      <c r="F5" s="217"/>
      <c r="J5" s="333"/>
      <c r="L5" s="162"/>
      <c r="M5" s="162"/>
      <c r="N5" s="162"/>
      <c r="O5" s="162"/>
      <c r="P5" s="162"/>
    </row>
    <row r="6" spans="2:16">
      <c r="B6" s="63" t="s">
        <v>337</v>
      </c>
      <c r="C6" s="127">
        <v>19951</v>
      </c>
      <c r="D6" s="127">
        <v>14872</v>
      </c>
      <c r="F6" s="217"/>
      <c r="J6" s="333"/>
      <c r="L6" s="162"/>
      <c r="M6" s="162"/>
      <c r="N6" s="162"/>
      <c r="O6" s="162"/>
      <c r="P6" s="162"/>
    </row>
    <row r="7" spans="2:16">
      <c r="B7" s="63" t="s">
        <v>338</v>
      </c>
      <c r="C7" s="127">
        <v>2719</v>
      </c>
      <c r="D7" s="127">
        <v>2068</v>
      </c>
      <c r="F7" s="217"/>
      <c r="J7" s="333"/>
      <c r="K7" s="333"/>
      <c r="L7" s="333"/>
      <c r="M7" s="333"/>
      <c r="N7" s="333"/>
      <c r="O7" s="333"/>
      <c r="P7" s="162"/>
    </row>
    <row r="8" spans="2:16">
      <c r="B8" s="63" t="s">
        <v>339</v>
      </c>
      <c r="C8" s="127">
        <v>31243</v>
      </c>
      <c r="D8" s="127">
        <v>23147</v>
      </c>
      <c r="F8" s="217"/>
      <c r="J8" s="333"/>
      <c r="L8" s="162"/>
      <c r="M8" s="162"/>
      <c r="N8" s="162"/>
      <c r="O8" s="162"/>
      <c r="P8" s="162"/>
    </row>
    <row r="9" spans="2:16">
      <c r="B9" s="163" t="s">
        <v>599</v>
      </c>
      <c r="C9" s="127">
        <v>20217</v>
      </c>
      <c r="D9" s="127">
        <v>16323</v>
      </c>
      <c r="E9" s="333"/>
      <c r="F9" s="333"/>
      <c r="J9" s="333"/>
      <c r="L9" s="162"/>
      <c r="M9" s="162"/>
      <c r="N9" s="162"/>
      <c r="O9" s="162"/>
      <c r="P9" s="162"/>
    </row>
    <row r="10" spans="2:16">
      <c r="B10" s="63" t="s">
        <v>70</v>
      </c>
      <c r="C10" s="127">
        <v>2122</v>
      </c>
      <c r="D10" s="127">
        <v>1660</v>
      </c>
      <c r="F10" s="217"/>
      <c r="J10" s="333"/>
      <c r="L10" s="162"/>
      <c r="M10" s="162"/>
      <c r="N10" s="162"/>
      <c r="O10" s="162"/>
      <c r="P10" s="162"/>
    </row>
    <row r="11" spans="2:16">
      <c r="B11" s="128" t="s">
        <v>445</v>
      </c>
      <c r="C11" s="29">
        <f>SUM(C5:C10)</f>
        <v>76975</v>
      </c>
      <c r="D11" s="29">
        <f>SUM(D5:D10)</f>
        <v>58532</v>
      </c>
      <c r="E11" s="99"/>
      <c r="J11" s="333"/>
      <c r="L11" s="162"/>
      <c r="M11" s="162"/>
      <c r="N11" s="162"/>
      <c r="O11" s="162"/>
      <c r="P11" s="162"/>
    </row>
    <row r="12" spans="2:16" ht="15.4">
      <c r="B12" s="339" t="s">
        <v>401</v>
      </c>
      <c r="J12" s="333"/>
      <c r="L12" s="162"/>
      <c r="M12" s="6"/>
      <c r="N12" s="6"/>
      <c r="O12" s="6"/>
      <c r="P12" s="6"/>
    </row>
    <row r="13" spans="2:16" ht="15.4">
      <c r="B13" s="458" t="s">
        <v>600</v>
      </c>
      <c r="C13" s="458"/>
      <c r="D13" s="458"/>
      <c r="E13" s="458"/>
      <c r="F13" s="458"/>
      <c r="J13" s="333"/>
      <c r="L13" s="162"/>
      <c r="M13" s="6"/>
      <c r="N13" s="6"/>
      <c r="O13" s="6"/>
      <c r="P13" s="6"/>
    </row>
    <row r="14" spans="2:16" ht="16.899999999999999" customHeight="1">
      <c r="B14" s="458"/>
      <c r="C14" s="458"/>
      <c r="D14" s="458"/>
      <c r="E14" s="458"/>
      <c r="F14" s="458"/>
    </row>
    <row r="15" spans="2:16" ht="16.899999999999999" customHeight="1">
      <c r="B15" s="458"/>
      <c r="C15" s="458"/>
      <c r="D15" s="458"/>
      <c r="E15" s="458"/>
      <c r="F15" s="458"/>
      <c r="G15" s="217"/>
    </row>
    <row r="16" spans="2:16">
      <c r="B16" s="458"/>
      <c r="C16" s="458"/>
      <c r="D16" s="458"/>
      <c r="E16" s="458"/>
      <c r="F16" s="458"/>
      <c r="G16" s="217"/>
    </row>
    <row r="17" spans="2:7">
      <c r="B17" s="458"/>
      <c r="C17" s="458"/>
      <c r="D17" s="458"/>
      <c r="E17" s="458"/>
      <c r="F17" s="458"/>
      <c r="G17" s="217"/>
    </row>
    <row r="18" spans="2:7">
      <c r="B18" s="458"/>
      <c r="C18" s="458"/>
      <c r="D18" s="458"/>
      <c r="E18" s="458"/>
      <c r="F18" s="458"/>
      <c r="G18" s="217"/>
    </row>
    <row r="19" spans="2:7" ht="14.25" customHeight="1">
      <c r="B19" s="527" t="s">
        <v>601</v>
      </c>
      <c r="C19" s="527"/>
      <c r="D19" s="527"/>
      <c r="E19" s="527"/>
      <c r="F19" s="527"/>
      <c r="G19" s="217"/>
    </row>
    <row r="20" spans="2:7">
      <c r="B20" s="339"/>
      <c r="C20" s="333"/>
      <c r="D20" s="333"/>
      <c r="E20" s="333"/>
      <c r="F20" s="217"/>
    </row>
    <row r="21" spans="2:7">
      <c r="B21" s="525" t="s">
        <v>563</v>
      </c>
      <c r="C21" s="525"/>
      <c r="D21" s="525"/>
      <c r="F21" s="217"/>
    </row>
    <row r="22" spans="2:7">
      <c r="B22" s="459"/>
      <c r="C22" s="459"/>
      <c r="D22" s="459"/>
      <c r="F22" s="217"/>
    </row>
    <row r="23" spans="2:7">
      <c r="B23" s="66" t="s">
        <v>340</v>
      </c>
      <c r="C23" s="66" t="s">
        <v>341</v>
      </c>
      <c r="D23" s="66" t="s">
        <v>335</v>
      </c>
      <c r="F23" s="217"/>
    </row>
    <row r="24" spans="2:7">
      <c r="B24" s="129">
        <v>44197</v>
      </c>
      <c r="C24" s="317">
        <v>3461</v>
      </c>
      <c r="D24" s="317">
        <v>2621</v>
      </c>
      <c r="F24" s="217"/>
    </row>
    <row r="25" spans="2:7">
      <c r="B25" s="129">
        <v>44228</v>
      </c>
      <c r="C25" s="317">
        <v>5810</v>
      </c>
      <c r="D25" s="317">
        <v>4518</v>
      </c>
      <c r="F25" s="217"/>
    </row>
    <row r="26" spans="2:7">
      <c r="B26" s="129">
        <v>44256</v>
      </c>
      <c r="C26" s="317">
        <v>6769</v>
      </c>
      <c r="D26" s="317">
        <v>5312</v>
      </c>
      <c r="F26" s="217"/>
    </row>
    <row r="27" spans="2:7">
      <c r="B27" s="129">
        <v>44287</v>
      </c>
      <c r="C27" s="317">
        <v>5932</v>
      </c>
      <c r="D27" s="317">
        <v>4692</v>
      </c>
      <c r="F27" s="217"/>
    </row>
    <row r="28" spans="2:7">
      <c r="B28" s="129">
        <v>44317</v>
      </c>
      <c r="C28" s="317">
        <v>9913</v>
      </c>
      <c r="D28" s="317">
        <v>7721</v>
      </c>
      <c r="F28" s="217"/>
    </row>
    <row r="29" spans="2:7" ht="14.25" customHeight="1">
      <c r="B29" s="129">
        <v>44348</v>
      </c>
      <c r="C29" s="317">
        <v>8123</v>
      </c>
      <c r="D29" s="317">
        <v>6222</v>
      </c>
      <c r="F29" s="217"/>
    </row>
    <row r="30" spans="2:7">
      <c r="B30" s="129">
        <v>44378</v>
      </c>
      <c r="C30" s="317">
        <v>7398</v>
      </c>
      <c r="D30" s="317">
        <v>5742</v>
      </c>
      <c r="F30" s="217"/>
    </row>
    <row r="31" spans="2:7">
      <c r="B31" s="129">
        <v>44409</v>
      </c>
      <c r="C31" s="317">
        <v>7110</v>
      </c>
      <c r="D31" s="317">
        <v>5370</v>
      </c>
      <c r="F31" s="217"/>
    </row>
    <row r="32" spans="2:7">
      <c r="B32" s="129">
        <v>44440</v>
      </c>
      <c r="C32" s="317">
        <v>4567</v>
      </c>
      <c r="D32" s="317">
        <v>3387</v>
      </c>
      <c r="F32" s="217"/>
    </row>
    <row r="33" spans="2:6">
      <c r="B33" s="129">
        <v>44470</v>
      </c>
      <c r="C33" s="317">
        <v>4095</v>
      </c>
      <c r="D33" s="317">
        <v>3108</v>
      </c>
      <c r="F33" s="217"/>
    </row>
    <row r="34" spans="2:6">
      <c r="B34" s="129">
        <v>44501</v>
      </c>
      <c r="C34" s="317">
        <v>7969</v>
      </c>
      <c r="D34" s="317">
        <v>5821</v>
      </c>
      <c r="F34" s="139"/>
    </row>
    <row r="35" spans="2:6">
      <c r="B35" s="129">
        <v>44531</v>
      </c>
      <c r="C35" s="317">
        <v>5828</v>
      </c>
      <c r="D35" s="317">
        <v>4172</v>
      </c>
      <c r="F35" s="139"/>
    </row>
    <row r="36" spans="2:6">
      <c r="B36" s="128" t="s">
        <v>445</v>
      </c>
      <c r="C36" s="29">
        <f>SUM(C24:C35)</f>
        <v>76975</v>
      </c>
      <c r="D36" s="29">
        <f>SUM(D24:D35)</f>
        <v>58686</v>
      </c>
      <c r="F36" s="139"/>
    </row>
    <row r="37" spans="2:6">
      <c r="B37" s="526" t="s">
        <v>373</v>
      </c>
      <c r="C37" s="526"/>
      <c r="D37" s="526"/>
      <c r="E37" s="526"/>
      <c r="F37" s="399"/>
    </row>
    <row r="38" spans="2:6">
      <c r="B38" s="339" t="s">
        <v>401</v>
      </c>
      <c r="C38" s="333"/>
      <c r="D38" s="333"/>
      <c r="E38" s="399"/>
      <c r="F38" s="399"/>
    </row>
    <row r="39" spans="2:6">
      <c r="B39" s="399"/>
      <c r="C39" s="399"/>
      <c r="D39" s="399"/>
      <c r="E39" s="399"/>
      <c r="F39" s="399"/>
    </row>
    <row r="40" spans="2:6">
      <c r="B40" s="399"/>
      <c r="C40" s="399"/>
      <c r="D40" s="399"/>
      <c r="E40" s="399"/>
      <c r="F40" s="399"/>
    </row>
    <row r="41" spans="2:6">
      <c r="B41" s="399"/>
      <c r="C41" s="399"/>
      <c r="D41" s="399"/>
      <c r="E41" s="399"/>
      <c r="F41" s="399"/>
    </row>
    <row r="42" spans="2:6">
      <c r="B42" s="399"/>
      <c r="C42" s="399"/>
      <c r="D42" s="399"/>
      <c r="E42" s="399"/>
      <c r="F42" s="399"/>
    </row>
    <row r="43" spans="2:6">
      <c r="B43" s="399"/>
      <c r="C43" s="399"/>
      <c r="D43" s="399"/>
      <c r="E43" s="399"/>
    </row>
    <row r="44" spans="2:6">
      <c r="B44" s="399"/>
      <c r="C44" s="399"/>
      <c r="D44" s="399"/>
    </row>
  </sheetData>
  <mergeCells count="5">
    <mergeCell ref="B21:D22"/>
    <mergeCell ref="B13:F18"/>
    <mergeCell ref="B37:E37"/>
    <mergeCell ref="B3:D3"/>
    <mergeCell ref="B19:F19"/>
  </mergeCells>
  <hyperlinks>
    <hyperlink ref="B1" location="'Table of Contents'!A1" display="Table of Contents" xr:uid="{A24642F5-F26D-4F16-B9B8-B2E9BD6810C5}"/>
    <hyperlink ref="B19" r:id="rId1" xr:uid="{32DFF1EA-75DD-40DE-AE2B-6C876BA5DA50}"/>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7429-6644-464D-9FD6-1598D125755C}">
  <dimension ref="B1:AJ466"/>
  <sheetViews>
    <sheetView zoomScale="90" zoomScaleNormal="90" workbookViewId="0">
      <selection activeCell="G8" sqref="G8"/>
    </sheetView>
  </sheetViews>
  <sheetFormatPr defaultColWidth="9" defaultRowHeight="14.25"/>
  <cols>
    <col min="1" max="1" width="9" style="217"/>
    <col min="2" max="2" width="18.6640625" style="217" customWidth="1"/>
    <col min="3" max="3" width="37.33203125" style="217" customWidth="1"/>
    <col min="4" max="4" width="17.73046875" style="217" customWidth="1"/>
    <col min="5" max="5" width="16.1328125" style="217" customWidth="1"/>
    <col min="6" max="8" width="15.59765625" style="217" customWidth="1"/>
    <col min="9" max="9" width="5.86328125" style="333" customWidth="1"/>
    <col min="10" max="10" width="5.86328125" style="217" customWidth="1"/>
    <col min="11" max="11" width="15.3984375" style="217" customWidth="1"/>
    <col min="12" max="14" width="20.59765625" style="217" customWidth="1"/>
    <col min="15" max="15" width="15.3984375" style="217" customWidth="1"/>
    <col min="16" max="16" width="5.86328125" style="333" customWidth="1"/>
    <col min="17" max="17" width="5.86328125" style="217" customWidth="1"/>
    <col min="18" max="18" width="14.3984375" style="217" customWidth="1"/>
    <col min="19" max="21" width="20.59765625" style="217" customWidth="1"/>
    <col min="22" max="22" width="14.3984375" style="217" customWidth="1"/>
    <col min="23" max="23" width="5.86328125" style="333" customWidth="1"/>
    <col min="24" max="24" width="5.86328125" style="217" customWidth="1"/>
    <col min="25" max="25" width="14.3984375" style="217" customWidth="1"/>
    <col min="26" max="28" width="20.59765625" style="217" customWidth="1"/>
    <col min="29" max="29" width="14.3984375" style="217" customWidth="1"/>
    <col min="30" max="31" width="5.86328125" style="217" customWidth="1"/>
    <col min="32" max="16384" width="9" style="217"/>
  </cols>
  <sheetData>
    <row r="1" spans="2:36" ht="15" customHeight="1" thickBot="1">
      <c r="B1" s="79" t="s">
        <v>117</v>
      </c>
    </row>
    <row r="2" spans="2:36" ht="15" customHeight="1">
      <c r="B2" s="79"/>
      <c r="J2" s="436"/>
      <c r="K2" s="437"/>
      <c r="L2" s="437"/>
      <c r="M2" s="437"/>
      <c r="N2" s="437"/>
      <c r="O2" s="437"/>
      <c r="P2" s="438"/>
      <c r="Q2" s="333"/>
      <c r="R2" s="333"/>
      <c r="S2" s="333"/>
      <c r="T2" s="333"/>
      <c r="U2" s="333"/>
      <c r="V2" s="333"/>
      <c r="X2" s="444"/>
      <c r="Y2" s="444"/>
      <c r="Z2" s="444"/>
      <c r="AA2" s="444"/>
      <c r="AB2" s="444"/>
      <c r="AC2" s="444"/>
      <c r="AD2" s="444"/>
    </row>
    <row r="3" spans="2:36" ht="15" customHeight="1">
      <c r="B3" s="79"/>
      <c r="J3" s="439"/>
      <c r="K3" s="530" t="s">
        <v>593</v>
      </c>
      <c r="L3" s="531"/>
      <c r="M3" s="531"/>
      <c r="N3" s="531"/>
      <c r="O3" s="532"/>
      <c r="P3" s="440"/>
      <c r="Q3" s="333"/>
      <c r="R3" s="530" t="s">
        <v>594</v>
      </c>
      <c r="S3" s="531"/>
      <c r="T3" s="531"/>
      <c r="U3" s="531"/>
      <c r="V3" s="532"/>
      <c r="X3" s="444"/>
      <c r="Y3" s="530" t="s">
        <v>595</v>
      </c>
      <c r="Z3" s="531"/>
      <c r="AA3" s="531"/>
      <c r="AB3" s="531"/>
      <c r="AC3" s="532"/>
      <c r="AD3" s="444"/>
    </row>
    <row r="4" spans="2:36" ht="15" customHeight="1">
      <c r="B4" s="79"/>
      <c r="J4" s="439"/>
      <c r="K4" s="84"/>
      <c r="L4" s="84"/>
      <c r="M4" s="84"/>
      <c r="N4" s="84"/>
      <c r="O4" s="84"/>
      <c r="P4" s="440"/>
      <c r="R4" s="431"/>
      <c r="S4" s="84"/>
      <c r="T4" s="84"/>
      <c r="U4" s="84"/>
      <c r="V4" s="432"/>
      <c r="X4" s="444"/>
      <c r="Y4" s="444"/>
      <c r="Z4" s="444"/>
      <c r="AA4" s="444"/>
      <c r="AB4" s="444"/>
      <c r="AC4" s="444"/>
      <c r="AD4" s="444"/>
    </row>
    <row r="5" spans="2:36" ht="15" customHeight="1">
      <c r="B5" s="79"/>
      <c r="G5" s="202"/>
      <c r="J5" s="439"/>
      <c r="K5" s="533" t="s">
        <v>567</v>
      </c>
      <c r="L5" s="534"/>
      <c r="M5" s="534"/>
      <c r="N5" s="534"/>
      <c r="O5" s="535"/>
      <c r="P5" s="440"/>
      <c r="R5" s="533" t="s">
        <v>567</v>
      </c>
      <c r="S5" s="534"/>
      <c r="T5" s="534"/>
      <c r="U5" s="534"/>
      <c r="V5" s="535"/>
      <c r="X5" s="444"/>
      <c r="Y5" s="533" t="s">
        <v>567</v>
      </c>
      <c r="Z5" s="534"/>
      <c r="AA5" s="534"/>
      <c r="AB5" s="534"/>
      <c r="AC5" s="535"/>
      <c r="AD5" s="444"/>
    </row>
    <row r="6" spans="2:36" ht="15" customHeight="1">
      <c r="B6" s="79"/>
      <c r="J6" s="439"/>
      <c r="K6" s="65" t="s">
        <v>122</v>
      </c>
      <c r="L6" s="65" t="s">
        <v>355</v>
      </c>
      <c r="M6" s="65" t="s">
        <v>356</v>
      </c>
      <c r="N6" s="65" t="s">
        <v>570</v>
      </c>
      <c r="O6" s="65" t="s">
        <v>115</v>
      </c>
      <c r="P6" s="440"/>
      <c r="R6" s="536" t="s">
        <v>179</v>
      </c>
      <c r="S6" s="536"/>
      <c r="T6" s="536"/>
      <c r="U6" s="536"/>
      <c r="V6" s="536"/>
      <c r="X6" s="444"/>
      <c r="Y6" s="536" t="s">
        <v>175</v>
      </c>
      <c r="Z6" s="536"/>
      <c r="AA6" s="536"/>
      <c r="AB6" s="536"/>
      <c r="AC6" s="536"/>
      <c r="AD6" s="444"/>
    </row>
    <row r="7" spans="2:36" ht="15" customHeight="1">
      <c r="B7" s="79"/>
      <c r="J7" s="439"/>
      <c r="K7" s="163" t="s">
        <v>381</v>
      </c>
      <c r="L7" s="317">
        <v>161</v>
      </c>
      <c r="M7" s="317">
        <v>8244</v>
      </c>
      <c r="N7" s="317">
        <v>1811</v>
      </c>
      <c r="O7" s="215">
        <f t="shared" ref="O7:O17" si="0">SUM(L7:N7)</f>
        <v>10216</v>
      </c>
      <c r="P7" s="440"/>
      <c r="R7" s="65" t="s">
        <v>122</v>
      </c>
      <c r="S7" s="65" t="s">
        <v>355</v>
      </c>
      <c r="T7" s="65" t="s">
        <v>356</v>
      </c>
      <c r="U7" s="65" t="s">
        <v>570</v>
      </c>
      <c r="V7" s="65" t="s">
        <v>115</v>
      </c>
      <c r="X7" s="444"/>
      <c r="Y7" s="65" t="s">
        <v>122</v>
      </c>
      <c r="Z7" s="65" t="s">
        <v>355</v>
      </c>
      <c r="AA7" s="65" t="s">
        <v>356</v>
      </c>
      <c r="AB7" s="65" t="s">
        <v>570</v>
      </c>
      <c r="AC7" s="65" t="s">
        <v>115</v>
      </c>
      <c r="AD7" s="444"/>
    </row>
    <row r="8" spans="2:36" ht="15" customHeight="1">
      <c r="B8" s="79"/>
      <c r="J8" s="439"/>
      <c r="K8" s="163" t="s">
        <v>56</v>
      </c>
      <c r="L8" s="317">
        <v>229</v>
      </c>
      <c r="M8" s="317">
        <v>8876</v>
      </c>
      <c r="N8" s="317">
        <v>2694</v>
      </c>
      <c r="O8" s="215">
        <f t="shared" si="0"/>
        <v>11799</v>
      </c>
      <c r="P8" s="440"/>
      <c r="R8" s="163" t="s">
        <v>381</v>
      </c>
      <c r="S8" s="317">
        <v>20</v>
      </c>
      <c r="T8" s="317">
        <v>413</v>
      </c>
      <c r="U8" s="317">
        <v>169</v>
      </c>
      <c r="V8" s="215">
        <f t="shared" ref="V8:V18" si="1">SUM(T8:U8)</f>
        <v>582</v>
      </c>
      <c r="X8" s="444"/>
      <c r="Y8" s="163" t="s">
        <v>381</v>
      </c>
      <c r="Z8" s="317">
        <v>141</v>
      </c>
      <c r="AA8" s="317">
        <v>7831</v>
      </c>
      <c r="AB8" s="317">
        <v>1642</v>
      </c>
      <c r="AC8" s="215">
        <f>SUM(Z8:AB8)</f>
        <v>9614</v>
      </c>
      <c r="AD8" s="444"/>
    </row>
    <row r="9" spans="2:36" ht="15" customHeight="1">
      <c r="B9" s="79"/>
      <c r="J9" s="439"/>
      <c r="K9" s="163" t="s">
        <v>57</v>
      </c>
      <c r="L9" s="317">
        <v>1115</v>
      </c>
      <c r="M9" s="317">
        <v>28232</v>
      </c>
      <c r="N9" s="317">
        <v>8723</v>
      </c>
      <c r="O9" s="215">
        <f t="shared" si="0"/>
        <v>38070</v>
      </c>
      <c r="P9" s="440"/>
      <c r="R9" s="163" t="s">
        <v>56</v>
      </c>
      <c r="S9" s="317">
        <v>1085</v>
      </c>
      <c r="T9" s="317">
        <v>27660</v>
      </c>
      <c r="U9" s="317">
        <v>10997</v>
      </c>
      <c r="V9" s="215">
        <f t="shared" si="1"/>
        <v>38657</v>
      </c>
      <c r="X9" s="444"/>
      <c r="Y9" s="163" t="s">
        <v>56</v>
      </c>
      <c r="Z9" s="317">
        <v>83</v>
      </c>
      <c r="AA9" s="317">
        <v>2030</v>
      </c>
      <c r="AB9" s="317">
        <v>801</v>
      </c>
      <c r="AC9" s="215">
        <f t="shared" ref="AC9:AC18" si="2">SUM(Z9:AB9)</f>
        <v>2914</v>
      </c>
      <c r="AD9" s="444"/>
    </row>
    <row r="10" spans="2:36" ht="15" customHeight="1">
      <c r="B10" s="466" t="s">
        <v>564</v>
      </c>
      <c r="C10" s="466"/>
      <c r="D10" s="466"/>
      <c r="J10" s="439"/>
      <c r="K10" s="163" t="s">
        <v>58</v>
      </c>
      <c r="L10" s="317">
        <v>913</v>
      </c>
      <c r="M10" s="317">
        <v>19376</v>
      </c>
      <c r="N10" s="317">
        <v>8255</v>
      </c>
      <c r="O10" s="215">
        <f t="shared" si="0"/>
        <v>28544</v>
      </c>
      <c r="P10" s="440"/>
      <c r="R10" s="163" t="s">
        <v>57</v>
      </c>
      <c r="S10" s="317">
        <v>9</v>
      </c>
      <c r="T10" s="317">
        <v>208</v>
      </c>
      <c r="U10" s="317">
        <v>56</v>
      </c>
      <c r="V10" s="215">
        <f t="shared" si="1"/>
        <v>264</v>
      </c>
      <c r="X10" s="444"/>
      <c r="Y10" s="163" t="s">
        <v>57</v>
      </c>
      <c r="Z10" s="317">
        <v>220</v>
      </c>
      <c r="AA10" s="317">
        <v>8668</v>
      </c>
      <c r="AB10" s="317">
        <v>2638</v>
      </c>
      <c r="AC10" s="215">
        <f t="shared" si="2"/>
        <v>11526</v>
      </c>
      <c r="AD10" s="444"/>
    </row>
    <row r="11" spans="2:36" ht="15" customHeight="1">
      <c r="B11" s="65" t="s">
        <v>571</v>
      </c>
      <c r="C11" s="65" t="s">
        <v>144</v>
      </c>
      <c r="D11" s="65" t="s">
        <v>384</v>
      </c>
      <c r="J11" s="439"/>
      <c r="K11" s="163" t="s">
        <v>59</v>
      </c>
      <c r="L11" s="317">
        <v>796</v>
      </c>
      <c r="M11" s="317">
        <v>13704</v>
      </c>
      <c r="N11" s="317">
        <v>6503</v>
      </c>
      <c r="O11" s="215">
        <f t="shared" si="0"/>
        <v>21003</v>
      </c>
      <c r="P11" s="440"/>
      <c r="R11" s="163" t="s">
        <v>58</v>
      </c>
      <c r="S11" s="317">
        <v>35</v>
      </c>
      <c r="T11" s="317">
        <v>748</v>
      </c>
      <c r="U11" s="317">
        <v>316</v>
      </c>
      <c r="V11" s="215">
        <f t="shared" si="1"/>
        <v>1064</v>
      </c>
      <c r="X11" s="444"/>
      <c r="Y11" s="163" t="s">
        <v>58</v>
      </c>
      <c r="Z11" s="317">
        <v>1080</v>
      </c>
      <c r="AA11" s="317">
        <v>27484</v>
      </c>
      <c r="AB11" s="317">
        <v>8407</v>
      </c>
      <c r="AC11" s="215">
        <f t="shared" si="2"/>
        <v>36971</v>
      </c>
      <c r="AD11" s="444"/>
    </row>
    <row r="12" spans="2:36" ht="15" customHeight="1">
      <c r="B12" s="163" t="s">
        <v>355</v>
      </c>
      <c r="C12" s="127">
        <v>6335</v>
      </c>
      <c r="D12" s="188" t="s">
        <v>370</v>
      </c>
      <c r="E12" s="353"/>
      <c r="J12" s="439"/>
      <c r="K12" s="163" t="s">
        <v>60</v>
      </c>
      <c r="L12" s="317">
        <v>931</v>
      </c>
      <c r="M12" s="317">
        <v>18848</v>
      </c>
      <c r="N12" s="317">
        <v>9031</v>
      </c>
      <c r="O12" s="215">
        <f t="shared" si="0"/>
        <v>28810</v>
      </c>
      <c r="P12" s="440"/>
      <c r="R12" s="163" t="s">
        <v>59</v>
      </c>
      <c r="S12" s="317">
        <v>54</v>
      </c>
      <c r="T12" s="317">
        <v>865</v>
      </c>
      <c r="U12" s="317">
        <v>366</v>
      </c>
      <c r="V12" s="215">
        <f t="shared" si="1"/>
        <v>1231</v>
      </c>
      <c r="X12" s="444"/>
      <c r="Y12" s="163" t="s">
        <v>59</v>
      </c>
      <c r="Z12" s="317">
        <v>859</v>
      </c>
      <c r="AA12" s="317">
        <v>18511</v>
      </c>
      <c r="AB12" s="317">
        <v>7889</v>
      </c>
      <c r="AC12" s="215">
        <f t="shared" si="2"/>
        <v>27259</v>
      </c>
      <c r="AD12" s="444"/>
      <c r="AE12" s="6"/>
      <c r="AF12" s="333"/>
      <c r="AG12" s="333"/>
      <c r="AH12" s="333"/>
      <c r="AI12" s="333"/>
      <c r="AJ12" s="333"/>
    </row>
    <row r="13" spans="2:36" ht="15" customHeight="1">
      <c r="B13" s="163" t="s">
        <v>356</v>
      </c>
      <c r="C13" s="127">
        <v>58993</v>
      </c>
      <c r="D13" s="188">
        <f>C13/$C$15</f>
        <v>0.27746004571579075</v>
      </c>
      <c r="E13" s="354"/>
      <c r="J13" s="439"/>
      <c r="K13" s="163" t="s">
        <v>199</v>
      </c>
      <c r="L13" s="317">
        <v>447</v>
      </c>
      <c r="M13" s="317">
        <v>8256</v>
      </c>
      <c r="N13" s="317">
        <v>4033</v>
      </c>
      <c r="O13" s="215">
        <f t="shared" si="0"/>
        <v>12736</v>
      </c>
      <c r="P13" s="440"/>
      <c r="R13" s="163" t="s">
        <v>60</v>
      </c>
      <c r="S13" s="317">
        <v>49</v>
      </c>
      <c r="T13" s="317">
        <v>878</v>
      </c>
      <c r="U13" s="317">
        <v>390</v>
      </c>
      <c r="V13" s="215">
        <f t="shared" si="1"/>
        <v>1268</v>
      </c>
      <c r="X13" s="444"/>
      <c r="Y13" s="163" t="s">
        <v>60</v>
      </c>
      <c r="Z13" s="317">
        <v>747</v>
      </c>
      <c r="AA13" s="317">
        <v>12826</v>
      </c>
      <c r="AB13" s="317">
        <v>6113</v>
      </c>
      <c r="AC13" s="215">
        <f t="shared" si="2"/>
        <v>19686</v>
      </c>
      <c r="AD13" s="444"/>
    </row>
    <row r="14" spans="2:36" ht="15" customHeight="1">
      <c r="B14" s="163" t="s">
        <v>570</v>
      </c>
      <c r="C14" s="127">
        <v>147290</v>
      </c>
      <c r="D14" s="188">
        <f>C14/$C$15</f>
        <v>0.69274473468850239</v>
      </c>
      <c r="E14" s="354"/>
      <c r="F14" s="333"/>
      <c r="G14" s="333"/>
      <c r="H14" s="333"/>
      <c r="J14" s="439"/>
      <c r="K14" s="163" t="s">
        <v>200</v>
      </c>
      <c r="L14" s="317">
        <v>200</v>
      </c>
      <c r="M14" s="317">
        <v>4443</v>
      </c>
      <c r="N14" s="317">
        <v>2274</v>
      </c>
      <c r="O14" s="215">
        <f t="shared" si="0"/>
        <v>6917</v>
      </c>
      <c r="P14" s="440"/>
      <c r="R14" s="163" t="s">
        <v>199</v>
      </c>
      <c r="S14" s="317">
        <v>68</v>
      </c>
      <c r="T14" s="317">
        <v>1942</v>
      </c>
      <c r="U14" s="317">
        <v>690</v>
      </c>
      <c r="V14" s="215">
        <f t="shared" si="1"/>
        <v>2632</v>
      </c>
      <c r="X14" s="444"/>
      <c r="Y14" s="163" t="s">
        <v>199</v>
      </c>
      <c r="Z14" s="317">
        <v>863</v>
      </c>
      <c r="AA14" s="317">
        <v>16906</v>
      </c>
      <c r="AB14" s="317">
        <v>8341</v>
      </c>
      <c r="AC14" s="215">
        <f t="shared" si="2"/>
        <v>26110</v>
      </c>
      <c r="AD14" s="444"/>
    </row>
    <row r="15" spans="2:36" ht="15" customHeight="1">
      <c r="B15" s="56" t="s">
        <v>347</v>
      </c>
      <c r="C15" s="246">
        <f>SUM(C12:C14)</f>
        <v>212618</v>
      </c>
      <c r="D15" s="214">
        <f>C15/$C$15</f>
        <v>1</v>
      </c>
      <c r="J15" s="439"/>
      <c r="K15" s="163" t="s">
        <v>386</v>
      </c>
      <c r="L15" s="317">
        <v>375</v>
      </c>
      <c r="M15" s="317">
        <v>7621</v>
      </c>
      <c r="N15" s="317">
        <v>3871</v>
      </c>
      <c r="O15" s="215">
        <f t="shared" si="0"/>
        <v>11867</v>
      </c>
      <c r="P15" s="440"/>
      <c r="R15" s="163" t="s">
        <v>200</v>
      </c>
      <c r="S15" s="317">
        <v>47</v>
      </c>
      <c r="T15" s="317">
        <v>1734</v>
      </c>
      <c r="U15" s="317">
        <v>653</v>
      </c>
      <c r="V15" s="215">
        <f t="shared" si="1"/>
        <v>2387</v>
      </c>
      <c r="X15" s="444"/>
      <c r="Y15" s="163" t="s">
        <v>200</v>
      </c>
      <c r="Z15" s="317">
        <v>400</v>
      </c>
      <c r="AA15" s="317">
        <v>6522</v>
      </c>
      <c r="AB15" s="317">
        <v>3380</v>
      </c>
      <c r="AC15" s="215">
        <f t="shared" si="2"/>
        <v>10302</v>
      </c>
      <c r="AD15" s="444"/>
    </row>
    <row r="16" spans="2:36" ht="15" customHeight="1">
      <c r="B16" s="222" t="s">
        <v>401</v>
      </c>
      <c r="J16" s="439"/>
      <c r="K16" s="163" t="s">
        <v>201</v>
      </c>
      <c r="L16" s="317">
        <v>1168</v>
      </c>
      <c r="M16" s="317">
        <v>29690</v>
      </c>
      <c r="N16" s="317">
        <v>11798</v>
      </c>
      <c r="O16" s="215">
        <f t="shared" si="0"/>
        <v>42656</v>
      </c>
      <c r="P16" s="440"/>
      <c r="R16" s="163" t="s">
        <v>386</v>
      </c>
      <c r="S16" s="317">
        <v>38</v>
      </c>
      <c r="T16" s="317">
        <v>1100</v>
      </c>
      <c r="U16" s="317">
        <v>460</v>
      </c>
      <c r="V16" s="215">
        <f t="shared" si="1"/>
        <v>1560</v>
      </c>
      <c r="X16" s="444"/>
      <c r="Y16" s="163" t="s">
        <v>386</v>
      </c>
      <c r="Z16" s="317">
        <v>162</v>
      </c>
      <c r="AA16" s="317">
        <v>3343</v>
      </c>
      <c r="AB16" s="317">
        <v>1814</v>
      </c>
      <c r="AC16" s="215">
        <f t="shared" si="2"/>
        <v>5319</v>
      </c>
      <c r="AD16" s="444"/>
      <c r="AE16" s="97"/>
      <c r="AF16" s="97"/>
    </row>
    <row r="17" spans="2:30" ht="15" customHeight="1">
      <c r="B17" s="339"/>
      <c r="C17" s="333"/>
      <c r="D17" s="333"/>
      <c r="E17" s="333"/>
      <c r="F17" s="333"/>
      <c r="G17" s="333"/>
      <c r="H17" s="333"/>
      <c r="J17" s="439"/>
      <c r="K17" s="56" t="s">
        <v>347</v>
      </c>
      <c r="L17" s="62">
        <f>SUM(L7:L16)</f>
        <v>6335</v>
      </c>
      <c r="M17" s="62">
        <f>SUM(M7:M16)</f>
        <v>147290</v>
      </c>
      <c r="N17" s="62">
        <f>SUM(N7:N16)</f>
        <v>58993</v>
      </c>
      <c r="O17" s="62">
        <f t="shared" si="0"/>
        <v>212618</v>
      </c>
      <c r="P17" s="440"/>
      <c r="R17" s="163" t="s">
        <v>201</v>
      </c>
      <c r="S17" s="317">
        <v>98</v>
      </c>
      <c r="T17" s="317">
        <v>3251</v>
      </c>
      <c r="U17" s="317">
        <v>1196</v>
      </c>
      <c r="V17" s="215">
        <f t="shared" si="1"/>
        <v>4447</v>
      </c>
      <c r="X17" s="444"/>
      <c r="Y17" s="163" t="s">
        <v>201</v>
      </c>
      <c r="Z17" s="317">
        <v>277</v>
      </c>
      <c r="AA17" s="317">
        <v>4370</v>
      </c>
      <c r="AB17" s="317">
        <v>2675</v>
      </c>
      <c r="AC17" s="215">
        <f t="shared" si="2"/>
        <v>7322</v>
      </c>
      <c r="AD17" s="444"/>
    </row>
    <row r="18" spans="2:30" ht="15" customHeight="1">
      <c r="B18" s="525" t="s">
        <v>565</v>
      </c>
      <c r="C18" s="525"/>
      <c r="D18" s="525"/>
      <c r="E18" s="525"/>
      <c r="J18" s="439"/>
      <c r="K18" s="394" t="s">
        <v>401</v>
      </c>
      <c r="L18" s="84"/>
      <c r="M18" s="84"/>
      <c r="N18" s="84"/>
      <c r="O18" s="84"/>
      <c r="P18" s="440"/>
      <c r="R18" s="56" t="s">
        <v>347</v>
      </c>
      <c r="S18" s="62">
        <f>SUM(S8:S17)</f>
        <v>1503</v>
      </c>
      <c r="T18" s="62">
        <f>SUM(T8:T17)</f>
        <v>38799</v>
      </c>
      <c r="U18" s="62">
        <f>SUM(U8:U17)</f>
        <v>15293</v>
      </c>
      <c r="V18" s="62">
        <f t="shared" si="1"/>
        <v>54092</v>
      </c>
      <c r="X18" s="444"/>
      <c r="Y18" s="56" t="s">
        <v>347</v>
      </c>
      <c r="Z18" s="62">
        <f>SUM(Z8:Z17)</f>
        <v>4832</v>
      </c>
      <c r="AA18" s="62">
        <f>SUM(AA8:AA17)</f>
        <v>108491</v>
      </c>
      <c r="AB18" s="62">
        <f>SUM(AB8:AB17)</f>
        <v>43700</v>
      </c>
      <c r="AC18" s="62">
        <f t="shared" si="2"/>
        <v>157023</v>
      </c>
      <c r="AD18" s="444"/>
    </row>
    <row r="19" spans="2:30" ht="15" customHeight="1">
      <c r="B19" s="459"/>
      <c r="C19" s="459"/>
      <c r="D19" s="459"/>
      <c r="E19" s="459"/>
      <c r="J19" s="439"/>
      <c r="K19" s="84"/>
      <c r="L19" s="84"/>
      <c r="M19" s="84"/>
      <c r="N19" s="84"/>
      <c r="O19" s="84"/>
      <c r="P19" s="440"/>
      <c r="Q19" s="333"/>
      <c r="R19" s="431"/>
      <c r="S19" s="84"/>
      <c r="T19" s="84"/>
      <c r="U19" s="84"/>
      <c r="V19" s="333"/>
      <c r="X19" s="444"/>
      <c r="Y19" s="444"/>
      <c r="Z19" s="444"/>
      <c r="AA19" s="444"/>
      <c r="AB19" s="444"/>
      <c r="AC19" s="444"/>
      <c r="AD19" s="444"/>
    </row>
    <row r="20" spans="2:30" ht="15" customHeight="1">
      <c r="B20" s="65" t="s">
        <v>571</v>
      </c>
      <c r="C20" s="65" t="s">
        <v>162</v>
      </c>
      <c r="D20" s="65" t="s">
        <v>163</v>
      </c>
      <c r="E20" s="65" t="s">
        <v>115</v>
      </c>
      <c r="J20" s="439"/>
      <c r="K20" s="84"/>
      <c r="L20" s="84"/>
      <c r="M20" s="84"/>
      <c r="N20" s="84"/>
      <c r="O20" s="84"/>
      <c r="P20" s="440"/>
      <c r="R20" s="528" t="s">
        <v>605</v>
      </c>
      <c r="S20" s="484"/>
      <c r="T20" s="484"/>
      <c r="U20" s="484"/>
      <c r="V20" s="333"/>
      <c r="X20" s="444"/>
      <c r="Y20" s="528" t="s">
        <v>607</v>
      </c>
      <c r="Z20" s="484"/>
      <c r="AA20" s="484"/>
      <c r="AB20" s="484"/>
      <c r="AC20" s="444"/>
      <c r="AD20" s="444"/>
    </row>
    <row r="21" spans="2:30" ht="16.5" customHeight="1">
      <c r="B21" s="163" t="s">
        <v>355</v>
      </c>
      <c r="C21" s="127">
        <v>2630</v>
      </c>
      <c r="D21" s="235">
        <v>3705</v>
      </c>
      <c r="E21" s="272">
        <f>SUM(C21:D21)</f>
        <v>6335</v>
      </c>
      <c r="J21" s="439"/>
      <c r="K21" s="528" t="s">
        <v>606</v>
      </c>
      <c r="L21" s="484"/>
      <c r="M21" s="484"/>
      <c r="N21" s="484"/>
      <c r="O21" s="84"/>
      <c r="P21" s="440"/>
      <c r="R21" s="529"/>
      <c r="S21" s="472"/>
      <c r="T21" s="472"/>
      <c r="U21" s="472"/>
      <c r="V21" s="333"/>
      <c r="X21" s="444"/>
      <c r="Y21" s="529"/>
      <c r="Z21" s="472"/>
      <c r="AA21" s="472"/>
      <c r="AB21" s="472"/>
      <c r="AC21" s="444"/>
      <c r="AD21" s="444"/>
    </row>
    <row r="22" spans="2:30" ht="15" customHeight="1">
      <c r="B22" s="163" t="s">
        <v>356</v>
      </c>
      <c r="C22" s="273">
        <v>14601</v>
      </c>
      <c r="D22" s="273">
        <v>44392</v>
      </c>
      <c r="E22" s="272">
        <f>SUM(C22:D22)</f>
        <v>58993</v>
      </c>
      <c r="J22" s="439"/>
      <c r="K22" s="529"/>
      <c r="L22" s="472"/>
      <c r="M22" s="472"/>
      <c r="N22" s="472"/>
      <c r="O22" s="84"/>
      <c r="P22" s="440"/>
      <c r="R22" s="540" t="s">
        <v>179</v>
      </c>
      <c r="S22" s="541"/>
      <c r="T22" s="541"/>
      <c r="U22" s="541"/>
      <c r="V22" s="333"/>
      <c r="X22" s="444"/>
      <c r="Y22" s="540" t="s">
        <v>175</v>
      </c>
      <c r="Z22" s="541"/>
      <c r="AA22" s="541"/>
      <c r="AB22" s="541"/>
      <c r="AC22" s="444"/>
      <c r="AD22" s="444"/>
    </row>
    <row r="23" spans="2:30" ht="15" customHeight="1">
      <c r="B23" s="163" t="s">
        <v>570</v>
      </c>
      <c r="C23" s="127">
        <v>15386</v>
      </c>
      <c r="D23" s="127">
        <v>131904</v>
      </c>
      <c r="E23" s="272">
        <f>SUM(C23:D23)</f>
        <v>147290</v>
      </c>
      <c r="F23" s="333"/>
      <c r="G23" s="333"/>
      <c r="H23" s="333"/>
      <c r="J23" s="439"/>
      <c r="K23" s="65" t="s">
        <v>122</v>
      </c>
      <c r="L23" s="65" t="s">
        <v>355</v>
      </c>
      <c r="M23" s="65" t="s">
        <v>356</v>
      </c>
      <c r="N23" s="65" t="s">
        <v>570</v>
      </c>
      <c r="O23" s="84"/>
      <c r="P23" s="440"/>
      <c r="R23" s="65" t="s">
        <v>122</v>
      </c>
      <c r="S23" s="65" t="s">
        <v>355</v>
      </c>
      <c r="T23" s="65" t="s">
        <v>356</v>
      </c>
      <c r="U23" s="65" t="s">
        <v>570</v>
      </c>
      <c r="V23" s="333"/>
      <c r="X23" s="444"/>
      <c r="Y23" s="65" t="s">
        <v>122</v>
      </c>
      <c r="Z23" s="65" t="s">
        <v>355</v>
      </c>
      <c r="AA23" s="65" t="s">
        <v>356</v>
      </c>
      <c r="AB23" s="65" t="s">
        <v>570</v>
      </c>
      <c r="AC23" s="444"/>
      <c r="AD23" s="444"/>
    </row>
    <row r="24" spans="2:30" ht="15" customHeight="1">
      <c r="B24" s="56" t="s">
        <v>347</v>
      </c>
      <c r="C24" s="246">
        <f>SUM(C21:C23)</f>
        <v>32617</v>
      </c>
      <c r="D24" s="246">
        <f t="shared" ref="D24:E24" si="3">SUM(D21:D23)</f>
        <v>180001</v>
      </c>
      <c r="E24" s="246">
        <f t="shared" si="3"/>
        <v>212618</v>
      </c>
      <c r="H24" s="333"/>
      <c r="J24" s="439"/>
      <c r="K24" s="163" t="s">
        <v>381</v>
      </c>
      <c r="L24" s="252">
        <v>545.45614906832202</v>
      </c>
      <c r="M24" s="252">
        <v>598.67075842076201</v>
      </c>
      <c r="N24" s="252">
        <v>593.17757391233999</v>
      </c>
      <c r="O24" s="84"/>
      <c r="P24" s="440"/>
      <c r="R24" s="163" t="s">
        <v>381</v>
      </c>
      <c r="S24" s="252">
        <v>414.690333333333</v>
      </c>
      <c r="T24" s="252">
        <v>535.55410552268199</v>
      </c>
      <c r="U24" s="252">
        <v>532.72270661823995</v>
      </c>
      <c r="V24" s="333"/>
      <c r="X24" s="444"/>
      <c r="Y24" s="163" t="s">
        <v>381</v>
      </c>
      <c r="Z24" s="252">
        <v>564.00449172576805</v>
      </c>
      <c r="AA24" s="252">
        <v>605.16693036946799</v>
      </c>
      <c r="AB24" s="252">
        <v>596.36591003703199</v>
      </c>
      <c r="AC24" s="444"/>
      <c r="AD24" s="444"/>
    </row>
    <row r="25" spans="2:30" ht="15" customHeight="1">
      <c r="B25" s="222" t="s">
        <v>401</v>
      </c>
      <c r="H25" s="333"/>
      <c r="J25" s="439"/>
      <c r="K25" s="163" t="s">
        <v>56</v>
      </c>
      <c r="L25" s="252">
        <v>553.23729257641901</v>
      </c>
      <c r="M25" s="252">
        <v>579.60038789903399</v>
      </c>
      <c r="N25" s="252">
        <v>564.84622737344102</v>
      </c>
      <c r="O25" s="84"/>
      <c r="P25" s="440"/>
      <c r="R25" s="163" t="s">
        <v>56</v>
      </c>
      <c r="S25" s="252">
        <v>311.83333333333297</v>
      </c>
      <c r="T25" s="252">
        <v>498.32249999999999</v>
      </c>
      <c r="U25" s="252">
        <v>446.415805288461</v>
      </c>
      <c r="V25" s="333"/>
      <c r="X25" s="444"/>
      <c r="Y25" s="163" t="s">
        <v>56</v>
      </c>
      <c r="Z25" s="252">
        <v>563.11290909090906</v>
      </c>
      <c r="AA25" s="252">
        <v>581.32577141774004</v>
      </c>
      <c r="AB25" s="252">
        <v>567.68812028918603</v>
      </c>
      <c r="AC25" s="444"/>
      <c r="AD25" s="444"/>
    </row>
    <row r="26" spans="2:30" ht="15" customHeight="1">
      <c r="H26" s="333"/>
      <c r="J26" s="439"/>
      <c r="K26" s="163" t="s">
        <v>57</v>
      </c>
      <c r="L26" s="252">
        <v>552.65652765321295</v>
      </c>
      <c r="M26" s="252">
        <v>564.46592940119899</v>
      </c>
      <c r="N26" s="252">
        <v>553.12386633961398</v>
      </c>
      <c r="O26" s="84"/>
      <c r="P26" s="440"/>
      <c r="R26" s="163" t="s">
        <v>57</v>
      </c>
      <c r="S26" s="252">
        <v>440.587142857142</v>
      </c>
      <c r="T26" s="252">
        <v>473.82104430379701</v>
      </c>
      <c r="U26" s="252">
        <v>433.99453542780702</v>
      </c>
      <c r="V26" s="333"/>
      <c r="X26" s="444"/>
      <c r="Y26" s="163" t="s">
        <v>57</v>
      </c>
      <c r="Z26" s="252">
        <v>556.28840586419699</v>
      </c>
      <c r="AA26" s="252">
        <v>567.87306437096004</v>
      </c>
      <c r="AB26" s="252">
        <v>556.36607051375302</v>
      </c>
      <c r="AC26" s="444"/>
      <c r="AD26" s="444"/>
    </row>
    <row r="27" spans="2:30" ht="15" customHeight="1">
      <c r="B27" s="466" t="s">
        <v>566</v>
      </c>
      <c r="C27" s="466"/>
      <c r="D27" s="466"/>
      <c r="E27" s="466"/>
      <c r="F27" s="466"/>
      <c r="G27" s="466"/>
      <c r="H27" s="333"/>
      <c r="J27" s="439"/>
      <c r="K27" s="163" t="s">
        <v>58</v>
      </c>
      <c r="L27" s="252">
        <v>530.74116429353705</v>
      </c>
      <c r="M27" s="252">
        <v>561.89081314354905</v>
      </c>
      <c r="N27" s="252">
        <v>540.17681837496502</v>
      </c>
      <c r="O27" s="84"/>
      <c r="P27" s="440"/>
      <c r="R27" s="163" t="s">
        <v>58</v>
      </c>
      <c r="S27" s="252">
        <v>422.04551851851801</v>
      </c>
      <c r="T27" s="252">
        <v>458.95624316939802</v>
      </c>
      <c r="U27" s="252">
        <v>409.88198265895898</v>
      </c>
      <c r="V27" s="333"/>
      <c r="X27" s="444"/>
      <c r="Y27" s="163" t="s">
        <v>58</v>
      </c>
      <c r="Z27" s="252">
        <v>537.57418509895194</v>
      </c>
      <c r="AA27" s="252">
        <v>566.66633001647801</v>
      </c>
      <c r="AB27" s="252">
        <v>546.265362100012</v>
      </c>
      <c r="AC27" s="444"/>
      <c r="AD27" s="444"/>
    </row>
    <row r="28" spans="2:30" ht="15" customHeight="1">
      <c r="B28" s="65" t="s">
        <v>571</v>
      </c>
      <c r="C28" s="65" t="s">
        <v>156</v>
      </c>
      <c r="D28" s="65" t="s">
        <v>61</v>
      </c>
      <c r="E28" s="65" t="s">
        <v>62</v>
      </c>
      <c r="F28" s="65" t="s">
        <v>328</v>
      </c>
      <c r="G28" s="65" t="s">
        <v>115</v>
      </c>
      <c r="H28" s="333"/>
      <c r="J28" s="439"/>
      <c r="K28" s="163" t="s">
        <v>59</v>
      </c>
      <c r="L28" s="252">
        <v>469.65174623115502</v>
      </c>
      <c r="M28" s="252">
        <v>557.97381477779402</v>
      </c>
      <c r="N28" s="252">
        <v>538.00690480881406</v>
      </c>
      <c r="O28" s="84"/>
      <c r="P28" s="440"/>
      <c r="R28" s="163" t="s">
        <v>59</v>
      </c>
      <c r="S28" s="252">
        <v>418.96448979591798</v>
      </c>
      <c r="T28" s="252">
        <v>450.00239743589702</v>
      </c>
      <c r="U28" s="252">
        <v>398.34965261958899</v>
      </c>
      <c r="V28" s="333"/>
      <c r="X28" s="444"/>
      <c r="Y28" s="163" t="s">
        <v>59</v>
      </c>
      <c r="Z28" s="252">
        <v>472.976613119143</v>
      </c>
      <c r="AA28" s="252">
        <v>564.86222517585395</v>
      </c>
      <c r="AB28" s="252">
        <v>547.56710030406896</v>
      </c>
      <c r="AC28" s="444"/>
      <c r="AD28" s="444"/>
    </row>
    <row r="29" spans="2:30" ht="15" customHeight="1">
      <c r="B29" s="163" t="s">
        <v>355</v>
      </c>
      <c r="C29" s="127">
        <v>445</v>
      </c>
      <c r="D29" s="127">
        <v>1877</v>
      </c>
      <c r="E29" s="127">
        <v>2211</v>
      </c>
      <c r="F29" s="127">
        <v>1802</v>
      </c>
      <c r="G29" s="274">
        <v>6335</v>
      </c>
      <c r="H29" s="333"/>
      <c r="J29" s="439"/>
      <c r="K29" s="163" t="s">
        <v>60</v>
      </c>
      <c r="L29" s="252">
        <v>492.82415145005302</v>
      </c>
      <c r="M29" s="252">
        <v>543.14633794707095</v>
      </c>
      <c r="N29" s="252">
        <v>510.544786661714</v>
      </c>
      <c r="O29" s="84"/>
      <c r="P29" s="440"/>
      <c r="R29" s="163" t="s">
        <v>60</v>
      </c>
      <c r="S29" s="252">
        <v>419.446470588235</v>
      </c>
      <c r="T29" s="252">
        <v>424.41990579710102</v>
      </c>
      <c r="U29" s="252">
        <v>374.97639418125601</v>
      </c>
      <c r="V29" s="333"/>
      <c r="X29" s="444"/>
      <c r="Y29" s="163" t="s">
        <v>60</v>
      </c>
      <c r="Z29" s="252">
        <v>498.60593858632598</v>
      </c>
      <c r="AA29" s="252">
        <v>552.96785073732099</v>
      </c>
      <c r="AB29" s="252">
        <v>526.117590293386</v>
      </c>
      <c r="AC29" s="444"/>
      <c r="AD29" s="444"/>
    </row>
    <row r="30" spans="2:30" ht="15" customHeight="1">
      <c r="B30" s="163" t="s">
        <v>356</v>
      </c>
      <c r="C30" s="127">
        <v>4360</v>
      </c>
      <c r="D30" s="127">
        <v>16352</v>
      </c>
      <c r="E30" s="127">
        <v>20993</v>
      </c>
      <c r="F30" s="127">
        <v>17288</v>
      </c>
      <c r="G30" s="274">
        <v>58993</v>
      </c>
      <c r="H30" s="333"/>
      <c r="J30" s="439"/>
      <c r="K30" s="163" t="s">
        <v>199</v>
      </c>
      <c r="L30" s="252">
        <v>494.24573825503302</v>
      </c>
      <c r="M30" s="252">
        <v>546.13130733944899</v>
      </c>
      <c r="N30" s="252">
        <v>489.405091731266</v>
      </c>
      <c r="O30" s="84"/>
      <c r="P30" s="440"/>
      <c r="R30" s="163" t="s">
        <v>199</v>
      </c>
      <c r="S30" s="252">
        <v>410.57170212765902</v>
      </c>
      <c r="T30" s="252">
        <v>451.04487621235302</v>
      </c>
      <c r="U30" s="252">
        <v>396.56807891195598</v>
      </c>
      <c r="V30" s="333"/>
      <c r="X30" s="444"/>
      <c r="Y30" s="163" t="s">
        <v>199</v>
      </c>
      <c r="Z30" s="257">
        <v>504.07743749999997</v>
      </c>
      <c r="AA30" s="252">
        <v>564.50155571992104</v>
      </c>
      <c r="AB30" s="252">
        <v>514.08760939895706</v>
      </c>
      <c r="AC30" s="444"/>
      <c r="AD30" s="444"/>
    </row>
    <row r="31" spans="2:30" ht="15" customHeight="1">
      <c r="B31" s="163" t="s">
        <v>570</v>
      </c>
      <c r="C31" s="127">
        <v>9715</v>
      </c>
      <c r="D31" s="127">
        <v>33814</v>
      </c>
      <c r="E31" s="127">
        <v>52589</v>
      </c>
      <c r="F31" s="127">
        <v>51172</v>
      </c>
      <c r="G31" s="274">
        <v>147290</v>
      </c>
      <c r="H31" s="333"/>
      <c r="J31" s="439"/>
      <c r="K31" s="163" t="s">
        <v>200</v>
      </c>
      <c r="L31" s="252">
        <v>497.31346666666599</v>
      </c>
      <c r="M31" s="252">
        <v>560.05951517150299</v>
      </c>
      <c r="N31" s="252">
        <v>511.86132455548</v>
      </c>
      <c r="O31" s="84"/>
      <c r="P31" s="440"/>
      <c r="R31" s="163" t="s">
        <v>200</v>
      </c>
      <c r="S31" s="252">
        <v>403.46631578947301</v>
      </c>
      <c r="T31" s="252">
        <v>463.43785326086902</v>
      </c>
      <c r="U31" s="252">
        <v>407.236171515151</v>
      </c>
      <c r="V31" s="333"/>
      <c r="X31" s="444"/>
      <c r="Y31" s="163" t="s">
        <v>200</v>
      </c>
      <c r="Z31" s="257">
        <v>519.32699588477305</v>
      </c>
      <c r="AA31" s="257">
        <v>584.56114939360498</v>
      </c>
      <c r="AB31" s="252">
        <v>546.287788313889</v>
      </c>
      <c r="AC31" s="444"/>
      <c r="AD31" s="444"/>
    </row>
    <row r="32" spans="2:30" ht="15" customHeight="1">
      <c r="B32" s="56" t="s">
        <v>347</v>
      </c>
      <c r="C32" s="246">
        <v>14520</v>
      </c>
      <c r="D32" s="246">
        <v>52043</v>
      </c>
      <c r="E32" s="246">
        <v>75793</v>
      </c>
      <c r="F32" s="246">
        <v>70262</v>
      </c>
      <c r="G32" s="246">
        <v>212618</v>
      </c>
      <c r="H32" s="333"/>
      <c r="J32" s="439"/>
      <c r="K32" s="163" t="s">
        <v>386</v>
      </c>
      <c r="L32" s="252">
        <v>525.03132444444395</v>
      </c>
      <c r="M32" s="252">
        <v>576.24171325238899</v>
      </c>
      <c r="N32" s="252">
        <v>519.36954795958502</v>
      </c>
      <c r="O32" s="84"/>
      <c r="P32" s="440"/>
      <c r="R32" s="163" t="s">
        <v>386</v>
      </c>
      <c r="S32" s="252">
        <v>421.71136054421697</v>
      </c>
      <c r="T32" s="252">
        <v>523.32917182274196</v>
      </c>
      <c r="U32" s="252">
        <v>477.93730585460798</v>
      </c>
      <c r="V32" s="333"/>
      <c r="X32" s="444"/>
      <c r="Y32" s="163" t="s">
        <v>386</v>
      </c>
      <c r="Z32" s="257">
        <v>561.58495788206903</v>
      </c>
      <c r="AA32" s="252">
        <v>599.89905887850398</v>
      </c>
      <c r="AB32" s="252">
        <v>550.19248138825299</v>
      </c>
      <c r="AC32" s="444"/>
      <c r="AD32" s="444"/>
    </row>
    <row r="33" spans="2:30" ht="15" customHeight="1">
      <c r="B33" s="222" t="s">
        <v>401</v>
      </c>
      <c r="H33" s="333"/>
      <c r="J33" s="439"/>
      <c r="K33" s="163" t="s">
        <v>201</v>
      </c>
      <c r="L33" s="252">
        <v>478.61649714611798</v>
      </c>
      <c r="M33" s="252">
        <v>528.526883313555</v>
      </c>
      <c r="N33" s="252">
        <v>516.87083325474305</v>
      </c>
      <c r="O33" s="84"/>
      <c r="P33" s="440"/>
      <c r="R33" s="163" t="s">
        <v>201</v>
      </c>
      <c r="S33" s="252">
        <v>474.69955023041399</v>
      </c>
      <c r="T33" s="252">
        <v>530.60397608438598</v>
      </c>
      <c r="U33" s="252">
        <v>518.40694128103098</v>
      </c>
      <c r="V33" s="333"/>
      <c r="X33" s="444"/>
      <c r="Y33" s="163" t="s">
        <v>201</v>
      </c>
      <c r="Z33" s="252">
        <v>529.81995983935701</v>
      </c>
      <c r="AA33" s="252">
        <v>500.010292550977</v>
      </c>
      <c r="AB33" s="252">
        <v>495.94041551724098</v>
      </c>
      <c r="AC33" s="444"/>
      <c r="AD33" s="444"/>
    </row>
    <row r="34" spans="2:30">
      <c r="H34" s="333"/>
      <c r="J34" s="439"/>
      <c r="K34" s="56" t="s">
        <v>347</v>
      </c>
      <c r="L34" s="253">
        <v>508.95847198105702</v>
      </c>
      <c r="M34" s="253">
        <v>554.02936263624395</v>
      </c>
      <c r="N34" s="253">
        <v>533.64331244483606</v>
      </c>
      <c r="O34" s="84"/>
      <c r="P34" s="440"/>
      <c r="R34" s="56" t="s">
        <v>347</v>
      </c>
      <c r="S34" s="253">
        <v>458.66151031270698</v>
      </c>
      <c r="T34" s="253">
        <v>514.81973059569702</v>
      </c>
      <c r="U34" s="253">
        <v>492.24255676692599</v>
      </c>
      <c r="V34" s="333"/>
      <c r="X34" s="444"/>
      <c r="Y34" s="56" t="s">
        <v>347</v>
      </c>
      <c r="Z34" s="253">
        <v>524.60340852649006</v>
      </c>
      <c r="AA34" s="253">
        <v>567.75093935926702</v>
      </c>
      <c r="AB34" s="253">
        <v>548.449221870938</v>
      </c>
      <c r="AC34" s="444"/>
      <c r="AD34" s="444"/>
    </row>
    <row r="35" spans="2:30" s="333" customFormat="1" ht="16.899999999999999" customHeight="1">
      <c r="B35" s="459" t="s">
        <v>569</v>
      </c>
      <c r="C35" s="459"/>
      <c r="D35" s="459"/>
      <c r="E35" s="459"/>
      <c r="F35" s="459"/>
      <c r="G35" s="459"/>
      <c r="J35" s="439"/>
      <c r="K35" s="394" t="s">
        <v>385</v>
      </c>
      <c r="L35" s="84"/>
      <c r="M35" s="84"/>
      <c r="N35" s="84"/>
      <c r="O35" s="84"/>
      <c r="P35" s="440"/>
      <c r="Q35" s="217"/>
      <c r="R35" s="431"/>
      <c r="S35" s="84"/>
      <c r="T35" s="84"/>
      <c r="U35" s="84"/>
      <c r="X35" s="444"/>
      <c r="Y35" s="444"/>
      <c r="Z35" s="444"/>
      <c r="AA35" s="444"/>
      <c r="AB35" s="444"/>
      <c r="AC35" s="444"/>
      <c r="AD35" s="444"/>
    </row>
    <row r="36" spans="2:30" ht="16.899999999999999" customHeight="1">
      <c r="B36" s="65" t="s">
        <v>0</v>
      </c>
      <c r="C36" s="65" t="s">
        <v>118</v>
      </c>
      <c r="D36" s="65" t="s">
        <v>355</v>
      </c>
      <c r="E36" s="65" t="s">
        <v>356</v>
      </c>
      <c r="F36" s="65" t="s">
        <v>570</v>
      </c>
      <c r="G36" s="65" t="s">
        <v>347</v>
      </c>
      <c r="J36" s="439"/>
      <c r="K36" s="394" t="s">
        <v>401</v>
      </c>
      <c r="L36" s="84"/>
      <c r="M36" s="84"/>
      <c r="N36" s="84"/>
      <c r="O36" s="84"/>
      <c r="P36" s="440"/>
      <c r="R36" s="431"/>
      <c r="S36" s="84"/>
      <c r="T36" s="84"/>
      <c r="U36" s="84"/>
      <c r="V36" s="333"/>
      <c r="X36" s="444"/>
      <c r="Y36" s="444"/>
      <c r="Z36" s="444"/>
      <c r="AA36" s="444"/>
      <c r="AB36" s="444"/>
      <c r="AC36" s="444"/>
      <c r="AD36" s="444"/>
    </row>
    <row r="37" spans="2:30" ht="16.899999999999999" customHeight="1">
      <c r="B37" s="537" t="s">
        <v>1</v>
      </c>
      <c r="C37" s="316" t="s">
        <v>41</v>
      </c>
      <c r="D37" s="361" t="s">
        <v>603</v>
      </c>
      <c r="E37" s="361" t="s">
        <v>502</v>
      </c>
      <c r="F37" s="361">
        <v>138</v>
      </c>
      <c r="G37" s="361">
        <v>145</v>
      </c>
      <c r="J37" s="439"/>
      <c r="K37" s="84"/>
      <c r="L37" s="84"/>
      <c r="M37" s="84"/>
      <c r="N37" s="84"/>
      <c r="O37" s="84"/>
      <c r="P37" s="440"/>
      <c r="R37" s="431"/>
      <c r="S37" s="84"/>
      <c r="T37" s="84"/>
      <c r="U37" s="84"/>
      <c r="V37" s="333"/>
      <c r="X37" s="444"/>
      <c r="Y37" s="444"/>
      <c r="Z37" s="444"/>
      <c r="AA37" s="444"/>
      <c r="AB37" s="444"/>
      <c r="AC37" s="444"/>
      <c r="AD37" s="444"/>
    </row>
    <row r="38" spans="2:30">
      <c r="B38" s="538"/>
      <c r="C38" s="316" t="s">
        <v>44</v>
      </c>
      <c r="D38" s="361">
        <v>68</v>
      </c>
      <c r="E38" s="361" t="s">
        <v>502</v>
      </c>
      <c r="F38" s="361">
        <v>55</v>
      </c>
      <c r="G38" s="361">
        <v>131</v>
      </c>
      <c r="H38" s="333"/>
      <c r="J38" s="439"/>
      <c r="K38" s="542" t="s">
        <v>609</v>
      </c>
      <c r="L38" s="525"/>
      <c r="M38" s="525"/>
      <c r="N38" s="525"/>
      <c r="O38" s="84"/>
      <c r="P38" s="440"/>
      <c r="Q38" s="333"/>
      <c r="R38" s="528" t="s">
        <v>608</v>
      </c>
      <c r="S38" s="484"/>
      <c r="T38" s="484"/>
      <c r="U38" s="484"/>
      <c r="V38" s="333"/>
      <c r="X38" s="444"/>
      <c r="Y38" s="528" t="s">
        <v>608</v>
      </c>
      <c r="Z38" s="484"/>
      <c r="AA38" s="484"/>
      <c r="AB38" s="484"/>
      <c r="AC38" s="444"/>
      <c r="AD38" s="444"/>
    </row>
    <row r="39" spans="2:30" ht="20.25" customHeight="1">
      <c r="B39" s="538"/>
      <c r="C39" s="316" t="s">
        <v>51</v>
      </c>
      <c r="D39" s="361" t="s">
        <v>502</v>
      </c>
      <c r="E39" s="361" t="s">
        <v>603</v>
      </c>
      <c r="F39" s="361" t="s">
        <v>502</v>
      </c>
      <c r="G39" s="361" t="s">
        <v>502</v>
      </c>
      <c r="H39" s="333"/>
      <c r="J39" s="439"/>
      <c r="K39" s="522"/>
      <c r="L39" s="459"/>
      <c r="M39" s="459"/>
      <c r="N39" s="459"/>
      <c r="O39" s="84"/>
      <c r="P39" s="440"/>
      <c r="R39" s="529"/>
      <c r="S39" s="472"/>
      <c r="T39" s="472"/>
      <c r="U39" s="472"/>
      <c r="V39" s="333"/>
      <c r="X39" s="444"/>
      <c r="Y39" s="529"/>
      <c r="Z39" s="472"/>
      <c r="AA39" s="472"/>
      <c r="AB39" s="472"/>
      <c r="AC39" s="444"/>
      <c r="AD39" s="444"/>
    </row>
    <row r="40" spans="2:30" ht="19.149999999999999" customHeight="1">
      <c r="B40" s="539"/>
      <c r="C40" s="16" t="s">
        <v>115</v>
      </c>
      <c r="D40" s="31">
        <v>72</v>
      </c>
      <c r="E40" s="31">
        <v>15</v>
      </c>
      <c r="F40" s="31">
        <v>198</v>
      </c>
      <c r="G40" s="31">
        <v>285</v>
      </c>
      <c r="H40" s="333"/>
      <c r="J40" s="439"/>
      <c r="K40" s="65" t="s">
        <v>122</v>
      </c>
      <c r="L40" s="65" t="s">
        <v>355</v>
      </c>
      <c r="M40" s="65" t="s">
        <v>356</v>
      </c>
      <c r="N40" s="65" t="s">
        <v>570</v>
      </c>
      <c r="O40" s="84"/>
      <c r="P40" s="440"/>
      <c r="R40" s="540" t="s">
        <v>179</v>
      </c>
      <c r="S40" s="541"/>
      <c r="T40" s="541"/>
      <c r="U40" s="541"/>
      <c r="V40" s="333"/>
      <c r="X40" s="444"/>
      <c r="Y40" s="540" t="s">
        <v>175</v>
      </c>
      <c r="Z40" s="541"/>
      <c r="AA40" s="541"/>
      <c r="AB40" s="541"/>
      <c r="AC40" s="444"/>
      <c r="AD40" s="444"/>
    </row>
    <row r="41" spans="2:30">
      <c r="B41" s="537" t="s">
        <v>2</v>
      </c>
      <c r="C41" s="316" t="s">
        <v>41</v>
      </c>
      <c r="D41" s="361">
        <v>13</v>
      </c>
      <c r="E41" s="361">
        <v>26</v>
      </c>
      <c r="F41" s="361">
        <v>84</v>
      </c>
      <c r="G41" s="361">
        <v>123</v>
      </c>
      <c r="H41" s="333"/>
      <c r="J41" s="439"/>
      <c r="K41" s="163" t="s">
        <v>381</v>
      </c>
      <c r="L41" s="252">
        <v>88.237701863354005</v>
      </c>
      <c r="M41" s="252">
        <v>84.250064513160297</v>
      </c>
      <c r="N41" s="252">
        <v>39.757820253113302</v>
      </c>
      <c r="O41" s="84"/>
      <c r="P41" s="440"/>
      <c r="R41" s="65" t="s">
        <v>122</v>
      </c>
      <c r="S41" s="65" t="s">
        <v>355</v>
      </c>
      <c r="T41" s="65" t="s">
        <v>356</v>
      </c>
      <c r="U41" s="65" t="s">
        <v>570</v>
      </c>
      <c r="V41" s="333"/>
      <c r="X41" s="444"/>
      <c r="Y41" s="65" t="s">
        <v>122</v>
      </c>
      <c r="Z41" s="65" t="s">
        <v>355</v>
      </c>
      <c r="AA41" s="65" t="s">
        <v>356</v>
      </c>
      <c r="AB41" s="65" t="s">
        <v>570</v>
      </c>
      <c r="AC41" s="444"/>
      <c r="AD41" s="444"/>
    </row>
    <row r="42" spans="2:30">
      <c r="B42" s="538"/>
      <c r="C42" s="316" t="s">
        <v>44</v>
      </c>
      <c r="D42" s="361" t="s">
        <v>603</v>
      </c>
      <c r="E42" s="361">
        <v>56</v>
      </c>
      <c r="F42" s="361">
        <v>214</v>
      </c>
      <c r="G42" s="361">
        <v>270</v>
      </c>
      <c r="H42" s="333"/>
      <c r="J42" s="439"/>
      <c r="K42" s="163" t="s">
        <v>56</v>
      </c>
      <c r="L42" s="252">
        <v>44.558995633187699</v>
      </c>
      <c r="M42" s="252">
        <v>65.711691413016496</v>
      </c>
      <c r="N42" s="252">
        <v>36.372260496469799</v>
      </c>
      <c r="O42" s="84"/>
      <c r="P42" s="440"/>
      <c r="R42" s="163" t="s">
        <v>381</v>
      </c>
      <c r="S42" s="252">
        <v>414.690333333333</v>
      </c>
      <c r="T42" s="252">
        <v>535.55410552268199</v>
      </c>
      <c r="U42" s="252">
        <v>532.72270661823995</v>
      </c>
      <c r="V42" s="333"/>
      <c r="X42" s="444"/>
      <c r="Y42" s="163" t="s">
        <v>381</v>
      </c>
      <c r="Z42" s="252">
        <v>41.932364066193799</v>
      </c>
      <c r="AA42" s="252">
        <v>37.800379415347102</v>
      </c>
      <c r="AB42" s="252">
        <v>13.7592890222619</v>
      </c>
      <c r="AC42" s="444"/>
      <c r="AD42" s="444"/>
    </row>
    <row r="43" spans="2:30">
      <c r="B43" s="539"/>
      <c r="C43" s="16" t="s">
        <v>115</v>
      </c>
      <c r="D43" s="31">
        <v>13</v>
      </c>
      <c r="E43" s="31">
        <v>82</v>
      </c>
      <c r="F43" s="31">
        <v>298</v>
      </c>
      <c r="G43" s="31">
        <v>393</v>
      </c>
      <c r="H43" s="333"/>
      <c r="J43" s="439"/>
      <c r="K43" s="163" t="s">
        <v>57</v>
      </c>
      <c r="L43" s="252">
        <v>56.585203288490199</v>
      </c>
      <c r="M43" s="252">
        <v>81.794950093622205</v>
      </c>
      <c r="N43" s="252">
        <v>49.5999382320298</v>
      </c>
      <c r="O43" s="84"/>
      <c r="P43" s="440"/>
      <c r="R43" s="163" t="s">
        <v>56</v>
      </c>
      <c r="S43" s="252">
        <v>311.83333333333297</v>
      </c>
      <c r="T43" s="252">
        <v>498.32249999999999</v>
      </c>
      <c r="U43" s="252">
        <v>446.415805288461</v>
      </c>
      <c r="V43" s="333"/>
      <c r="X43" s="444"/>
      <c r="Y43" s="163" t="s">
        <v>56</v>
      </c>
      <c r="Z43" s="252">
        <v>33.625045454545401</v>
      </c>
      <c r="AA43" s="252">
        <v>56.528141268637803</v>
      </c>
      <c r="AB43" s="252">
        <v>26.532729195508299</v>
      </c>
      <c r="AC43" s="444"/>
      <c r="AD43" s="444"/>
    </row>
    <row r="44" spans="2:30">
      <c r="B44" s="537" t="s">
        <v>3</v>
      </c>
      <c r="C44" s="316" t="s">
        <v>40</v>
      </c>
      <c r="D44" s="361" t="s">
        <v>502</v>
      </c>
      <c r="E44" s="361">
        <v>33</v>
      </c>
      <c r="F44" s="361">
        <v>22</v>
      </c>
      <c r="G44" s="361">
        <v>58</v>
      </c>
      <c r="J44" s="439"/>
      <c r="K44" s="163" t="s">
        <v>58</v>
      </c>
      <c r="L44" s="252">
        <v>100.932544359255</v>
      </c>
      <c r="M44" s="252">
        <v>127.03580971128601</v>
      </c>
      <c r="N44" s="252">
        <v>83.268324146710697</v>
      </c>
      <c r="O44" s="84"/>
      <c r="P44" s="440"/>
      <c r="R44" s="163" t="s">
        <v>57</v>
      </c>
      <c r="S44" s="252">
        <v>440.587142857142</v>
      </c>
      <c r="T44" s="252">
        <v>473.82104430379701</v>
      </c>
      <c r="U44" s="252">
        <v>433.99453542780702</v>
      </c>
      <c r="V44" s="333"/>
      <c r="X44" s="444"/>
      <c r="Y44" s="163" t="s">
        <v>57</v>
      </c>
      <c r="Z44" s="252">
        <v>44.140695987654297</v>
      </c>
      <c r="AA44" s="252">
        <v>67.059581261646997</v>
      </c>
      <c r="AB44" s="252">
        <v>39.138318427691203</v>
      </c>
      <c r="AC44" s="444"/>
      <c r="AD44" s="444"/>
    </row>
    <row r="45" spans="2:30">
      <c r="B45" s="538"/>
      <c r="C45" s="316" t="s">
        <v>379</v>
      </c>
      <c r="D45" s="361">
        <v>124</v>
      </c>
      <c r="E45" s="361" t="s">
        <v>603</v>
      </c>
      <c r="F45" s="361" t="s">
        <v>603</v>
      </c>
      <c r="G45" s="361">
        <v>124</v>
      </c>
      <c r="J45" s="439"/>
      <c r="K45" s="163" t="s">
        <v>59</v>
      </c>
      <c r="L45" s="252">
        <v>151.36420016750401</v>
      </c>
      <c r="M45" s="252">
        <v>180.183025911117</v>
      </c>
      <c r="N45" s="252">
        <v>131.938437025685</v>
      </c>
      <c r="O45" s="84"/>
      <c r="P45" s="440"/>
      <c r="R45" s="163" t="s">
        <v>58</v>
      </c>
      <c r="S45" s="252">
        <v>422.04551851851801</v>
      </c>
      <c r="T45" s="252">
        <v>458.95624316939802</v>
      </c>
      <c r="U45" s="252">
        <v>409.88198265895898</v>
      </c>
      <c r="V45" s="333"/>
      <c r="X45" s="444"/>
      <c r="Y45" s="163" t="s">
        <v>58</v>
      </c>
      <c r="Z45" s="252">
        <v>80.746164144353799</v>
      </c>
      <c r="AA45" s="252">
        <v>111.636788460725</v>
      </c>
      <c r="AB45" s="252">
        <v>68.006003655484093</v>
      </c>
      <c r="AC45" s="444"/>
      <c r="AD45" s="444"/>
    </row>
    <row r="46" spans="2:30">
      <c r="B46" s="538"/>
      <c r="C46" s="316" t="s">
        <v>41</v>
      </c>
      <c r="D46" s="361" t="s">
        <v>603</v>
      </c>
      <c r="E46" s="361">
        <v>186</v>
      </c>
      <c r="F46" s="361">
        <v>1123</v>
      </c>
      <c r="G46" s="361">
        <v>1309</v>
      </c>
      <c r="J46" s="439"/>
      <c r="K46" s="163" t="s">
        <v>60</v>
      </c>
      <c r="L46" s="252">
        <v>224.896847475832</v>
      </c>
      <c r="M46" s="252">
        <v>252.145587937843</v>
      </c>
      <c r="N46" s="252">
        <v>200.92227715584301</v>
      </c>
      <c r="O46" s="84"/>
      <c r="P46" s="440"/>
      <c r="R46" s="163" t="s">
        <v>59</v>
      </c>
      <c r="S46" s="252">
        <v>418.96448979591798</v>
      </c>
      <c r="T46" s="252">
        <v>450.00239743589702</v>
      </c>
      <c r="U46" s="252">
        <v>398.34965261958899</v>
      </c>
      <c r="V46" s="333"/>
      <c r="X46" s="444"/>
      <c r="Y46" s="163" t="s">
        <v>59</v>
      </c>
      <c r="Z46" s="252">
        <v>133.810767514502</v>
      </c>
      <c r="AA46" s="252">
        <v>162.96896491084499</v>
      </c>
      <c r="AB46" s="252">
        <v>113.701336815842</v>
      </c>
      <c r="AC46" s="444"/>
      <c r="AD46" s="444"/>
    </row>
    <row r="47" spans="2:30">
      <c r="B47" s="538"/>
      <c r="C47" s="316" t="s">
        <v>43</v>
      </c>
      <c r="D47" s="361" t="s">
        <v>603</v>
      </c>
      <c r="E47" s="361">
        <v>273</v>
      </c>
      <c r="F47" s="361">
        <v>474</v>
      </c>
      <c r="G47" s="361">
        <v>747</v>
      </c>
      <c r="J47" s="439"/>
      <c r="K47" s="163" t="s">
        <v>199</v>
      </c>
      <c r="L47" s="252">
        <v>300.47531319910502</v>
      </c>
      <c r="M47" s="252">
        <v>355.46473489544502</v>
      </c>
      <c r="N47" s="252">
        <v>301.34677293281601</v>
      </c>
      <c r="O47" s="84"/>
      <c r="P47" s="440"/>
      <c r="R47" s="163" t="s">
        <v>60</v>
      </c>
      <c r="S47" s="252">
        <v>419.446470588235</v>
      </c>
      <c r="T47" s="252">
        <v>424.41990579710102</v>
      </c>
      <c r="U47" s="252">
        <v>374.97639418125601</v>
      </c>
      <c r="V47" s="333"/>
      <c r="X47" s="444"/>
      <c r="Y47" s="163" t="s">
        <v>60</v>
      </c>
      <c r="Z47" s="252">
        <v>209.56732908458801</v>
      </c>
      <c r="AA47" s="252">
        <v>237.89438552531601</v>
      </c>
      <c r="AB47" s="252">
        <v>180.928600634883</v>
      </c>
      <c r="AC47" s="444"/>
      <c r="AD47" s="444"/>
    </row>
    <row r="48" spans="2:30">
      <c r="B48" s="538"/>
      <c r="C48" s="316" t="s">
        <v>44</v>
      </c>
      <c r="D48" s="361">
        <v>373</v>
      </c>
      <c r="E48" s="361">
        <v>204</v>
      </c>
      <c r="F48" s="361">
        <v>514</v>
      </c>
      <c r="G48" s="361">
        <v>1091</v>
      </c>
      <c r="J48" s="439"/>
      <c r="K48" s="163" t="s">
        <v>200</v>
      </c>
      <c r="L48" s="252">
        <v>355.862683333333</v>
      </c>
      <c r="M48" s="252">
        <v>409.711716138962</v>
      </c>
      <c r="N48" s="252">
        <v>351.84042838922602</v>
      </c>
      <c r="O48" s="84"/>
      <c r="P48" s="440"/>
      <c r="R48" s="163" t="s">
        <v>199</v>
      </c>
      <c r="S48" s="252">
        <v>410.57170212765902</v>
      </c>
      <c r="T48" s="252">
        <v>451.04487621235302</v>
      </c>
      <c r="U48" s="252">
        <v>396.56807891195598</v>
      </c>
      <c r="V48" s="333"/>
      <c r="X48" s="444"/>
      <c r="Y48" s="163" t="s">
        <v>199</v>
      </c>
      <c r="Z48" s="257">
        <v>287.538987499999</v>
      </c>
      <c r="AA48" s="252">
        <v>336.99910404339198</v>
      </c>
      <c r="AB48" s="252">
        <v>276.03034475620899</v>
      </c>
      <c r="AC48" s="444"/>
      <c r="AD48" s="444"/>
    </row>
    <row r="49" spans="2:30">
      <c r="B49" s="538"/>
      <c r="C49" s="316" t="s">
        <v>45</v>
      </c>
      <c r="D49" s="361" t="s">
        <v>603</v>
      </c>
      <c r="E49" s="361">
        <v>180</v>
      </c>
      <c r="F49" s="361">
        <v>202</v>
      </c>
      <c r="G49" s="361">
        <v>382</v>
      </c>
      <c r="J49" s="439"/>
      <c r="K49" s="163" t="s">
        <v>386</v>
      </c>
      <c r="L49" s="252">
        <v>451.82154666666599</v>
      </c>
      <c r="M49" s="252">
        <v>506.30869508309598</v>
      </c>
      <c r="N49" s="252">
        <v>452.15120369155397</v>
      </c>
      <c r="O49" s="84"/>
      <c r="P49" s="440"/>
      <c r="R49" s="163" t="s">
        <v>200</v>
      </c>
      <c r="S49" s="252">
        <v>403.46631578947301</v>
      </c>
      <c r="T49" s="252">
        <v>463.43785326086902</v>
      </c>
      <c r="U49" s="252">
        <v>407.236171515151</v>
      </c>
      <c r="V49" s="333"/>
      <c r="X49" s="444"/>
      <c r="Y49" s="163" t="s">
        <v>200</v>
      </c>
      <c r="Z49" s="257">
        <v>344.696399176954</v>
      </c>
      <c r="AA49" s="257">
        <v>396.087668136714</v>
      </c>
      <c r="AB49" s="252">
        <v>333.612693588593</v>
      </c>
      <c r="AC49" s="444"/>
      <c r="AD49" s="444"/>
    </row>
    <row r="50" spans="2:30">
      <c r="B50" s="539"/>
      <c r="C50" s="16" t="s">
        <v>115</v>
      </c>
      <c r="D50" s="31">
        <v>500</v>
      </c>
      <c r="E50" s="31">
        <v>876</v>
      </c>
      <c r="F50" s="31">
        <v>2335</v>
      </c>
      <c r="G50" s="31">
        <v>3711</v>
      </c>
      <c r="J50" s="439"/>
      <c r="K50" s="163" t="s">
        <v>201</v>
      </c>
      <c r="L50" s="252">
        <v>447.95538984018202</v>
      </c>
      <c r="M50" s="252">
        <v>505.86656539243899</v>
      </c>
      <c r="N50" s="252">
        <v>490.45559265745999</v>
      </c>
      <c r="O50" s="84"/>
      <c r="P50" s="440"/>
      <c r="R50" s="163" t="s">
        <v>386</v>
      </c>
      <c r="S50" s="252">
        <v>421.71136054421697</v>
      </c>
      <c r="T50" s="252">
        <v>523.32917182274196</v>
      </c>
      <c r="U50" s="252">
        <v>477.93730585460798</v>
      </c>
      <c r="V50" s="333"/>
      <c r="X50" s="444"/>
      <c r="Y50" s="163" t="s">
        <v>386</v>
      </c>
      <c r="Z50" s="257">
        <v>462.47424789410297</v>
      </c>
      <c r="AA50" s="252">
        <v>498.698792211838</v>
      </c>
      <c r="AB50" s="252">
        <v>432.967995881006</v>
      </c>
      <c r="AC50" s="444"/>
      <c r="AD50" s="444"/>
    </row>
    <row r="51" spans="2:30">
      <c r="B51" s="537" t="s">
        <v>4</v>
      </c>
      <c r="C51" s="316" t="s">
        <v>379</v>
      </c>
      <c r="D51" s="361">
        <v>262</v>
      </c>
      <c r="E51" s="361" t="s">
        <v>603</v>
      </c>
      <c r="F51" s="361" t="s">
        <v>603</v>
      </c>
      <c r="G51" s="361">
        <v>262</v>
      </c>
      <c r="J51" s="439"/>
      <c r="K51" s="56" t="s">
        <v>347</v>
      </c>
      <c r="L51" s="253">
        <v>222.20190055248599</v>
      </c>
      <c r="M51" s="253">
        <v>268.405532181784</v>
      </c>
      <c r="N51" s="253">
        <v>212.62815146988899</v>
      </c>
      <c r="O51" s="84"/>
      <c r="P51" s="440"/>
      <c r="R51" s="163" t="s">
        <v>201</v>
      </c>
      <c r="S51" s="252">
        <v>474.69955023041399</v>
      </c>
      <c r="T51" s="252">
        <v>530.60397608438598</v>
      </c>
      <c r="U51" s="252">
        <v>518.40694128103098</v>
      </c>
      <c r="V51" s="333"/>
      <c r="X51" s="444"/>
      <c r="Y51" s="163" t="s">
        <v>201</v>
      </c>
      <c r="Z51" s="252">
        <v>98.347991967871394</v>
      </c>
      <c r="AA51" s="252">
        <v>166.24446129837699</v>
      </c>
      <c r="AB51" s="252">
        <v>109.601256239737</v>
      </c>
      <c r="AC51" s="444"/>
      <c r="AD51" s="444"/>
    </row>
    <row r="52" spans="2:30">
      <c r="B52" s="538"/>
      <c r="C52" s="316" t="s">
        <v>41</v>
      </c>
      <c r="D52" s="361" t="s">
        <v>603</v>
      </c>
      <c r="E52" s="361">
        <v>161</v>
      </c>
      <c r="F52" s="361">
        <v>1221</v>
      </c>
      <c r="G52" s="361">
        <v>1382</v>
      </c>
      <c r="J52" s="439"/>
      <c r="K52" s="394" t="s">
        <v>602</v>
      </c>
      <c r="L52" s="394"/>
      <c r="M52" s="84"/>
      <c r="N52" s="84"/>
      <c r="O52" s="84"/>
      <c r="P52" s="440"/>
      <c r="R52" s="56" t="s">
        <v>347</v>
      </c>
      <c r="S52" s="253">
        <v>458.66151031270698</v>
      </c>
      <c r="T52" s="253">
        <v>514.81973059569702</v>
      </c>
      <c r="U52" s="253">
        <v>492.24255676692599</v>
      </c>
      <c r="V52" s="333"/>
      <c r="X52" s="444"/>
      <c r="Y52" s="56" t="s">
        <v>347</v>
      </c>
      <c r="Z52" s="253">
        <v>148.65082574503299</v>
      </c>
      <c r="AA52" s="253">
        <v>182.17184027459899</v>
      </c>
      <c r="AB52" s="253">
        <v>112.63129172005</v>
      </c>
      <c r="AC52" s="444"/>
      <c r="AD52" s="444"/>
    </row>
    <row r="53" spans="2:30" ht="14.65" thickBot="1">
      <c r="B53" s="538"/>
      <c r="C53" s="316" t="s">
        <v>44</v>
      </c>
      <c r="D53" s="361" t="s">
        <v>603</v>
      </c>
      <c r="E53" s="361">
        <v>259</v>
      </c>
      <c r="F53" s="361">
        <v>547</v>
      </c>
      <c r="G53" s="361">
        <v>806</v>
      </c>
      <c r="J53" s="441"/>
      <c r="K53" s="442"/>
      <c r="L53" s="442"/>
      <c r="M53" s="442"/>
      <c r="N53" s="442"/>
      <c r="O53" s="442"/>
      <c r="P53" s="443"/>
      <c r="V53" s="333"/>
      <c r="X53" s="444"/>
      <c r="Y53" s="444"/>
      <c r="Z53" s="444"/>
      <c r="AA53" s="444"/>
      <c r="AB53" s="444"/>
      <c r="AC53" s="444"/>
      <c r="AD53" s="444"/>
    </row>
    <row r="54" spans="2:30">
      <c r="B54" s="539" t="s">
        <v>572</v>
      </c>
      <c r="C54" s="16" t="s">
        <v>115</v>
      </c>
      <c r="D54" s="31">
        <v>262</v>
      </c>
      <c r="E54" s="31">
        <v>420</v>
      </c>
      <c r="F54" s="31">
        <v>1768</v>
      </c>
      <c r="G54" s="31">
        <v>2450</v>
      </c>
      <c r="O54" s="333"/>
      <c r="V54" s="333"/>
      <c r="X54" s="333"/>
    </row>
    <row r="55" spans="2:30">
      <c r="B55" s="537" t="s">
        <v>5</v>
      </c>
      <c r="C55" s="316" t="s">
        <v>44</v>
      </c>
      <c r="D55" s="361" t="s">
        <v>603</v>
      </c>
      <c r="E55" s="361">
        <v>312</v>
      </c>
      <c r="F55" s="361">
        <v>1306</v>
      </c>
      <c r="G55" s="361">
        <v>1618</v>
      </c>
      <c r="V55" s="333"/>
      <c r="X55" s="333"/>
    </row>
    <row r="56" spans="2:30">
      <c r="B56" s="538"/>
      <c r="C56" s="316" t="s">
        <v>50</v>
      </c>
      <c r="D56" s="361" t="s">
        <v>603</v>
      </c>
      <c r="E56" s="361">
        <v>227</v>
      </c>
      <c r="F56" s="361">
        <v>310</v>
      </c>
      <c r="G56" s="361">
        <v>537</v>
      </c>
      <c r="V56" s="333"/>
      <c r="X56" s="333"/>
    </row>
    <row r="57" spans="2:30">
      <c r="B57" s="538"/>
      <c r="C57" s="316" t="s">
        <v>51</v>
      </c>
      <c r="D57" s="361">
        <v>427</v>
      </c>
      <c r="E57" s="361" t="s">
        <v>603</v>
      </c>
      <c r="F57" s="361">
        <v>90</v>
      </c>
      <c r="G57" s="361">
        <v>517</v>
      </c>
      <c r="V57" s="333"/>
      <c r="X57" s="333"/>
    </row>
    <row r="58" spans="2:30">
      <c r="B58" s="539" t="s">
        <v>573</v>
      </c>
      <c r="C58" s="16" t="s">
        <v>115</v>
      </c>
      <c r="D58" s="31">
        <v>427</v>
      </c>
      <c r="E58" s="31">
        <v>539</v>
      </c>
      <c r="F58" s="31">
        <v>1706</v>
      </c>
      <c r="G58" s="31">
        <v>2672</v>
      </c>
      <c r="V58" s="333"/>
      <c r="X58" s="333"/>
    </row>
    <row r="59" spans="2:30">
      <c r="B59" s="537" t="s">
        <v>6</v>
      </c>
      <c r="C59" s="316" t="s">
        <v>40</v>
      </c>
      <c r="D59" s="361" t="s">
        <v>603</v>
      </c>
      <c r="E59" s="361">
        <v>169</v>
      </c>
      <c r="F59" s="361">
        <v>125</v>
      </c>
      <c r="G59" s="361">
        <v>294</v>
      </c>
      <c r="V59" s="333"/>
      <c r="X59" s="333"/>
    </row>
    <row r="60" spans="2:30">
      <c r="B60" s="538"/>
      <c r="C60" s="316" t="s">
        <v>42</v>
      </c>
      <c r="D60" s="361" t="s">
        <v>603</v>
      </c>
      <c r="E60" s="361">
        <v>1817</v>
      </c>
      <c r="F60" s="361">
        <v>3113</v>
      </c>
      <c r="G60" s="361">
        <v>4930</v>
      </c>
      <c r="V60" s="333"/>
      <c r="X60" s="333"/>
    </row>
    <row r="61" spans="2:30">
      <c r="B61" s="538"/>
      <c r="C61" s="316" t="s">
        <v>44</v>
      </c>
      <c r="D61" s="361" t="s">
        <v>603</v>
      </c>
      <c r="E61" s="361">
        <v>180</v>
      </c>
      <c r="F61" s="361">
        <v>593</v>
      </c>
      <c r="G61" s="361">
        <v>773</v>
      </c>
      <c r="O61" s="333"/>
    </row>
    <row r="62" spans="2:30">
      <c r="B62" s="538"/>
      <c r="C62" s="316" t="s">
        <v>45</v>
      </c>
      <c r="D62" s="361" t="s">
        <v>603</v>
      </c>
      <c r="E62" s="361">
        <v>1444</v>
      </c>
      <c r="F62" s="361">
        <v>3954</v>
      </c>
      <c r="G62" s="361">
        <v>5398</v>
      </c>
    </row>
    <row r="63" spans="2:30">
      <c r="B63" s="538"/>
      <c r="C63" s="316" t="s">
        <v>46</v>
      </c>
      <c r="D63" s="361" t="s">
        <v>603</v>
      </c>
      <c r="E63" s="361">
        <v>863</v>
      </c>
      <c r="F63" s="361">
        <v>954</v>
      </c>
      <c r="G63" s="361">
        <v>1817</v>
      </c>
    </row>
    <row r="64" spans="2:30">
      <c r="B64" s="538"/>
      <c r="C64" s="316" t="s">
        <v>49</v>
      </c>
      <c r="D64" s="361" t="s">
        <v>603</v>
      </c>
      <c r="E64" s="361">
        <v>694</v>
      </c>
      <c r="F64" s="361">
        <v>637</v>
      </c>
      <c r="G64" s="361">
        <v>1331</v>
      </c>
      <c r="H64" s="333"/>
    </row>
    <row r="65" spans="2:13">
      <c r="B65" s="539"/>
      <c r="C65" s="16" t="s">
        <v>115</v>
      </c>
      <c r="D65" s="31" t="s">
        <v>603</v>
      </c>
      <c r="E65" s="31">
        <v>5167</v>
      </c>
      <c r="F65" s="31">
        <v>9376</v>
      </c>
      <c r="G65" s="31">
        <v>14543</v>
      </c>
    </row>
    <row r="66" spans="2:13">
      <c r="B66" s="537" t="s">
        <v>7</v>
      </c>
      <c r="C66" s="316" t="s">
        <v>40</v>
      </c>
      <c r="D66" s="361" t="s">
        <v>603</v>
      </c>
      <c r="E66" s="361" t="s">
        <v>502</v>
      </c>
      <c r="F66" s="361" t="s">
        <v>603</v>
      </c>
      <c r="G66" s="361" t="s">
        <v>502</v>
      </c>
    </row>
    <row r="67" spans="2:13">
      <c r="B67" s="538"/>
      <c r="C67" s="316" t="s">
        <v>41</v>
      </c>
      <c r="D67" s="361" t="s">
        <v>603</v>
      </c>
      <c r="E67" s="361" t="s">
        <v>502</v>
      </c>
      <c r="F67" s="361">
        <v>18</v>
      </c>
      <c r="G67" s="361">
        <v>24</v>
      </c>
    </row>
    <row r="68" spans="2:13">
      <c r="B68" s="538"/>
      <c r="C68" s="316" t="s">
        <v>43</v>
      </c>
      <c r="D68" s="361" t="s">
        <v>603</v>
      </c>
      <c r="E68" s="361" t="s">
        <v>502</v>
      </c>
      <c r="F68" s="361">
        <v>20</v>
      </c>
      <c r="G68" s="361">
        <v>24</v>
      </c>
    </row>
    <row r="69" spans="2:13">
      <c r="B69" s="538"/>
      <c r="C69" s="316" t="s">
        <v>44</v>
      </c>
      <c r="D69" s="361" t="s">
        <v>603</v>
      </c>
      <c r="E69" s="361">
        <v>14</v>
      </c>
      <c r="F69" s="361">
        <v>22</v>
      </c>
      <c r="G69" s="361">
        <v>36</v>
      </c>
    </row>
    <row r="70" spans="2:13">
      <c r="B70" s="539"/>
      <c r="C70" s="16" t="s">
        <v>115</v>
      </c>
      <c r="D70" s="31" t="s">
        <v>603</v>
      </c>
      <c r="E70" s="31">
        <v>26</v>
      </c>
      <c r="F70" s="31">
        <v>60</v>
      </c>
      <c r="G70" s="31">
        <v>86</v>
      </c>
    </row>
    <row r="71" spans="2:13">
      <c r="B71" s="537" t="s">
        <v>8</v>
      </c>
      <c r="C71" s="316" t="s">
        <v>42</v>
      </c>
      <c r="D71" s="361" t="s">
        <v>603</v>
      </c>
      <c r="E71" s="361">
        <v>422</v>
      </c>
      <c r="F71" s="361">
        <v>839</v>
      </c>
      <c r="G71" s="361">
        <v>1261</v>
      </c>
      <c r="L71" s="254"/>
      <c r="M71" s="255"/>
    </row>
    <row r="72" spans="2:13">
      <c r="B72" s="538"/>
      <c r="C72" s="316" t="s">
        <v>44</v>
      </c>
      <c r="D72" s="361" t="s">
        <v>603</v>
      </c>
      <c r="E72" s="361">
        <v>122</v>
      </c>
      <c r="F72" s="361">
        <v>399</v>
      </c>
      <c r="G72" s="361">
        <v>521</v>
      </c>
    </row>
    <row r="73" spans="2:13">
      <c r="B73" s="538"/>
      <c r="C73" s="316" t="s">
        <v>45</v>
      </c>
      <c r="D73" s="361" t="s">
        <v>603</v>
      </c>
      <c r="E73" s="361">
        <v>137</v>
      </c>
      <c r="F73" s="361">
        <v>225</v>
      </c>
      <c r="G73" s="361">
        <v>362</v>
      </c>
    </row>
    <row r="74" spans="2:13">
      <c r="B74" s="538"/>
      <c r="C74" s="316" t="s">
        <v>50</v>
      </c>
      <c r="D74" s="361" t="s">
        <v>603</v>
      </c>
      <c r="E74" s="361">
        <v>149</v>
      </c>
      <c r="F74" s="361">
        <v>118</v>
      </c>
      <c r="G74" s="361">
        <v>267</v>
      </c>
    </row>
    <row r="75" spans="2:13">
      <c r="B75" s="539"/>
      <c r="C75" s="16" t="s">
        <v>115</v>
      </c>
      <c r="D75" s="31" t="s">
        <v>603</v>
      </c>
      <c r="E75" s="31">
        <v>830</v>
      </c>
      <c r="F75" s="31">
        <v>1581</v>
      </c>
      <c r="G75" s="31">
        <v>2411</v>
      </c>
    </row>
    <row r="76" spans="2:13">
      <c r="B76" s="537" t="s">
        <v>9</v>
      </c>
      <c r="C76" s="316" t="s">
        <v>379</v>
      </c>
      <c r="D76" s="361">
        <v>91</v>
      </c>
      <c r="E76" s="361" t="s">
        <v>603</v>
      </c>
      <c r="F76" s="361" t="s">
        <v>603</v>
      </c>
      <c r="G76" s="361">
        <v>91</v>
      </c>
    </row>
    <row r="77" spans="2:13">
      <c r="B77" s="538"/>
      <c r="C77" s="316" t="s">
        <v>41</v>
      </c>
      <c r="D77" s="361" t="s">
        <v>603</v>
      </c>
      <c r="E77" s="361">
        <v>54</v>
      </c>
      <c r="F77" s="361">
        <v>484</v>
      </c>
      <c r="G77" s="361">
        <v>538</v>
      </c>
    </row>
    <row r="78" spans="2:13">
      <c r="B78" s="538"/>
      <c r="C78" s="316" t="s">
        <v>44</v>
      </c>
      <c r="D78" s="361" t="s">
        <v>603</v>
      </c>
      <c r="E78" s="361">
        <v>118</v>
      </c>
      <c r="F78" s="361">
        <v>189</v>
      </c>
      <c r="G78" s="361">
        <v>307</v>
      </c>
    </row>
    <row r="79" spans="2:13">
      <c r="B79" s="539" t="s">
        <v>574</v>
      </c>
      <c r="C79" s="16" t="s">
        <v>115</v>
      </c>
      <c r="D79" s="31">
        <v>91</v>
      </c>
      <c r="E79" s="31">
        <v>172</v>
      </c>
      <c r="F79" s="31">
        <v>673</v>
      </c>
      <c r="G79" s="31">
        <v>936</v>
      </c>
    </row>
    <row r="80" spans="2:13">
      <c r="B80" s="537" t="s">
        <v>10</v>
      </c>
      <c r="C80" s="316" t="s">
        <v>41</v>
      </c>
      <c r="D80" s="361" t="s">
        <v>603</v>
      </c>
      <c r="E80" s="361">
        <v>13</v>
      </c>
      <c r="F80" s="361">
        <v>27</v>
      </c>
      <c r="G80" s="361">
        <v>40</v>
      </c>
    </row>
    <row r="81" spans="2:7">
      <c r="B81" s="538"/>
      <c r="C81" s="316" t="s">
        <v>44</v>
      </c>
      <c r="D81" s="361" t="s">
        <v>603</v>
      </c>
      <c r="E81" s="361" t="s">
        <v>502</v>
      </c>
      <c r="F81" s="361">
        <v>13</v>
      </c>
      <c r="G81" s="361">
        <v>19</v>
      </c>
    </row>
    <row r="82" spans="2:7">
      <c r="B82" s="538"/>
      <c r="C82" s="316" t="s">
        <v>45</v>
      </c>
      <c r="D82" s="361" t="s">
        <v>603</v>
      </c>
      <c r="E82" s="361">
        <v>34</v>
      </c>
      <c r="F82" s="361">
        <v>94</v>
      </c>
      <c r="G82" s="361">
        <v>128</v>
      </c>
    </row>
    <row r="83" spans="2:7">
      <c r="B83" s="539" t="s">
        <v>575</v>
      </c>
      <c r="C83" s="16" t="s">
        <v>115</v>
      </c>
      <c r="D83" s="31" t="s">
        <v>603</v>
      </c>
      <c r="E83" s="31">
        <v>53</v>
      </c>
      <c r="F83" s="31">
        <v>134</v>
      </c>
      <c r="G83" s="31">
        <v>187</v>
      </c>
    </row>
    <row r="84" spans="2:7">
      <c r="B84" s="537" t="s">
        <v>11</v>
      </c>
      <c r="C84" s="316" t="s">
        <v>40</v>
      </c>
      <c r="D84" s="361" t="s">
        <v>502</v>
      </c>
      <c r="E84" s="361">
        <v>10</v>
      </c>
      <c r="F84" s="361" t="s">
        <v>502</v>
      </c>
      <c r="G84" s="361">
        <v>20</v>
      </c>
    </row>
    <row r="85" spans="2:7">
      <c r="B85" s="538"/>
      <c r="C85" s="316" t="s">
        <v>379</v>
      </c>
      <c r="D85" s="361">
        <v>51</v>
      </c>
      <c r="E85" s="361" t="s">
        <v>603</v>
      </c>
      <c r="F85" s="361" t="s">
        <v>603</v>
      </c>
      <c r="G85" s="361">
        <v>51</v>
      </c>
    </row>
    <row r="86" spans="2:7">
      <c r="B86" s="538"/>
      <c r="C86" s="316" t="s">
        <v>41</v>
      </c>
      <c r="D86" s="361" t="s">
        <v>603</v>
      </c>
      <c r="E86" s="361">
        <v>100</v>
      </c>
      <c r="F86" s="361">
        <v>483</v>
      </c>
      <c r="G86" s="361">
        <v>583</v>
      </c>
    </row>
    <row r="87" spans="2:7">
      <c r="B87" s="538"/>
      <c r="C87" s="316" t="s">
        <v>43</v>
      </c>
      <c r="D87" s="361" t="s">
        <v>603</v>
      </c>
      <c r="E87" s="361">
        <v>57</v>
      </c>
      <c r="F87" s="361">
        <v>126</v>
      </c>
      <c r="G87" s="361">
        <v>183</v>
      </c>
    </row>
    <row r="88" spans="2:7">
      <c r="B88" s="538"/>
      <c r="C88" s="316" t="s">
        <v>45</v>
      </c>
      <c r="D88" s="361" t="s">
        <v>603</v>
      </c>
      <c r="E88" s="361">
        <v>67</v>
      </c>
      <c r="F88" s="361">
        <v>51</v>
      </c>
      <c r="G88" s="361">
        <v>118</v>
      </c>
    </row>
    <row r="89" spans="2:7">
      <c r="B89" s="538"/>
      <c r="C89" s="316" t="s">
        <v>47</v>
      </c>
      <c r="D89" s="361" t="s">
        <v>603</v>
      </c>
      <c r="E89" s="361">
        <v>81</v>
      </c>
      <c r="F89" s="361">
        <v>119</v>
      </c>
      <c r="G89" s="361">
        <v>200</v>
      </c>
    </row>
    <row r="90" spans="2:7">
      <c r="B90" s="539"/>
      <c r="C90" s="16" t="s">
        <v>115</v>
      </c>
      <c r="D90" s="31">
        <v>56</v>
      </c>
      <c r="E90" s="31">
        <v>315</v>
      </c>
      <c r="F90" s="31">
        <v>784</v>
      </c>
      <c r="G90" s="31">
        <v>1155</v>
      </c>
    </row>
    <row r="91" spans="2:7">
      <c r="B91" s="537" t="s">
        <v>12</v>
      </c>
      <c r="C91" s="316" t="s">
        <v>41</v>
      </c>
      <c r="D91" s="361" t="s">
        <v>603</v>
      </c>
      <c r="E91" s="361" t="s">
        <v>502</v>
      </c>
      <c r="F91" s="361" t="s">
        <v>502</v>
      </c>
      <c r="G91" s="361" t="s">
        <v>502</v>
      </c>
    </row>
    <row r="92" spans="2:7">
      <c r="B92" s="538"/>
      <c r="C92" s="316" t="s">
        <v>44</v>
      </c>
      <c r="D92" s="361" t="s">
        <v>603</v>
      </c>
      <c r="E92" s="361">
        <v>13</v>
      </c>
      <c r="F92" s="361">
        <v>33</v>
      </c>
      <c r="G92" s="361">
        <v>46</v>
      </c>
    </row>
    <row r="93" spans="2:7">
      <c r="B93" s="538" t="s">
        <v>576</v>
      </c>
      <c r="C93" s="16" t="s">
        <v>115</v>
      </c>
      <c r="D93" s="435" t="s">
        <v>603</v>
      </c>
      <c r="E93" s="435">
        <v>15</v>
      </c>
      <c r="F93" s="435">
        <v>40</v>
      </c>
      <c r="G93" s="435">
        <v>55</v>
      </c>
    </row>
    <row r="94" spans="2:7">
      <c r="B94" s="537" t="s">
        <v>13</v>
      </c>
      <c r="C94" s="316" t="s">
        <v>379</v>
      </c>
      <c r="D94" s="361">
        <v>159</v>
      </c>
      <c r="E94" s="361" t="s">
        <v>603</v>
      </c>
      <c r="F94" s="361" t="s">
        <v>603</v>
      </c>
      <c r="G94" s="361">
        <v>159</v>
      </c>
    </row>
    <row r="95" spans="2:7">
      <c r="B95" s="538"/>
      <c r="C95" s="316" t="s">
        <v>41</v>
      </c>
      <c r="D95" s="361" t="s">
        <v>603</v>
      </c>
      <c r="E95" s="361">
        <v>84</v>
      </c>
      <c r="F95" s="361">
        <v>683</v>
      </c>
      <c r="G95" s="361">
        <v>767</v>
      </c>
    </row>
    <row r="96" spans="2:7">
      <c r="B96" s="538"/>
      <c r="C96" s="316" t="s">
        <v>44</v>
      </c>
      <c r="D96" s="361" t="s">
        <v>603</v>
      </c>
      <c r="E96" s="361">
        <v>235</v>
      </c>
      <c r="F96" s="361">
        <v>413</v>
      </c>
      <c r="G96" s="361">
        <v>648</v>
      </c>
    </row>
    <row r="97" spans="2:7">
      <c r="B97" s="539" t="s">
        <v>577</v>
      </c>
      <c r="C97" s="16" t="s">
        <v>115</v>
      </c>
      <c r="D97" s="31">
        <v>159</v>
      </c>
      <c r="E97" s="31">
        <v>319</v>
      </c>
      <c r="F97" s="31">
        <v>1096</v>
      </c>
      <c r="G97" s="31">
        <v>1574</v>
      </c>
    </row>
    <row r="98" spans="2:7">
      <c r="B98" s="537" t="s">
        <v>14</v>
      </c>
      <c r="C98" s="316" t="s">
        <v>47</v>
      </c>
      <c r="D98" s="361" t="s">
        <v>603</v>
      </c>
      <c r="E98" s="361">
        <v>164</v>
      </c>
      <c r="F98" s="361">
        <v>873</v>
      </c>
      <c r="G98" s="361">
        <v>1037</v>
      </c>
    </row>
    <row r="99" spans="2:7">
      <c r="B99" s="538"/>
      <c r="C99" s="316" t="s">
        <v>50</v>
      </c>
      <c r="D99" s="361" t="s">
        <v>603</v>
      </c>
      <c r="E99" s="361">
        <v>367</v>
      </c>
      <c r="F99" s="361">
        <v>354</v>
      </c>
      <c r="G99" s="361">
        <v>721</v>
      </c>
    </row>
    <row r="100" spans="2:7">
      <c r="B100" s="538" t="s">
        <v>578</v>
      </c>
      <c r="C100" s="16" t="s">
        <v>115</v>
      </c>
      <c r="D100" s="31" t="s">
        <v>603</v>
      </c>
      <c r="E100" s="31">
        <v>531</v>
      </c>
      <c r="F100" s="31">
        <v>1227</v>
      </c>
      <c r="G100" s="31">
        <v>1758</v>
      </c>
    </row>
    <row r="101" spans="2:7">
      <c r="B101" s="537" t="s">
        <v>15</v>
      </c>
      <c r="C101" s="316" t="s">
        <v>43</v>
      </c>
      <c r="D101" s="361" t="s">
        <v>603</v>
      </c>
      <c r="E101" s="361">
        <v>431</v>
      </c>
      <c r="F101" s="361">
        <v>925</v>
      </c>
      <c r="G101" s="361">
        <v>1356</v>
      </c>
    </row>
    <row r="102" spans="2:7">
      <c r="B102" s="538"/>
      <c r="C102" s="316" t="s">
        <v>44</v>
      </c>
      <c r="D102" s="361" t="s">
        <v>603</v>
      </c>
      <c r="E102" s="361">
        <v>271</v>
      </c>
      <c r="F102" s="361">
        <v>480</v>
      </c>
      <c r="G102" s="361">
        <v>751</v>
      </c>
    </row>
    <row r="103" spans="2:7">
      <c r="B103" s="538"/>
      <c r="C103" s="316" t="s">
        <v>50</v>
      </c>
      <c r="D103" s="361" t="s">
        <v>603</v>
      </c>
      <c r="E103" s="361">
        <v>313</v>
      </c>
      <c r="F103" s="361">
        <v>256</v>
      </c>
      <c r="G103" s="361">
        <v>569</v>
      </c>
    </row>
    <row r="104" spans="2:7">
      <c r="B104" s="539" t="s">
        <v>579</v>
      </c>
      <c r="C104" s="16" t="s">
        <v>115</v>
      </c>
      <c r="D104" s="31" t="s">
        <v>603</v>
      </c>
      <c r="E104" s="31">
        <v>1015</v>
      </c>
      <c r="F104" s="31">
        <v>1661</v>
      </c>
      <c r="G104" s="31">
        <v>2676</v>
      </c>
    </row>
    <row r="105" spans="2:7">
      <c r="B105" s="537" t="s">
        <v>16</v>
      </c>
      <c r="C105" s="316" t="s">
        <v>379</v>
      </c>
      <c r="D105" s="361">
        <v>11</v>
      </c>
      <c r="E105" s="361" t="s">
        <v>603</v>
      </c>
      <c r="F105" s="361" t="s">
        <v>603</v>
      </c>
      <c r="G105" s="361">
        <v>11</v>
      </c>
    </row>
    <row r="106" spans="2:7">
      <c r="B106" s="538"/>
      <c r="C106" s="316" t="s">
        <v>41</v>
      </c>
      <c r="D106" s="361" t="s">
        <v>603</v>
      </c>
      <c r="E106" s="361">
        <v>196</v>
      </c>
      <c r="F106" s="361">
        <v>769</v>
      </c>
      <c r="G106" s="361">
        <v>965</v>
      </c>
    </row>
    <row r="107" spans="2:7">
      <c r="B107" s="538"/>
      <c r="C107" s="316" t="s">
        <v>44</v>
      </c>
      <c r="D107" s="361" t="s">
        <v>603</v>
      </c>
      <c r="E107" s="361">
        <v>45</v>
      </c>
      <c r="F107" s="361">
        <v>313</v>
      </c>
      <c r="G107" s="361">
        <v>358</v>
      </c>
    </row>
    <row r="108" spans="2:7">
      <c r="B108" s="538"/>
      <c r="C108" s="316" t="s">
        <v>50</v>
      </c>
      <c r="D108" s="361" t="s">
        <v>603</v>
      </c>
      <c r="E108" s="361">
        <v>56</v>
      </c>
      <c r="F108" s="361">
        <v>75</v>
      </c>
      <c r="G108" s="361">
        <v>131</v>
      </c>
    </row>
    <row r="109" spans="2:7">
      <c r="B109" s="538"/>
      <c r="C109" s="316" t="s">
        <v>51</v>
      </c>
      <c r="D109" s="361">
        <v>65</v>
      </c>
      <c r="E109" s="361" t="s">
        <v>603</v>
      </c>
      <c r="F109" s="361">
        <v>10</v>
      </c>
      <c r="G109" s="361">
        <v>75</v>
      </c>
    </row>
    <row r="110" spans="2:7">
      <c r="B110" s="539"/>
      <c r="C110" s="16" t="s">
        <v>115</v>
      </c>
      <c r="D110" s="31">
        <v>76</v>
      </c>
      <c r="E110" s="31">
        <v>297</v>
      </c>
      <c r="F110" s="31">
        <v>1167</v>
      </c>
      <c r="G110" s="31">
        <v>1540</v>
      </c>
    </row>
    <row r="111" spans="2:7">
      <c r="B111" s="537" t="s">
        <v>17</v>
      </c>
      <c r="C111" s="316" t="s">
        <v>40</v>
      </c>
      <c r="D111" s="361">
        <v>98</v>
      </c>
      <c r="E111" s="361">
        <v>106</v>
      </c>
      <c r="F111" s="361">
        <v>326</v>
      </c>
      <c r="G111" s="361">
        <v>530</v>
      </c>
    </row>
    <row r="112" spans="2:7">
      <c r="B112" s="538"/>
      <c r="C112" s="316" t="s">
        <v>379</v>
      </c>
      <c r="D112" s="361">
        <v>127</v>
      </c>
      <c r="E112" s="361" t="s">
        <v>603</v>
      </c>
      <c r="F112" s="361" t="s">
        <v>603</v>
      </c>
      <c r="G112" s="361">
        <v>127</v>
      </c>
    </row>
    <row r="113" spans="2:7">
      <c r="B113" s="538"/>
      <c r="C113" s="316" t="s">
        <v>41</v>
      </c>
      <c r="D113" s="361" t="s">
        <v>603</v>
      </c>
      <c r="E113" s="361">
        <v>1124</v>
      </c>
      <c r="F113" s="361">
        <v>7869</v>
      </c>
      <c r="G113" s="361">
        <v>8993</v>
      </c>
    </row>
    <row r="114" spans="2:7">
      <c r="B114" s="538"/>
      <c r="C114" s="316" t="s">
        <v>43</v>
      </c>
      <c r="D114" s="361" t="s">
        <v>603</v>
      </c>
      <c r="E114" s="361">
        <v>5266</v>
      </c>
      <c r="F114" s="361">
        <v>14602</v>
      </c>
      <c r="G114" s="361">
        <v>19868</v>
      </c>
    </row>
    <row r="115" spans="2:7">
      <c r="B115" s="538"/>
      <c r="C115" s="316" t="s">
        <v>44</v>
      </c>
      <c r="D115" s="361" t="s">
        <v>603</v>
      </c>
      <c r="E115" s="361">
        <v>2007</v>
      </c>
      <c r="F115" s="361">
        <v>2542</v>
      </c>
      <c r="G115" s="361">
        <v>4549</v>
      </c>
    </row>
    <row r="116" spans="2:7">
      <c r="B116" s="538"/>
      <c r="C116" s="316" t="s">
        <v>45</v>
      </c>
      <c r="D116" s="361" t="s">
        <v>603</v>
      </c>
      <c r="E116" s="361">
        <v>6407</v>
      </c>
      <c r="F116" s="361">
        <v>19382</v>
      </c>
      <c r="G116" s="361">
        <v>25789</v>
      </c>
    </row>
    <row r="117" spans="2:7">
      <c r="B117" s="538"/>
      <c r="C117" s="316" t="s">
        <v>47</v>
      </c>
      <c r="D117" s="361" t="s">
        <v>603</v>
      </c>
      <c r="E117" s="361">
        <v>3783</v>
      </c>
      <c r="F117" s="361">
        <v>9569</v>
      </c>
      <c r="G117" s="361">
        <v>13352</v>
      </c>
    </row>
    <row r="118" spans="2:7">
      <c r="B118" s="538"/>
      <c r="C118" s="316" t="s">
        <v>50</v>
      </c>
      <c r="D118" s="361" t="s">
        <v>603</v>
      </c>
      <c r="E118" s="361">
        <v>2863</v>
      </c>
      <c r="F118" s="361">
        <v>1464</v>
      </c>
      <c r="G118" s="361">
        <v>4327</v>
      </c>
    </row>
    <row r="119" spans="2:7">
      <c r="B119" s="538"/>
      <c r="C119" s="316" t="s">
        <v>51</v>
      </c>
      <c r="D119" s="361">
        <v>1315</v>
      </c>
      <c r="E119" s="361" t="s">
        <v>603</v>
      </c>
      <c r="F119" s="361">
        <v>250</v>
      </c>
      <c r="G119" s="361">
        <v>1565</v>
      </c>
    </row>
    <row r="120" spans="2:7">
      <c r="B120" s="539"/>
      <c r="C120" s="16" t="s">
        <v>115</v>
      </c>
      <c r="D120" s="31">
        <v>1540</v>
      </c>
      <c r="E120" s="31">
        <v>21556</v>
      </c>
      <c r="F120" s="31">
        <v>56004</v>
      </c>
      <c r="G120" s="31">
        <v>79100</v>
      </c>
    </row>
    <row r="121" spans="2:7">
      <c r="B121" s="537" t="s">
        <v>18</v>
      </c>
      <c r="C121" s="316" t="s">
        <v>40</v>
      </c>
      <c r="D121" s="361" t="s">
        <v>603</v>
      </c>
      <c r="E121" s="361">
        <v>11</v>
      </c>
      <c r="F121" s="361">
        <v>16</v>
      </c>
      <c r="G121" s="361">
        <v>27</v>
      </c>
    </row>
    <row r="122" spans="2:7">
      <c r="B122" s="538"/>
      <c r="C122" s="316" t="s">
        <v>379</v>
      </c>
      <c r="D122" s="361">
        <v>31</v>
      </c>
      <c r="E122" s="361" t="s">
        <v>603</v>
      </c>
      <c r="F122" s="361" t="s">
        <v>603</v>
      </c>
      <c r="G122" s="361">
        <v>31</v>
      </c>
    </row>
    <row r="123" spans="2:7">
      <c r="B123" s="538"/>
      <c r="C123" s="316" t="s">
        <v>41</v>
      </c>
      <c r="D123" s="361" t="s">
        <v>603</v>
      </c>
      <c r="E123" s="361">
        <v>450</v>
      </c>
      <c r="F123" s="361">
        <v>1039</v>
      </c>
      <c r="G123" s="361">
        <v>1489</v>
      </c>
    </row>
    <row r="124" spans="2:7">
      <c r="B124" s="538"/>
      <c r="C124" s="316" t="s">
        <v>43</v>
      </c>
      <c r="D124" s="361" t="s">
        <v>603</v>
      </c>
      <c r="E124" s="361">
        <v>388</v>
      </c>
      <c r="F124" s="361">
        <v>1364</v>
      </c>
      <c r="G124" s="361">
        <v>1752</v>
      </c>
    </row>
    <row r="125" spans="2:7">
      <c r="B125" s="538"/>
      <c r="C125" s="316" t="s">
        <v>45</v>
      </c>
      <c r="D125" s="361" t="s">
        <v>603</v>
      </c>
      <c r="E125" s="361">
        <v>413</v>
      </c>
      <c r="F125" s="361">
        <v>802</v>
      </c>
      <c r="G125" s="361">
        <v>1215</v>
      </c>
    </row>
    <row r="126" spans="2:7">
      <c r="B126" s="538"/>
      <c r="C126" s="316" t="s">
        <v>47</v>
      </c>
      <c r="D126" s="361" t="s">
        <v>603</v>
      </c>
      <c r="E126" s="361">
        <v>413</v>
      </c>
      <c r="F126" s="361">
        <v>1416</v>
      </c>
      <c r="G126" s="361">
        <v>1829</v>
      </c>
    </row>
    <row r="127" spans="2:7">
      <c r="B127" s="538"/>
      <c r="C127" s="316" t="s">
        <v>50</v>
      </c>
      <c r="D127" s="361" t="s">
        <v>603</v>
      </c>
      <c r="E127" s="361">
        <v>296</v>
      </c>
      <c r="F127" s="361">
        <v>197</v>
      </c>
      <c r="G127" s="361">
        <v>493</v>
      </c>
    </row>
    <row r="128" spans="2:7">
      <c r="B128" s="539"/>
      <c r="C128" s="16" t="s">
        <v>115</v>
      </c>
      <c r="D128" s="31">
        <v>31</v>
      </c>
      <c r="E128" s="31">
        <v>1971</v>
      </c>
      <c r="F128" s="31">
        <v>4834</v>
      </c>
      <c r="G128" s="31">
        <v>6836</v>
      </c>
    </row>
    <row r="129" spans="2:7">
      <c r="B129" s="537" t="s">
        <v>19</v>
      </c>
      <c r="C129" s="316" t="s">
        <v>40</v>
      </c>
      <c r="D129" s="361" t="s">
        <v>502</v>
      </c>
      <c r="E129" s="361" t="s">
        <v>603</v>
      </c>
      <c r="F129" s="361" t="s">
        <v>603</v>
      </c>
      <c r="G129" s="361" t="s">
        <v>502</v>
      </c>
    </row>
    <row r="130" spans="2:7">
      <c r="B130" s="538"/>
      <c r="C130" s="316" t="s">
        <v>379</v>
      </c>
      <c r="D130" s="361">
        <v>129</v>
      </c>
      <c r="E130" s="361" t="s">
        <v>603</v>
      </c>
      <c r="F130" s="361" t="s">
        <v>603</v>
      </c>
      <c r="G130" s="361">
        <v>129</v>
      </c>
    </row>
    <row r="131" spans="2:7">
      <c r="B131" s="538"/>
      <c r="C131" s="316" t="s">
        <v>41</v>
      </c>
      <c r="D131" s="361" t="s">
        <v>603</v>
      </c>
      <c r="E131" s="361">
        <v>139</v>
      </c>
      <c r="F131" s="361">
        <v>460</v>
      </c>
      <c r="G131" s="361">
        <v>599</v>
      </c>
    </row>
    <row r="132" spans="2:7">
      <c r="B132" s="538"/>
      <c r="C132" s="316" t="s">
        <v>44</v>
      </c>
      <c r="D132" s="361" t="s">
        <v>603</v>
      </c>
      <c r="E132" s="361">
        <v>145</v>
      </c>
      <c r="F132" s="361">
        <v>282</v>
      </c>
      <c r="G132" s="361">
        <v>427</v>
      </c>
    </row>
    <row r="133" spans="2:7">
      <c r="B133" s="538"/>
      <c r="C133" s="316" t="s">
        <v>51</v>
      </c>
      <c r="D133" s="361">
        <v>90</v>
      </c>
      <c r="E133" s="361" t="s">
        <v>603</v>
      </c>
      <c r="F133" s="361" t="s">
        <v>502</v>
      </c>
      <c r="G133" s="361">
        <v>96</v>
      </c>
    </row>
    <row r="134" spans="2:7">
      <c r="B134" s="539"/>
      <c r="C134" s="16" t="s">
        <v>115</v>
      </c>
      <c r="D134" s="31">
        <v>227</v>
      </c>
      <c r="E134" s="31">
        <v>284</v>
      </c>
      <c r="F134" s="31">
        <v>748</v>
      </c>
      <c r="G134" s="31">
        <v>1259</v>
      </c>
    </row>
    <row r="135" spans="2:7">
      <c r="B135" s="537" t="s">
        <v>20</v>
      </c>
      <c r="C135" s="316" t="s">
        <v>40</v>
      </c>
      <c r="D135" s="361" t="s">
        <v>603</v>
      </c>
      <c r="E135" s="361">
        <v>83</v>
      </c>
      <c r="F135" s="361">
        <v>149</v>
      </c>
      <c r="G135" s="361">
        <v>232</v>
      </c>
    </row>
    <row r="136" spans="2:7">
      <c r="B136" s="538"/>
      <c r="C136" s="316" t="s">
        <v>41</v>
      </c>
      <c r="D136" s="361" t="s">
        <v>603</v>
      </c>
      <c r="E136" s="361">
        <v>40</v>
      </c>
      <c r="F136" s="361">
        <v>61</v>
      </c>
      <c r="G136" s="361">
        <v>101</v>
      </c>
    </row>
    <row r="137" spans="2:7">
      <c r="B137" s="538"/>
      <c r="C137" s="316" t="s">
        <v>44</v>
      </c>
      <c r="D137" s="361">
        <v>18</v>
      </c>
      <c r="E137" s="361" t="s">
        <v>502</v>
      </c>
      <c r="F137" s="361">
        <v>16</v>
      </c>
      <c r="G137" s="361">
        <v>39</v>
      </c>
    </row>
    <row r="138" spans="2:7">
      <c r="B138" s="538"/>
      <c r="C138" s="316" t="s">
        <v>45</v>
      </c>
      <c r="D138" s="361" t="s">
        <v>603</v>
      </c>
      <c r="E138" s="361">
        <v>149</v>
      </c>
      <c r="F138" s="361">
        <v>333</v>
      </c>
      <c r="G138" s="361">
        <v>482</v>
      </c>
    </row>
    <row r="139" spans="2:7">
      <c r="B139" s="538"/>
      <c r="C139" s="316" t="s">
        <v>50</v>
      </c>
      <c r="D139" s="361" t="s">
        <v>603</v>
      </c>
      <c r="E139" s="361">
        <v>70</v>
      </c>
      <c r="F139" s="361">
        <v>57</v>
      </c>
      <c r="G139" s="361">
        <v>127</v>
      </c>
    </row>
    <row r="140" spans="2:7">
      <c r="B140" s="539"/>
      <c r="C140" s="16" t="s">
        <v>115</v>
      </c>
      <c r="D140" s="31">
        <v>18</v>
      </c>
      <c r="E140" s="31">
        <v>347</v>
      </c>
      <c r="F140" s="31">
        <v>616</v>
      </c>
      <c r="G140" s="31">
        <v>981</v>
      </c>
    </row>
    <row r="141" spans="2:7">
      <c r="B141" s="537" t="s">
        <v>21</v>
      </c>
      <c r="C141" s="316" t="s">
        <v>379</v>
      </c>
      <c r="D141" s="361" t="s">
        <v>502</v>
      </c>
      <c r="E141" s="361" t="s">
        <v>603</v>
      </c>
      <c r="F141" s="361" t="s">
        <v>603</v>
      </c>
      <c r="G141" s="361" t="s">
        <v>502</v>
      </c>
    </row>
    <row r="142" spans="2:7">
      <c r="B142" s="538"/>
      <c r="C142" s="316" t="s">
        <v>41</v>
      </c>
      <c r="D142" s="361">
        <v>28</v>
      </c>
      <c r="E142" s="361">
        <v>142</v>
      </c>
      <c r="F142" s="361">
        <v>566</v>
      </c>
      <c r="G142" s="361">
        <v>736</v>
      </c>
    </row>
    <row r="143" spans="2:7">
      <c r="B143" s="538"/>
      <c r="C143" s="316" t="s">
        <v>43</v>
      </c>
      <c r="D143" s="361" t="s">
        <v>603</v>
      </c>
      <c r="E143" s="361">
        <v>96</v>
      </c>
      <c r="F143" s="361">
        <v>249</v>
      </c>
      <c r="G143" s="361">
        <v>345</v>
      </c>
    </row>
    <row r="144" spans="2:7">
      <c r="B144" s="538"/>
      <c r="C144" s="316" t="s">
        <v>44</v>
      </c>
      <c r="D144" s="361" t="s">
        <v>603</v>
      </c>
      <c r="E144" s="361">
        <v>96</v>
      </c>
      <c r="F144" s="361">
        <v>183</v>
      </c>
      <c r="G144" s="361">
        <v>279</v>
      </c>
    </row>
    <row r="145" spans="2:8">
      <c r="B145" s="538"/>
      <c r="C145" s="316" t="s">
        <v>45</v>
      </c>
      <c r="D145" s="361" t="s">
        <v>603</v>
      </c>
      <c r="E145" s="361">
        <v>50</v>
      </c>
      <c r="F145" s="361">
        <v>57</v>
      </c>
      <c r="G145" s="361">
        <v>107</v>
      </c>
    </row>
    <row r="146" spans="2:8">
      <c r="B146" s="538"/>
      <c r="C146" s="316" t="s">
        <v>50</v>
      </c>
      <c r="D146" s="361" t="s">
        <v>603</v>
      </c>
      <c r="E146" s="361">
        <v>61</v>
      </c>
      <c r="F146" s="361">
        <v>30</v>
      </c>
      <c r="G146" s="361">
        <v>91</v>
      </c>
    </row>
    <row r="147" spans="2:8">
      <c r="B147" s="539"/>
      <c r="C147" s="16" t="s">
        <v>115</v>
      </c>
      <c r="D147" s="31">
        <v>31</v>
      </c>
      <c r="E147" s="31">
        <v>445</v>
      </c>
      <c r="F147" s="31">
        <v>1085</v>
      </c>
      <c r="G147" s="31">
        <v>1561</v>
      </c>
    </row>
    <row r="148" spans="2:8">
      <c r="B148" s="537" t="s">
        <v>22</v>
      </c>
      <c r="C148" s="316" t="s">
        <v>41</v>
      </c>
      <c r="D148" s="361" t="s">
        <v>603</v>
      </c>
      <c r="E148" s="361">
        <v>21</v>
      </c>
      <c r="F148" s="361">
        <v>100</v>
      </c>
      <c r="G148" s="361">
        <v>121</v>
      </c>
    </row>
    <row r="149" spans="2:8">
      <c r="B149" s="538"/>
      <c r="C149" s="316" t="s">
        <v>44</v>
      </c>
      <c r="D149" s="361" t="s">
        <v>603</v>
      </c>
      <c r="E149" s="361">
        <v>12</v>
      </c>
      <c r="F149" s="361">
        <v>26</v>
      </c>
      <c r="G149" s="361">
        <v>38</v>
      </c>
    </row>
    <row r="150" spans="2:8">
      <c r="B150" s="538"/>
      <c r="C150" s="316" t="s">
        <v>45</v>
      </c>
      <c r="D150" s="361" t="s">
        <v>603</v>
      </c>
      <c r="E150" s="361">
        <v>36</v>
      </c>
      <c r="F150" s="361">
        <v>132</v>
      </c>
      <c r="G150" s="361">
        <v>168</v>
      </c>
    </row>
    <row r="151" spans="2:8">
      <c r="B151" s="538"/>
      <c r="C151" s="316" t="s">
        <v>51</v>
      </c>
      <c r="D151" s="361" t="s">
        <v>502</v>
      </c>
      <c r="E151" s="361" t="s">
        <v>603</v>
      </c>
      <c r="F151" s="361" t="s">
        <v>603</v>
      </c>
      <c r="G151" s="361" t="s">
        <v>502</v>
      </c>
    </row>
    <row r="152" spans="2:8">
      <c r="B152" s="539"/>
      <c r="C152" s="16" t="s">
        <v>115</v>
      </c>
      <c r="D152" s="31" t="s">
        <v>502</v>
      </c>
      <c r="E152" s="31">
        <v>69</v>
      </c>
      <c r="F152" s="31">
        <v>258</v>
      </c>
      <c r="G152" s="31">
        <v>328</v>
      </c>
    </row>
    <row r="153" spans="2:8">
      <c r="B153" s="537" t="s">
        <v>23</v>
      </c>
      <c r="C153" s="316" t="s">
        <v>379</v>
      </c>
      <c r="D153" s="361">
        <v>56</v>
      </c>
      <c r="E153" s="361" t="s">
        <v>603</v>
      </c>
      <c r="F153" s="361" t="s">
        <v>603</v>
      </c>
      <c r="G153" s="361">
        <v>56</v>
      </c>
    </row>
    <row r="154" spans="2:8">
      <c r="B154" s="538"/>
      <c r="C154" s="316" t="s">
        <v>41</v>
      </c>
      <c r="D154" s="361" t="s">
        <v>603</v>
      </c>
      <c r="E154" s="361">
        <v>13</v>
      </c>
      <c r="F154" s="361">
        <v>57</v>
      </c>
      <c r="G154" s="361">
        <v>70</v>
      </c>
      <c r="H154" s="333"/>
    </row>
    <row r="155" spans="2:8">
      <c r="B155" s="538"/>
      <c r="C155" s="316" t="s">
        <v>43</v>
      </c>
      <c r="D155" s="361" t="s">
        <v>603</v>
      </c>
      <c r="E155" s="361">
        <v>94</v>
      </c>
      <c r="F155" s="361">
        <v>275</v>
      </c>
      <c r="G155" s="361">
        <v>369</v>
      </c>
    </row>
    <row r="156" spans="2:8">
      <c r="B156" s="538"/>
      <c r="C156" s="316" t="s">
        <v>44</v>
      </c>
      <c r="D156" s="361" t="s">
        <v>603</v>
      </c>
      <c r="E156" s="361">
        <v>47</v>
      </c>
      <c r="F156" s="361">
        <v>68</v>
      </c>
      <c r="G156" s="361">
        <v>115</v>
      </c>
    </row>
    <row r="157" spans="2:8">
      <c r="B157" s="538"/>
      <c r="C157" s="316" t="s">
        <v>45</v>
      </c>
      <c r="D157" s="361" t="s">
        <v>603</v>
      </c>
      <c r="E157" s="361">
        <v>154</v>
      </c>
      <c r="F157" s="361">
        <v>543</v>
      </c>
      <c r="G157" s="361">
        <v>697</v>
      </c>
    </row>
    <row r="158" spans="2:8">
      <c r="B158" s="538"/>
      <c r="C158" s="316" t="s">
        <v>50</v>
      </c>
      <c r="D158" s="361" t="s">
        <v>603</v>
      </c>
      <c r="E158" s="361">
        <v>51</v>
      </c>
      <c r="F158" s="361">
        <v>38</v>
      </c>
      <c r="G158" s="361">
        <v>89</v>
      </c>
    </row>
    <row r="159" spans="2:8">
      <c r="B159" s="538"/>
      <c r="C159" s="316" t="s">
        <v>51</v>
      </c>
      <c r="D159" s="361">
        <v>24</v>
      </c>
      <c r="E159" s="361" t="s">
        <v>603</v>
      </c>
      <c r="F159" s="361" t="s">
        <v>502</v>
      </c>
      <c r="G159" s="361">
        <v>31</v>
      </c>
    </row>
    <row r="160" spans="2:8">
      <c r="B160" s="539"/>
      <c r="C160" s="16" t="s">
        <v>115</v>
      </c>
      <c r="D160" s="31">
        <v>80</v>
      </c>
      <c r="E160" s="31">
        <v>359</v>
      </c>
      <c r="F160" s="31">
        <v>988</v>
      </c>
      <c r="G160" s="31">
        <v>1427</v>
      </c>
    </row>
    <row r="161" spans="2:7">
      <c r="B161" s="537" t="s">
        <v>24</v>
      </c>
      <c r="C161" s="316" t="s">
        <v>379</v>
      </c>
      <c r="D161" s="361">
        <v>127</v>
      </c>
      <c r="E161" s="361" t="s">
        <v>603</v>
      </c>
      <c r="F161" s="361" t="s">
        <v>603</v>
      </c>
      <c r="G161" s="361">
        <v>127</v>
      </c>
    </row>
    <row r="162" spans="2:7">
      <c r="B162" s="538"/>
      <c r="C162" s="316" t="s">
        <v>41</v>
      </c>
      <c r="D162" s="361" t="s">
        <v>603</v>
      </c>
      <c r="E162" s="361">
        <v>41</v>
      </c>
      <c r="F162" s="361">
        <v>196</v>
      </c>
      <c r="G162" s="361">
        <v>237</v>
      </c>
    </row>
    <row r="163" spans="2:7">
      <c r="B163" s="538"/>
      <c r="C163" s="316" t="s">
        <v>44</v>
      </c>
      <c r="D163" s="361" t="s">
        <v>603</v>
      </c>
      <c r="E163" s="361">
        <v>194</v>
      </c>
      <c r="F163" s="361">
        <v>670</v>
      </c>
      <c r="G163" s="361">
        <v>864</v>
      </c>
    </row>
    <row r="164" spans="2:7">
      <c r="B164" s="539" t="s">
        <v>580</v>
      </c>
      <c r="C164" s="16" t="s">
        <v>115</v>
      </c>
      <c r="D164" s="31">
        <v>127</v>
      </c>
      <c r="E164" s="31">
        <v>235</v>
      </c>
      <c r="F164" s="31">
        <v>866</v>
      </c>
      <c r="G164" s="31">
        <v>1228</v>
      </c>
    </row>
    <row r="165" spans="2:7">
      <c r="B165" s="537" t="s">
        <v>25</v>
      </c>
      <c r="C165" s="316" t="s">
        <v>41</v>
      </c>
      <c r="D165" s="361" t="s">
        <v>603</v>
      </c>
      <c r="E165" s="361">
        <v>49</v>
      </c>
      <c r="F165" s="361">
        <v>76</v>
      </c>
      <c r="G165" s="361">
        <v>125</v>
      </c>
    </row>
    <row r="166" spans="2:7">
      <c r="B166" s="538"/>
      <c r="C166" s="316" t="s">
        <v>47</v>
      </c>
      <c r="D166" s="361" t="s">
        <v>603</v>
      </c>
      <c r="E166" s="361">
        <v>40</v>
      </c>
      <c r="F166" s="361">
        <v>233</v>
      </c>
      <c r="G166" s="361">
        <v>273</v>
      </c>
    </row>
    <row r="167" spans="2:7">
      <c r="B167" s="538"/>
      <c r="C167" s="316" t="s">
        <v>50</v>
      </c>
      <c r="D167" s="361" t="s">
        <v>603</v>
      </c>
      <c r="E167" s="361">
        <v>183</v>
      </c>
      <c r="F167" s="361">
        <v>118</v>
      </c>
      <c r="G167" s="361">
        <v>301</v>
      </c>
    </row>
    <row r="168" spans="2:7">
      <c r="B168" s="539" t="s">
        <v>581</v>
      </c>
      <c r="C168" s="16" t="s">
        <v>115</v>
      </c>
      <c r="D168" s="31" t="s">
        <v>603</v>
      </c>
      <c r="E168" s="31">
        <v>272</v>
      </c>
      <c r="F168" s="31">
        <v>427</v>
      </c>
      <c r="G168" s="31">
        <v>699</v>
      </c>
    </row>
    <row r="169" spans="2:7">
      <c r="B169" s="537" t="s">
        <v>26</v>
      </c>
      <c r="C169" s="316" t="s">
        <v>41</v>
      </c>
      <c r="D169" s="361" t="s">
        <v>603</v>
      </c>
      <c r="E169" s="361" t="s">
        <v>502</v>
      </c>
      <c r="F169" s="361">
        <v>27</v>
      </c>
      <c r="G169" s="361">
        <v>34</v>
      </c>
    </row>
    <row r="170" spans="2:7">
      <c r="B170" s="538"/>
      <c r="C170" s="316" t="s">
        <v>44</v>
      </c>
      <c r="D170" s="361" t="s">
        <v>603</v>
      </c>
      <c r="E170" s="361" t="s">
        <v>502</v>
      </c>
      <c r="F170" s="361">
        <v>27</v>
      </c>
      <c r="G170" s="361">
        <v>34</v>
      </c>
    </row>
    <row r="171" spans="2:7">
      <c r="B171" s="538"/>
      <c r="C171" s="316" t="s">
        <v>45</v>
      </c>
      <c r="D171" s="361" t="s">
        <v>603</v>
      </c>
      <c r="E171" s="361">
        <v>67</v>
      </c>
      <c r="F171" s="361">
        <v>265</v>
      </c>
      <c r="G171" s="361">
        <v>332</v>
      </c>
    </row>
    <row r="172" spans="2:7">
      <c r="B172" s="539" t="s">
        <v>582</v>
      </c>
      <c r="C172" s="16" t="s">
        <v>115</v>
      </c>
      <c r="D172" s="31" t="s">
        <v>603</v>
      </c>
      <c r="E172" s="31">
        <v>81</v>
      </c>
      <c r="F172" s="31">
        <v>319</v>
      </c>
      <c r="G172" s="31">
        <v>400</v>
      </c>
    </row>
    <row r="173" spans="2:7">
      <c r="B173" s="537" t="s">
        <v>27</v>
      </c>
      <c r="C173" s="316" t="s">
        <v>40</v>
      </c>
      <c r="D173" s="361" t="s">
        <v>603</v>
      </c>
      <c r="E173" s="361">
        <v>61</v>
      </c>
      <c r="F173" s="361">
        <v>291</v>
      </c>
      <c r="G173" s="361">
        <v>352</v>
      </c>
    </row>
    <row r="174" spans="2:7">
      <c r="B174" s="538"/>
      <c r="C174" s="316" t="s">
        <v>379</v>
      </c>
      <c r="D174" s="361">
        <v>610</v>
      </c>
      <c r="E174" s="361" t="s">
        <v>603</v>
      </c>
      <c r="F174" s="361" t="s">
        <v>603</v>
      </c>
      <c r="G174" s="361">
        <v>610</v>
      </c>
    </row>
    <row r="175" spans="2:7">
      <c r="B175" s="538"/>
      <c r="C175" s="316" t="s">
        <v>41</v>
      </c>
      <c r="D175" s="361" t="s">
        <v>603</v>
      </c>
      <c r="E175" s="361">
        <v>371</v>
      </c>
      <c r="F175" s="361">
        <v>2983</v>
      </c>
      <c r="G175" s="361">
        <v>3354</v>
      </c>
    </row>
    <row r="176" spans="2:7">
      <c r="B176" s="538"/>
      <c r="C176" s="316" t="s">
        <v>43</v>
      </c>
      <c r="D176" s="361" t="s">
        <v>603</v>
      </c>
      <c r="E176" s="361">
        <v>730</v>
      </c>
      <c r="F176" s="361">
        <v>2142</v>
      </c>
      <c r="G176" s="361">
        <v>2872</v>
      </c>
    </row>
    <row r="177" spans="2:7">
      <c r="B177" s="538"/>
      <c r="C177" s="316" t="s">
        <v>44</v>
      </c>
      <c r="D177" s="361" t="s">
        <v>603</v>
      </c>
      <c r="E177" s="361">
        <v>341</v>
      </c>
      <c r="F177" s="361">
        <v>1123</v>
      </c>
      <c r="G177" s="361">
        <v>1464</v>
      </c>
    </row>
    <row r="178" spans="2:7">
      <c r="B178" s="538"/>
      <c r="C178" s="316" t="s">
        <v>45</v>
      </c>
      <c r="D178" s="361" t="s">
        <v>603</v>
      </c>
      <c r="E178" s="361">
        <v>2266</v>
      </c>
      <c r="F178" s="361">
        <v>6085</v>
      </c>
      <c r="G178" s="361">
        <v>8351</v>
      </c>
    </row>
    <row r="179" spans="2:7">
      <c r="B179" s="538"/>
      <c r="C179" s="316" t="s">
        <v>46</v>
      </c>
      <c r="D179" s="361" t="s">
        <v>603</v>
      </c>
      <c r="E179" s="361">
        <v>213</v>
      </c>
      <c r="F179" s="361">
        <v>364</v>
      </c>
      <c r="G179" s="361">
        <v>577</v>
      </c>
    </row>
    <row r="180" spans="2:7">
      <c r="B180" s="538"/>
      <c r="C180" s="316" t="s">
        <v>50</v>
      </c>
      <c r="D180" s="361" t="s">
        <v>603</v>
      </c>
      <c r="E180" s="361">
        <v>936</v>
      </c>
      <c r="F180" s="361">
        <v>628</v>
      </c>
      <c r="G180" s="361">
        <v>1564</v>
      </c>
    </row>
    <row r="181" spans="2:7">
      <c r="B181" s="538"/>
      <c r="C181" s="316" t="s">
        <v>51</v>
      </c>
      <c r="D181" s="361">
        <v>545</v>
      </c>
      <c r="E181" s="361" t="s">
        <v>603</v>
      </c>
      <c r="F181" s="361">
        <v>72</v>
      </c>
      <c r="G181" s="361">
        <v>617</v>
      </c>
    </row>
    <row r="182" spans="2:7">
      <c r="B182" s="539"/>
      <c r="C182" s="16" t="s">
        <v>115</v>
      </c>
      <c r="D182" s="31">
        <v>1155</v>
      </c>
      <c r="E182" s="31">
        <v>4918</v>
      </c>
      <c r="F182" s="31">
        <v>13688</v>
      </c>
      <c r="G182" s="31">
        <v>19761</v>
      </c>
    </row>
    <row r="183" spans="2:7">
      <c r="B183" s="537" t="s">
        <v>28</v>
      </c>
      <c r="C183" s="316" t="s">
        <v>44</v>
      </c>
      <c r="D183" s="361" t="s">
        <v>603</v>
      </c>
      <c r="E183" s="361">
        <v>259</v>
      </c>
      <c r="F183" s="361">
        <v>1034</v>
      </c>
      <c r="G183" s="361">
        <v>1293</v>
      </c>
    </row>
    <row r="184" spans="2:7">
      <c r="B184" s="538"/>
      <c r="C184" s="316" t="s">
        <v>50</v>
      </c>
      <c r="D184" s="361" t="s">
        <v>603</v>
      </c>
      <c r="E184" s="361">
        <v>185</v>
      </c>
      <c r="F184" s="361">
        <v>142</v>
      </c>
      <c r="G184" s="361">
        <v>327</v>
      </c>
    </row>
    <row r="185" spans="2:7">
      <c r="B185" s="538" t="s">
        <v>583</v>
      </c>
      <c r="C185" s="16" t="s">
        <v>115</v>
      </c>
      <c r="D185" s="31" t="s">
        <v>603</v>
      </c>
      <c r="E185" s="31">
        <v>444</v>
      </c>
      <c r="F185" s="31">
        <v>1176</v>
      </c>
      <c r="G185" s="31">
        <v>1620</v>
      </c>
    </row>
    <row r="186" spans="2:7">
      <c r="B186" s="537" t="s">
        <v>29</v>
      </c>
      <c r="C186" s="316" t="s">
        <v>40</v>
      </c>
      <c r="D186" s="361" t="s">
        <v>603</v>
      </c>
      <c r="E186" s="361" t="s">
        <v>502</v>
      </c>
      <c r="F186" s="361">
        <v>47</v>
      </c>
      <c r="G186" s="361">
        <v>56</v>
      </c>
    </row>
    <row r="187" spans="2:7">
      <c r="B187" s="538"/>
      <c r="C187" s="316" t="s">
        <v>43</v>
      </c>
      <c r="D187" s="361" t="s">
        <v>603</v>
      </c>
      <c r="E187" s="361">
        <v>656</v>
      </c>
      <c r="F187" s="361">
        <v>1291</v>
      </c>
      <c r="G187" s="361">
        <v>1947</v>
      </c>
    </row>
    <row r="188" spans="2:7">
      <c r="B188" s="538"/>
      <c r="C188" s="316" t="s">
        <v>44</v>
      </c>
      <c r="D188" s="361" t="s">
        <v>603</v>
      </c>
      <c r="E188" s="361">
        <v>301</v>
      </c>
      <c r="F188" s="361">
        <v>535</v>
      </c>
      <c r="G188" s="361">
        <v>836</v>
      </c>
    </row>
    <row r="189" spans="2:7">
      <c r="B189" s="538"/>
      <c r="C189" s="316" t="s">
        <v>50</v>
      </c>
      <c r="D189" s="361" t="s">
        <v>603</v>
      </c>
      <c r="E189" s="361">
        <v>311</v>
      </c>
      <c r="F189" s="361">
        <v>273</v>
      </c>
      <c r="G189" s="361">
        <v>584</v>
      </c>
    </row>
    <row r="190" spans="2:7">
      <c r="B190" s="539"/>
      <c r="C190" s="16" t="s">
        <v>115</v>
      </c>
      <c r="D190" s="31" t="s">
        <v>603</v>
      </c>
      <c r="E190" s="31">
        <v>1277</v>
      </c>
      <c r="F190" s="31">
        <v>2146</v>
      </c>
      <c r="G190" s="31">
        <v>3423</v>
      </c>
    </row>
    <row r="191" spans="2:7">
      <c r="B191" s="537" t="s">
        <v>30</v>
      </c>
      <c r="C191" s="316" t="s">
        <v>44</v>
      </c>
      <c r="D191" s="361" t="s">
        <v>603</v>
      </c>
      <c r="E191" s="361" t="s">
        <v>502</v>
      </c>
      <c r="F191" s="361" t="s">
        <v>502</v>
      </c>
      <c r="G191" s="361">
        <v>10</v>
      </c>
    </row>
    <row r="192" spans="2:7">
      <c r="B192" s="538"/>
      <c r="C192" s="316" t="s">
        <v>45</v>
      </c>
      <c r="D192" s="361" t="s">
        <v>603</v>
      </c>
      <c r="E192" s="361">
        <v>68</v>
      </c>
      <c r="F192" s="361">
        <v>270</v>
      </c>
      <c r="G192" s="361">
        <v>338</v>
      </c>
    </row>
    <row r="193" spans="2:7">
      <c r="B193" s="538"/>
      <c r="C193" s="316" t="s">
        <v>50</v>
      </c>
      <c r="D193" s="361" t="s">
        <v>603</v>
      </c>
      <c r="E193" s="361">
        <v>32</v>
      </c>
      <c r="F193" s="361">
        <v>27</v>
      </c>
      <c r="G193" s="361">
        <v>59</v>
      </c>
    </row>
    <row r="194" spans="2:7">
      <c r="B194" s="539" t="s">
        <v>584</v>
      </c>
      <c r="C194" s="16" t="s">
        <v>115</v>
      </c>
      <c r="D194" s="31" t="s">
        <v>603</v>
      </c>
      <c r="E194" s="31">
        <v>103</v>
      </c>
      <c r="F194" s="31">
        <v>304</v>
      </c>
      <c r="G194" s="31">
        <v>407</v>
      </c>
    </row>
    <row r="195" spans="2:7">
      <c r="B195" s="537" t="s">
        <v>31</v>
      </c>
      <c r="C195" s="316" t="s">
        <v>40</v>
      </c>
      <c r="D195" s="361" t="s">
        <v>603</v>
      </c>
      <c r="E195" s="361">
        <v>49</v>
      </c>
      <c r="F195" s="361">
        <v>72</v>
      </c>
      <c r="G195" s="361">
        <v>121</v>
      </c>
    </row>
    <row r="196" spans="2:7">
      <c r="B196" s="538"/>
      <c r="C196" s="316" t="s">
        <v>379</v>
      </c>
      <c r="D196" s="361">
        <v>318</v>
      </c>
      <c r="E196" s="361" t="s">
        <v>603</v>
      </c>
      <c r="F196" s="361" t="s">
        <v>603</v>
      </c>
      <c r="G196" s="361">
        <v>318</v>
      </c>
    </row>
    <row r="197" spans="2:7">
      <c r="B197" s="538"/>
      <c r="C197" s="316" t="s">
        <v>41</v>
      </c>
      <c r="D197" s="361">
        <v>104</v>
      </c>
      <c r="E197" s="361">
        <v>696</v>
      </c>
      <c r="F197" s="361">
        <v>4463</v>
      </c>
      <c r="G197" s="361">
        <v>5263</v>
      </c>
    </row>
    <row r="198" spans="2:7">
      <c r="B198" s="539"/>
      <c r="C198" s="316" t="s">
        <v>43</v>
      </c>
      <c r="D198" s="361" t="s">
        <v>603</v>
      </c>
      <c r="E198" s="361">
        <v>797</v>
      </c>
      <c r="F198" s="361">
        <v>2315</v>
      </c>
      <c r="G198" s="361">
        <v>3112</v>
      </c>
    </row>
    <row r="199" spans="2:7">
      <c r="B199" s="537"/>
      <c r="C199" s="316" t="s">
        <v>44</v>
      </c>
      <c r="D199" s="361" t="s">
        <v>603</v>
      </c>
      <c r="E199" s="361">
        <v>862</v>
      </c>
      <c r="F199" s="361">
        <v>2133</v>
      </c>
      <c r="G199" s="361">
        <v>2995</v>
      </c>
    </row>
    <row r="200" spans="2:7">
      <c r="B200" s="538"/>
      <c r="C200" s="316" t="s">
        <v>45</v>
      </c>
      <c r="D200" s="361" t="s">
        <v>603</v>
      </c>
      <c r="E200" s="361">
        <v>2605</v>
      </c>
      <c r="F200" s="361">
        <v>5877</v>
      </c>
      <c r="G200" s="361">
        <v>8482</v>
      </c>
    </row>
    <row r="201" spans="2:7">
      <c r="B201" s="538"/>
      <c r="C201" s="316" t="s">
        <v>50</v>
      </c>
      <c r="D201" s="361" t="s">
        <v>603</v>
      </c>
      <c r="E201" s="361">
        <v>1061</v>
      </c>
      <c r="F201" s="361">
        <v>658</v>
      </c>
      <c r="G201" s="361">
        <v>1719</v>
      </c>
    </row>
    <row r="202" spans="2:7">
      <c r="B202" s="539" t="s">
        <v>585</v>
      </c>
      <c r="C202" s="16" t="s">
        <v>115</v>
      </c>
      <c r="D202" s="31">
        <v>422</v>
      </c>
      <c r="E202" s="31">
        <v>6070</v>
      </c>
      <c r="F202" s="31">
        <v>15518</v>
      </c>
      <c r="G202" s="31">
        <v>22010</v>
      </c>
    </row>
    <row r="203" spans="2:7">
      <c r="B203" s="537" t="s">
        <v>32</v>
      </c>
      <c r="C203" s="316" t="s">
        <v>40</v>
      </c>
      <c r="D203" s="361" t="s">
        <v>603</v>
      </c>
      <c r="E203" s="361">
        <v>21</v>
      </c>
      <c r="F203" s="361">
        <v>14</v>
      </c>
      <c r="G203" s="361">
        <v>35</v>
      </c>
    </row>
    <row r="204" spans="2:7">
      <c r="B204" s="538"/>
      <c r="C204" s="316" t="s">
        <v>379</v>
      </c>
      <c r="D204" s="361">
        <v>248</v>
      </c>
      <c r="E204" s="361" t="s">
        <v>603</v>
      </c>
      <c r="F204" s="361" t="s">
        <v>603</v>
      </c>
      <c r="G204" s="361">
        <v>248</v>
      </c>
    </row>
    <row r="205" spans="2:7">
      <c r="B205" s="538"/>
      <c r="C205" s="316" t="s">
        <v>41</v>
      </c>
      <c r="D205" s="361">
        <v>81</v>
      </c>
      <c r="E205" s="361">
        <v>510</v>
      </c>
      <c r="F205" s="361">
        <v>3186</v>
      </c>
      <c r="G205" s="361">
        <v>3777</v>
      </c>
    </row>
    <row r="206" spans="2:7">
      <c r="B206" s="539"/>
      <c r="C206" s="316" t="s">
        <v>43</v>
      </c>
      <c r="D206" s="361" t="s">
        <v>603</v>
      </c>
      <c r="E206" s="361">
        <v>606</v>
      </c>
      <c r="F206" s="361">
        <v>1395</v>
      </c>
      <c r="G206" s="361">
        <v>2001</v>
      </c>
    </row>
    <row r="207" spans="2:7">
      <c r="B207" s="537"/>
      <c r="C207" s="316" t="s">
        <v>44</v>
      </c>
      <c r="D207" s="361" t="s">
        <v>603</v>
      </c>
      <c r="E207" s="361">
        <v>593</v>
      </c>
      <c r="F207" s="361">
        <v>1338</v>
      </c>
      <c r="G207" s="361">
        <v>1931</v>
      </c>
    </row>
    <row r="208" spans="2:7">
      <c r="B208" s="538"/>
      <c r="C208" s="316" t="s">
        <v>45</v>
      </c>
      <c r="D208" s="361" t="s">
        <v>603</v>
      </c>
      <c r="E208" s="361">
        <v>1566</v>
      </c>
      <c r="F208" s="361">
        <v>3209</v>
      </c>
      <c r="G208" s="361">
        <v>4775</v>
      </c>
    </row>
    <row r="209" spans="2:7">
      <c r="B209" s="538"/>
      <c r="C209" s="316" t="s">
        <v>46</v>
      </c>
      <c r="D209" s="361" t="s">
        <v>603</v>
      </c>
      <c r="E209" s="361">
        <v>71</v>
      </c>
      <c r="F209" s="361">
        <v>144</v>
      </c>
      <c r="G209" s="361">
        <v>215</v>
      </c>
    </row>
    <row r="210" spans="2:7">
      <c r="B210" s="539" t="s">
        <v>586</v>
      </c>
      <c r="C210" s="16" t="s">
        <v>115</v>
      </c>
      <c r="D210" s="31">
        <v>329</v>
      </c>
      <c r="E210" s="31">
        <v>3367</v>
      </c>
      <c r="F210" s="31">
        <v>9286</v>
      </c>
      <c r="G210" s="31">
        <v>12982</v>
      </c>
    </row>
    <row r="211" spans="2:7">
      <c r="B211" s="537" t="s">
        <v>33</v>
      </c>
      <c r="C211" s="316" t="s">
        <v>41</v>
      </c>
      <c r="D211" s="361">
        <v>14</v>
      </c>
      <c r="E211" s="361">
        <v>44</v>
      </c>
      <c r="F211" s="361">
        <v>466</v>
      </c>
      <c r="G211" s="361">
        <v>524</v>
      </c>
    </row>
    <row r="212" spans="2:7">
      <c r="B212" s="538"/>
      <c r="C212" s="316" t="s">
        <v>44</v>
      </c>
      <c r="D212" s="361" t="s">
        <v>603</v>
      </c>
      <c r="E212" s="361">
        <v>33</v>
      </c>
      <c r="F212" s="361">
        <v>102</v>
      </c>
      <c r="G212" s="361">
        <v>135</v>
      </c>
    </row>
    <row r="213" spans="2:7">
      <c r="B213" s="538"/>
      <c r="C213" s="316" t="s">
        <v>45</v>
      </c>
      <c r="D213" s="361" t="s">
        <v>603</v>
      </c>
      <c r="E213" s="361">
        <v>168</v>
      </c>
      <c r="F213" s="361">
        <v>433</v>
      </c>
      <c r="G213" s="361">
        <v>601</v>
      </c>
    </row>
    <row r="214" spans="2:7">
      <c r="B214" s="539" t="s">
        <v>587</v>
      </c>
      <c r="C214" s="16" t="s">
        <v>115</v>
      </c>
      <c r="D214" s="31">
        <v>14</v>
      </c>
      <c r="E214" s="31">
        <v>245</v>
      </c>
      <c r="F214" s="31">
        <v>1001</v>
      </c>
      <c r="G214" s="31">
        <v>1260</v>
      </c>
    </row>
    <row r="215" spans="2:7">
      <c r="B215" s="537" t="s">
        <v>34</v>
      </c>
      <c r="C215" s="316" t="s">
        <v>40</v>
      </c>
      <c r="D215" s="361" t="s">
        <v>603</v>
      </c>
      <c r="E215" s="361">
        <v>18</v>
      </c>
      <c r="F215" s="361">
        <v>34</v>
      </c>
      <c r="G215" s="361">
        <v>52</v>
      </c>
    </row>
    <row r="216" spans="2:7">
      <c r="B216" s="538"/>
      <c r="C216" s="316" t="s">
        <v>379</v>
      </c>
      <c r="D216" s="361">
        <v>172</v>
      </c>
      <c r="E216" s="361" t="s">
        <v>603</v>
      </c>
      <c r="F216" s="361" t="s">
        <v>603</v>
      </c>
      <c r="G216" s="361">
        <v>172</v>
      </c>
    </row>
    <row r="217" spans="2:7">
      <c r="B217" s="538"/>
      <c r="C217" s="316" t="s">
        <v>41</v>
      </c>
      <c r="D217" s="361">
        <v>22</v>
      </c>
      <c r="E217" s="361">
        <v>154</v>
      </c>
      <c r="F217" s="361">
        <v>1186</v>
      </c>
      <c r="G217" s="361">
        <v>1362</v>
      </c>
    </row>
    <row r="218" spans="2:7">
      <c r="B218" s="538"/>
      <c r="C218" s="316" t="s">
        <v>43</v>
      </c>
      <c r="D218" s="361" t="s">
        <v>603</v>
      </c>
      <c r="E218" s="361">
        <v>413</v>
      </c>
      <c r="F218" s="361">
        <v>1005</v>
      </c>
      <c r="G218" s="361">
        <v>1418</v>
      </c>
    </row>
    <row r="219" spans="2:7">
      <c r="B219" s="538"/>
      <c r="C219" s="316" t="s">
        <v>44</v>
      </c>
      <c r="D219" s="361" t="s">
        <v>603</v>
      </c>
      <c r="E219" s="361">
        <v>217</v>
      </c>
      <c r="F219" s="361">
        <v>915</v>
      </c>
      <c r="G219" s="361">
        <v>1132</v>
      </c>
    </row>
    <row r="220" spans="2:7">
      <c r="B220" s="538"/>
      <c r="C220" s="316" t="s">
        <v>45</v>
      </c>
      <c r="D220" s="361" t="s">
        <v>603</v>
      </c>
      <c r="E220" s="361">
        <v>578</v>
      </c>
      <c r="F220" s="361">
        <v>1394</v>
      </c>
      <c r="G220" s="361">
        <v>1972</v>
      </c>
    </row>
    <row r="221" spans="2:7">
      <c r="B221" s="538"/>
      <c r="C221" s="316" t="s">
        <v>46</v>
      </c>
      <c r="D221" s="361" t="s">
        <v>603</v>
      </c>
      <c r="E221" s="361">
        <v>36</v>
      </c>
      <c r="F221" s="361">
        <v>44</v>
      </c>
      <c r="G221" s="361">
        <v>80</v>
      </c>
    </row>
    <row r="222" spans="2:7">
      <c r="B222" s="538"/>
      <c r="C222" s="316" t="s">
        <v>50</v>
      </c>
      <c r="D222" s="361" t="s">
        <v>603</v>
      </c>
      <c r="E222" s="361">
        <v>267</v>
      </c>
      <c r="F222" s="361">
        <v>163</v>
      </c>
      <c r="G222" s="361">
        <v>430</v>
      </c>
    </row>
    <row r="223" spans="2:7">
      <c r="B223" s="539"/>
      <c r="C223" s="16" t="s">
        <v>115</v>
      </c>
      <c r="D223" s="31">
        <v>194</v>
      </c>
      <c r="E223" s="31">
        <v>1683</v>
      </c>
      <c r="F223" s="31">
        <v>4741</v>
      </c>
      <c r="G223" s="31">
        <v>6618</v>
      </c>
    </row>
    <row r="224" spans="2:7">
      <c r="B224" s="537" t="s">
        <v>35</v>
      </c>
      <c r="C224" s="316" t="s">
        <v>44</v>
      </c>
      <c r="D224" s="361" t="s">
        <v>603</v>
      </c>
      <c r="E224" s="361" t="s">
        <v>502</v>
      </c>
      <c r="F224" s="361" t="s">
        <v>502</v>
      </c>
      <c r="G224" s="361">
        <v>12</v>
      </c>
    </row>
    <row r="225" spans="2:7">
      <c r="B225" s="538"/>
      <c r="C225" s="316" t="s">
        <v>50</v>
      </c>
      <c r="D225" s="361" t="s">
        <v>603</v>
      </c>
      <c r="E225" s="361">
        <v>23</v>
      </c>
      <c r="F225" s="361">
        <v>16</v>
      </c>
      <c r="G225" s="361">
        <v>39</v>
      </c>
    </row>
    <row r="226" spans="2:7">
      <c r="B226" s="538" t="s">
        <v>588</v>
      </c>
      <c r="C226" s="16" t="s">
        <v>115</v>
      </c>
      <c r="D226" s="31" t="s">
        <v>603</v>
      </c>
      <c r="E226" s="31">
        <v>31</v>
      </c>
      <c r="F226" s="31">
        <v>20</v>
      </c>
      <c r="G226" s="31">
        <v>51</v>
      </c>
    </row>
    <row r="227" spans="2:7">
      <c r="B227" s="537" t="s">
        <v>36</v>
      </c>
      <c r="C227" s="316" t="s">
        <v>40</v>
      </c>
      <c r="D227" s="361" t="s">
        <v>603</v>
      </c>
      <c r="E227" s="361">
        <v>31</v>
      </c>
      <c r="F227" s="361">
        <v>21</v>
      </c>
      <c r="G227" s="361">
        <v>52</v>
      </c>
    </row>
    <row r="228" spans="2:7">
      <c r="B228" s="538"/>
      <c r="C228" s="316" t="s">
        <v>379</v>
      </c>
      <c r="D228" s="361">
        <v>44</v>
      </c>
      <c r="E228" s="361" t="s">
        <v>603</v>
      </c>
      <c r="F228" s="361" t="s">
        <v>603</v>
      </c>
      <c r="G228" s="361">
        <v>44</v>
      </c>
    </row>
    <row r="229" spans="2:7">
      <c r="B229" s="538"/>
      <c r="C229" s="316" t="s">
        <v>41</v>
      </c>
      <c r="D229" s="361" t="s">
        <v>603</v>
      </c>
      <c r="E229" s="361">
        <v>90</v>
      </c>
      <c r="F229" s="361">
        <v>349</v>
      </c>
      <c r="G229" s="361">
        <v>439</v>
      </c>
    </row>
    <row r="230" spans="2:7">
      <c r="B230" s="538"/>
      <c r="C230" s="316" t="s">
        <v>43</v>
      </c>
      <c r="D230" s="361" t="s">
        <v>603</v>
      </c>
      <c r="E230" s="361">
        <v>128</v>
      </c>
      <c r="F230" s="361">
        <v>164</v>
      </c>
      <c r="G230" s="361">
        <v>292</v>
      </c>
    </row>
    <row r="231" spans="2:7">
      <c r="B231" s="538"/>
      <c r="C231" s="316" t="s">
        <v>44</v>
      </c>
      <c r="D231" s="361" t="s">
        <v>603</v>
      </c>
      <c r="E231" s="361">
        <v>107</v>
      </c>
      <c r="F231" s="361">
        <v>269</v>
      </c>
      <c r="G231" s="361">
        <v>376</v>
      </c>
    </row>
    <row r="232" spans="2:7">
      <c r="B232" s="539"/>
      <c r="C232" s="16" t="s">
        <v>115</v>
      </c>
      <c r="D232" s="31">
        <v>44</v>
      </c>
      <c r="E232" s="31">
        <v>356</v>
      </c>
      <c r="F232" s="31">
        <v>803</v>
      </c>
      <c r="G232" s="31">
        <v>1203</v>
      </c>
    </row>
    <row r="233" spans="2:7">
      <c r="B233" s="537" t="s">
        <v>37</v>
      </c>
      <c r="C233" s="316" t="s">
        <v>43</v>
      </c>
      <c r="D233" s="361" t="s">
        <v>603</v>
      </c>
      <c r="E233" s="361">
        <v>1479</v>
      </c>
      <c r="F233" s="361">
        <v>2742</v>
      </c>
      <c r="G233" s="361">
        <v>4221</v>
      </c>
    </row>
    <row r="234" spans="2:7">
      <c r="B234" s="538"/>
      <c r="C234" s="316" t="s">
        <v>44</v>
      </c>
      <c r="D234" s="361" t="s">
        <v>603</v>
      </c>
      <c r="E234" s="361">
        <v>938</v>
      </c>
      <c r="F234" s="361">
        <v>2010</v>
      </c>
      <c r="G234" s="361">
        <v>2948</v>
      </c>
    </row>
    <row r="235" spans="2:7">
      <c r="B235" s="538"/>
      <c r="C235" s="316" t="s">
        <v>50</v>
      </c>
      <c r="D235" s="361" t="s">
        <v>603</v>
      </c>
      <c r="E235" s="361">
        <v>876</v>
      </c>
      <c r="F235" s="361">
        <v>958</v>
      </c>
      <c r="G235" s="361">
        <v>1834</v>
      </c>
    </row>
    <row r="236" spans="2:7">
      <c r="B236" s="539" t="s">
        <v>589</v>
      </c>
      <c r="C236" s="16" t="s">
        <v>115</v>
      </c>
      <c r="D236" s="31" t="s">
        <v>603</v>
      </c>
      <c r="E236" s="31">
        <v>3293</v>
      </c>
      <c r="F236" s="31">
        <v>5710</v>
      </c>
      <c r="G236" s="31">
        <v>9003</v>
      </c>
    </row>
    <row r="237" spans="2:7">
      <c r="B237" s="537" t="s">
        <v>38</v>
      </c>
      <c r="C237" s="316" t="s">
        <v>41</v>
      </c>
      <c r="D237" s="361" t="s">
        <v>603</v>
      </c>
      <c r="E237" s="361">
        <v>24</v>
      </c>
      <c r="F237" s="361">
        <v>131</v>
      </c>
      <c r="G237" s="361">
        <v>155</v>
      </c>
    </row>
    <row r="238" spans="2:7">
      <c r="B238" s="538"/>
      <c r="C238" s="316" t="s">
        <v>43</v>
      </c>
      <c r="D238" s="361" t="s">
        <v>603</v>
      </c>
      <c r="E238" s="361">
        <v>83</v>
      </c>
      <c r="F238" s="361">
        <v>159</v>
      </c>
      <c r="G238" s="361">
        <v>242</v>
      </c>
    </row>
    <row r="239" spans="2:7">
      <c r="B239" s="538"/>
      <c r="C239" s="316" t="s">
        <v>44</v>
      </c>
      <c r="D239" s="361" t="s">
        <v>603</v>
      </c>
      <c r="E239" s="361">
        <v>98</v>
      </c>
      <c r="F239" s="361">
        <v>275</v>
      </c>
      <c r="G239" s="361">
        <v>373</v>
      </c>
    </row>
    <row r="240" spans="2:7">
      <c r="B240" s="538"/>
      <c r="C240" s="316" t="s">
        <v>51</v>
      </c>
      <c r="D240" s="361">
        <v>101</v>
      </c>
      <c r="E240" s="361" t="s">
        <v>603</v>
      </c>
      <c r="F240" s="361">
        <v>18</v>
      </c>
      <c r="G240" s="361">
        <v>119</v>
      </c>
    </row>
    <row r="241" spans="2:7">
      <c r="B241" s="539"/>
      <c r="C241" s="16" t="s">
        <v>115</v>
      </c>
      <c r="D241" s="31">
        <v>101</v>
      </c>
      <c r="E241" s="31">
        <v>205</v>
      </c>
      <c r="F241" s="31">
        <v>583</v>
      </c>
      <c r="G241" s="31">
        <v>889</v>
      </c>
    </row>
    <row r="242" spans="2:7">
      <c r="B242" s="537" t="s">
        <v>39</v>
      </c>
      <c r="C242" s="316" t="s">
        <v>40</v>
      </c>
      <c r="D242" s="361" t="s">
        <v>603</v>
      </c>
      <c r="E242" s="361">
        <v>12</v>
      </c>
      <c r="F242" s="361" t="s">
        <v>502</v>
      </c>
      <c r="G242" s="361">
        <v>21</v>
      </c>
    </row>
    <row r="243" spans="2:7">
      <c r="B243" s="538"/>
      <c r="C243" s="316" t="s">
        <v>379</v>
      </c>
      <c r="D243" s="361">
        <v>282</v>
      </c>
      <c r="E243" s="361" t="s">
        <v>603</v>
      </c>
      <c r="F243" s="361" t="s">
        <v>603</v>
      </c>
      <c r="G243" s="361">
        <v>282</v>
      </c>
    </row>
    <row r="244" spans="2:7">
      <c r="B244" s="538"/>
      <c r="C244" s="316" t="s">
        <v>41</v>
      </c>
      <c r="D244" s="361" t="s">
        <v>603</v>
      </c>
      <c r="E244" s="361">
        <v>269</v>
      </c>
      <c r="F244" s="361">
        <v>1243</v>
      </c>
      <c r="G244" s="361">
        <v>1512</v>
      </c>
    </row>
    <row r="245" spans="2:7">
      <c r="B245" s="538"/>
      <c r="C245" s="316" t="s">
        <v>43</v>
      </c>
      <c r="D245" s="361" t="s">
        <v>603</v>
      </c>
      <c r="E245" s="361">
        <v>135</v>
      </c>
      <c r="F245" s="361">
        <v>413</v>
      </c>
      <c r="G245" s="361">
        <v>548</v>
      </c>
    </row>
    <row r="246" spans="2:7">
      <c r="B246" s="538"/>
      <c r="C246" s="316" t="s">
        <v>44</v>
      </c>
      <c r="D246" s="361" t="s">
        <v>603</v>
      </c>
      <c r="E246" s="361">
        <v>201</v>
      </c>
      <c r="F246" s="361">
        <v>331</v>
      </c>
      <c r="G246" s="361">
        <v>532</v>
      </c>
    </row>
    <row r="247" spans="2:7">
      <c r="B247" s="538"/>
      <c r="C247" s="316" t="s">
        <v>50</v>
      </c>
      <c r="D247" s="361" t="s">
        <v>603</v>
      </c>
      <c r="E247" s="361">
        <v>93</v>
      </c>
      <c r="F247" s="361">
        <v>63</v>
      </c>
      <c r="G247" s="361">
        <v>156</v>
      </c>
    </row>
    <row r="248" spans="2:7">
      <c r="B248" s="538"/>
      <c r="C248" s="316" t="s">
        <v>51</v>
      </c>
      <c r="D248" s="361">
        <v>83</v>
      </c>
      <c r="E248" s="361" t="s">
        <v>603</v>
      </c>
      <c r="F248" s="361" t="s">
        <v>502</v>
      </c>
      <c r="G248" s="361">
        <v>89</v>
      </c>
    </row>
    <row r="249" spans="2:7">
      <c r="B249" s="539"/>
      <c r="C249" s="16" t="s">
        <v>115</v>
      </c>
      <c r="D249" s="10">
        <v>365</v>
      </c>
      <c r="E249" s="10">
        <v>710</v>
      </c>
      <c r="F249" s="10">
        <v>2065</v>
      </c>
      <c r="G249" s="10">
        <v>3140</v>
      </c>
    </row>
    <row r="250" spans="2:7">
      <c r="B250" s="47" t="s">
        <v>347</v>
      </c>
      <c r="C250" s="47"/>
      <c r="D250" s="430">
        <v>6335</v>
      </c>
      <c r="E250" s="430">
        <v>58993</v>
      </c>
      <c r="F250" s="430">
        <v>147290</v>
      </c>
      <c r="G250" s="430">
        <v>212618</v>
      </c>
    </row>
    <row r="252" spans="2:7">
      <c r="D252" s="333"/>
      <c r="E252" s="333"/>
      <c r="F252" s="333"/>
      <c r="G252" s="333"/>
    </row>
    <row r="253" spans="2:7">
      <c r="D253" s="333"/>
      <c r="E253" s="333"/>
      <c r="F253" s="333"/>
      <c r="G253" s="333"/>
    </row>
    <row r="254" spans="2:7">
      <c r="D254" s="333"/>
      <c r="E254" s="333"/>
      <c r="F254" s="333"/>
      <c r="G254" s="333"/>
    </row>
    <row r="255" spans="2:7">
      <c r="D255" s="333"/>
      <c r="E255" s="333"/>
      <c r="F255" s="333"/>
      <c r="G255" s="333"/>
    </row>
    <row r="256" spans="2:7">
      <c r="D256" s="333"/>
      <c r="E256" s="333"/>
      <c r="F256" s="333"/>
      <c r="G256" s="333"/>
    </row>
    <row r="257" spans="4:7">
      <c r="D257" s="333"/>
      <c r="E257" s="333"/>
      <c r="F257" s="333"/>
      <c r="G257" s="333"/>
    </row>
    <row r="258" spans="4:7">
      <c r="D258" s="333"/>
      <c r="E258" s="333"/>
      <c r="F258" s="333"/>
      <c r="G258" s="333"/>
    </row>
    <row r="259" spans="4:7">
      <c r="D259" s="333"/>
      <c r="E259" s="333"/>
      <c r="F259" s="333"/>
      <c r="G259" s="333"/>
    </row>
    <row r="260" spans="4:7">
      <c r="D260" s="333"/>
      <c r="E260" s="333"/>
      <c r="F260" s="333"/>
      <c r="G260" s="333"/>
    </row>
    <row r="261" spans="4:7">
      <c r="D261" s="333"/>
      <c r="E261" s="333"/>
      <c r="F261" s="333"/>
      <c r="G261" s="333"/>
    </row>
    <row r="262" spans="4:7">
      <c r="D262" s="333"/>
      <c r="E262" s="333"/>
      <c r="F262" s="333"/>
      <c r="G262" s="333"/>
    </row>
    <row r="263" spans="4:7">
      <c r="D263" s="333"/>
      <c r="E263" s="333"/>
      <c r="F263" s="333"/>
      <c r="G263" s="333"/>
    </row>
    <row r="264" spans="4:7">
      <c r="D264" s="333"/>
      <c r="E264" s="333"/>
      <c r="F264" s="333"/>
      <c r="G264" s="333"/>
    </row>
    <row r="265" spans="4:7">
      <c r="D265" s="333"/>
      <c r="E265" s="333"/>
      <c r="F265" s="333"/>
      <c r="G265" s="333"/>
    </row>
    <row r="266" spans="4:7">
      <c r="D266" s="333"/>
      <c r="E266" s="333"/>
      <c r="F266" s="333"/>
      <c r="G266" s="333"/>
    </row>
    <row r="267" spans="4:7">
      <c r="D267" s="333"/>
      <c r="E267" s="333"/>
      <c r="F267" s="333"/>
      <c r="G267" s="333"/>
    </row>
    <row r="268" spans="4:7">
      <c r="D268" s="333"/>
      <c r="E268" s="333"/>
      <c r="F268" s="333"/>
      <c r="G268" s="333"/>
    </row>
    <row r="269" spans="4:7">
      <c r="D269" s="333"/>
      <c r="E269" s="333"/>
      <c r="F269" s="333"/>
      <c r="G269" s="333"/>
    </row>
    <row r="270" spans="4:7">
      <c r="D270" s="333"/>
      <c r="E270" s="333"/>
      <c r="F270" s="333"/>
      <c r="G270" s="333"/>
    </row>
    <row r="271" spans="4:7">
      <c r="D271" s="333"/>
      <c r="E271" s="333"/>
      <c r="F271" s="333"/>
      <c r="G271" s="333"/>
    </row>
    <row r="272" spans="4:7">
      <c r="D272" s="333"/>
      <c r="E272" s="333"/>
      <c r="F272" s="333"/>
      <c r="G272" s="333"/>
    </row>
    <row r="273" spans="4:7">
      <c r="D273" s="333"/>
      <c r="E273" s="333"/>
      <c r="F273" s="333"/>
      <c r="G273" s="333"/>
    </row>
    <row r="274" spans="4:7">
      <c r="D274" s="333"/>
      <c r="E274" s="333"/>
      <c r="F274" s="333"/>
      <c r="G274" s="333"/>
    </row>
    <row r="275" spans="4:7">
      <c r="D275" s="333"/>
      <c r="E275" s="333"/>
      <c r="F275" s="333"/>
      <c r="G275" s="333"/>
    </row>
    <row r="276" spans="4:7">
      <c r="D276" s="333"/>
      <c r="E276" s="333"/>
      <c r="F276" s="333"/>
      <c r="G276" s="333"/>
    </row>
    <row r="277" spans="4:7">
      <c r="D277" s="333"/>
      <c r="E277" s="333"/>
      <c r="F277" s="333"/>
      <c r="G277" s="333"/>
    </row>
    <row r="278" spans="4:7">
      <c r="D278" s="333"/>
      <c r="E278" s="333"/>
      <c r="F278" s="333"/>
      <c r="G278" s="333"/>
    </row>
    <row r="279" spans="4:7">
      <c r="D279" s="333"/>
      <c r="E279" s="333"/>
      <c r="F279" s="333"/>
      <c r="G279" s="333"/>
    </row>
    <row r="280" spans="4:7">
      <c r="D280" s="333"/>
      <c r="E280" s="333"/>
      <c r="F280" s="333"/>
      <c r="G280" s="333"/>
    </row>
    <row r="281" spans="4:7">
      <c r="D281" s="333"/>
      <c r="E281" s="333"/>
      <c r="F281" s="333"/>
      <c r="G281" s="333"/>
    </row>
    <row r="282" spans="4:7">
      <c r="D282" s="333"/>
      <c r="E282" s="333"/>
      <c r="F282" s="333"/>
      <c r="G282" s="333"/>
    </row>
    <row r="283" spans="4:7">
      <c r="D283" s="333"/>
      <c r="E283" s="333"/>
      <c r="F283" s="333"/>
      <c r="G283" s="333"/>
    </row>
    <row r="284" spans="4:7">
      <c r="D284" s="333"/>
      <c r="E284" s="333"/>
      <c r="F284" s="333"/>
      <c r="G284" s="333"/>
    </row>
    <row r="285" spans="4:7">
      <c r="D285" s="333"/>
      <c r="E285" s="333"/>
      <c r="F285" s="333"/>
      <c r="G285" s="333"/>
    </row>
    <row r="286" spans="4:7">
      <c r="D286" s="333"/>
      <c r="E286" s="333"/>
      <c r="F286" s="333"/>
      <c r="G286" s="333"/>
    </row>
    <row r="287" spans="4:7">
      <c r="D287" s="333"/>
      <c r="E287" s="333"/>
      <c r="F287" s="333"/>
      <c r="G287" s="333"/>
    </row>
    <row r="288" spans="4:7">
      <c r="D288" s="333"/>
      <c r="E288" s="333"/>
      <c r="F288" s="333"/>
      <c r="G288" s="333"/>
    </row>
    <row r="289" spans="4:7">
      <c r="D289" s="333"/>
      <c r="E289" s="333"/>
      <c r="F289" s="333"/>
      <c r="G289" s="333"/>
    </row>
    <row r="290" spans="4:7">
      <c r="D290" s="333"/>
      <c r="E290" s="333"/>
      <c r="F290" s="333"/>
      <c r="G290" s="333"/>
    </row>
    <row r="291" spans="4:7">
      <c r="D291" s="333"/>
      <c r="E291" s="333"/>
      <c r="F291" s="333"/>
      <c r="G291" s="333"/>
    </row>
    <row r="292" spans="4:7">
      <c r="D292" s="333"/>
      <c r="E292" s="333"/>
      <c r="F292" s="333"/>
      <c r="G292" s="333"/>
    </row>
    <row r="293" spans="4:7">
      <c r="D293" s="333"/>
      <c r="E293" s="333"/>
      <c r="F293" s="333"/>
      <c r="G293" s="333"/>
    </row>
    <row r="294" spans="4:7">
      <c r="D294" s="333"/>
      <c r="E294" s="333"/>
      <c r="F294" s="333"/>
      <c r="G294" s="333"/>
    </row>
    <row r="295" spans="4:7">
      <c r="D295" s="333"/>
      <c r="E295" s="333"/>
      <c r="F295" s="333"/>
      <c r="G295" s="333"/>
    </row>
    <row r="296" spans="4:7">
      <c r="D296" s="333"/>
      <c r="E296" s="333"/>
      <c r="F296" s="333"/>
      <c r="G296" s="333"/>
    </row>
    <row r="297" spans="4:7">
      <c r="D297" s="333"/>
      <c r="E297" s="333"/>
      <c r="F297" s="333"/>
      <c r="G297" s="333"/>
    </row>
    <row r="298" spans="4:7">
      <c r="D298" s="333"/>
      <c r="E298" s="333"/>
      <c r="F298" s="333"/>
      <c r="G298" s="333"/>
    </row>
    <row r="299" spans="4:7">
      <c r="D299" s="333"/>
      <c r="E299" s="333"/>
      <c r="F299" s="333"/>
      <c r="G299" s="333"/>
    </row>
    <row r="300" spans="4:7">
      <c r="D300" s="333"/>
      <c r="E300" s="333"/>
      <c r="F300" s="333"/>
      <c r="G300" s="333"/>
    </row>
    <row r="301" spans="4:7">
      <c r="D301" s="333"/>
      <c r="E301" s="333"/>
      <c r="F301" s="333"/>
      <c r="G301" s="333"/>
    </row>
    <row r="302" spans="4:7">
      <c r="D302" s="333"/>
      <c r="E302" s="333"/>
      <c r="F302" s="333"/>
      <c r="G302" s="333"/>
    </row>
    <row r="303" spans="4:7">
      <c r="D303" s="333"/>
      <c r="E303" s="333"/>
      <c r="F303" s="333"/>
      <c r="G303" s="333"/>
    </row>
    <row r="304" spans="4:7">
      <c r="D304" s="333"/>
      <c r="E304" s="333"/>
      <c r="F304" s="333"/>
      <c r="G304" s="333"/>
    </row>
    <row r="305" spans="4:7">
      <c r="D305" s="333"/>
      <c r="E305" s="333"/>
      <c r="F305" s="333"/>
      <c r="G305" s="333"/>
    </row>
    <row r="306" spans="4:7">
      <c r="D306" s="333"/>
      <c r="E306" s="333"/>
      <c r="F306" s="333"/>
      <c r="G306" s="333"/>
    </row>
    <row r="307" spans="4:7">
      <c r="D307" s="333"/>
      <c r="E307" s="333"/>
      <c r="F307" s="333"/>
      <c r="G307" s="333"/>
    </row>
    <row r="308" spans="4:7">
      <c r="D308" s="333"/>
      <c r="E308" s="333"/>
      <c r="F308" s="333"/>
      <c r="G308" s="333"/>
    </row>
    <row r="309" spans="4:7">
      <c r="D309" s="333"/>
      <c r="E309" s="333"/>
      <c r="F309" s="333"/>
      <c r="G309" s="333"/>
    </row>
    <row r="310" spans="4:7">
      <c r="D310" s="333"/>
      <c r="E310" s="333"/>
      <c r="F310" s="333"/>
      <c r="G310" s="333"/>
    </row>
    <row r="311" spans="4:7">
      <c r="D311" s="333"/>
      <c r="E311" s="333"/>
      <c r="F311" s="333"/>
      <c r="G311" s="333"/>
    </row>
    <row r="312" spans="4:7">
      <c r="D312" s="333"/>
      <c r="E312" s="333"/>
      <c r="F312" s="333"/>
      <c r="G312" s="333"/>
    </row>
    <row r="313" spans="4:7">
      <c r="D313" s="333"/>
      <c r="E313" s="333"/>
      <c r="F313" s="333"/>
      <c r="G313" s="333"/>
    </row>
    <row r="314" spans="4:7">
      <c r="D314" s="333"/>
      <c r="E314" s="333"/>
      <c r="F314" s="333"/>
      <c r="G314" s="333"/>
    </row>
    <row r="315" spans="4:7">
      <c r="D315" s="333"/>
      <c r="E315" s="333"/>
      <c r="F315" s="333"/>
      <c r="G315" s="333"/>
    </row>
    <row r="316" spans="4:7">
      <c r="D316" s="333"/>
      <c r="E316" s="333"/>
      <c r="F316" s="333"/>
      <c r="G316" s="333"/>
    </row>
    <row r="317" spans="4:7">
      <c r="D317" s="333"/>
      <c r="E317" s="333"/>
      <c r="F317" s="333"/>
      <c r="G317" s="333"/>
    </row>
    <row r="318" spans="4:7">
      <c r="D318" s="333"/>
      <c r="E318" s="333"/>
      <c r="F318" s="333"/>
      <c r="G318" s="333"/>
    </row>
    <row r="319" spans="4:7">
      <c r="D319" s="333"/>
      <c r="E319" s="333"/>
      <c r="F319" s="333"/>
      <c r="G319" s="333"/>
    </row>
    <row r="320" spans="4:7">
      <c r="D320" s="333"/>
      <c r="E320" s="333"/>
      <c r="F320" s="333"/>
      <c r="G320" s="333"/>
    </row>
    <row r="321" spans="4:7">
      <c r="D321" s="333"/>
      <c r="E321" s="333"/>
      <c r="F321" s="333"/>
      <c r="G321" s="333"/>
    </row>
    <row r="322" spans="4:7">
      <c r="D322" s="333"/>
      <c r="E322" s="333"/>
      <c r="F322" s="333"/>
      <c r="G322" s="333"/>
    </row>
    <row r="323" spans="4:7">
      <c r="D323" s="333"/>
      <c r="E323" s="333"/>
      <c r="F323" s="333"/>
      <c r="G323" s="333"/>
    </row>
    <row r="324" spans="4:7">
      <c r="D324" s="333"/>
      <c r="E324" s="333"/>
      <c r="F324" s="333"/>
      <c r="G324" s="333"/>
    </row>
    <row r="325" spans="4:7">
      <c r="D325" s="333"/>
      <c r="E325" s="333"/>
      <c r="F325" s="333"/>
      <c r="G325" s="333"/>
    </row>
    <row r="326" spans="4:7">
      <c r="D326" s="333"/>
      <c r="E326" s="333"/>
      <c r="F326" s="333"/>
      <c r="G326" s="333"/>
    </row>
    <row r="327" spans="4:7">
      <c r="D327" s="333"/>
      <c r="E327" s="333"/>
      <c r="F327" s="333"/>
      <c r="G327" s="333"/>
    </row>
    <row r="328" spans="4:7">
      <c r="D328" s="333"/>
      <c r="E328" s="333"/>
      <c r="F328" s="333"/>
      <c r="G328" s="333"/>
    </row>
    <row r="329" spans="4:7">
      <c r="D329" s="333"/>
      <c r="E329" s="333"/>
      <c r="F329" s="333"/>
      <c r="G329" s="333"/>
    </row>
    <row r="330" spans="4:7">
      <c r="D330" s="333"/>
      <c r="E330" s="333"/>
      <c r="F330" s="333"/>
      <c r="G330" s="333"/>
    </row>
    <row r="331" spans="4:7">
      <c r="D331" s="333"/>
      <c r="E331" s="333"/>
      <c r="F331" s="333"/>
      <c r="G331" s="333"/>
    </row>
    <row r="332" spans="4:7">
      <c r="D332" s="333"/>
      <c r="E332" s="333"/>
      <c r="F332" s="333"/>
      <c r="G332" s="333"/>
    </row>
    <row r="333" spans="4:7">
      <c r="D333" s="333"/>
      <c r="E333" s="333"/>
      <c r="F333" s="333"/>
      <c r="G333" s="333"/>
    </row>
    <row r="334" spans="4:7">
      <c r="D334" s="333"/>
      <c r="E334" s="333"/>
      <c r="F334" s="333"/>
      <c r="G334" s="333"/>
    </row>
    <row r="335" spans="4:7">
      <c r="D335" s="333"/>
      <c r="E335" s="333"/>
      <c r="F335" s="333"/>
      <c r="G335" s="333"/>
    </row>
    <row r="336" spans="4:7">
      <c r="D336" s="333"/>
      <c r="E336" s="333"/>
      <c r="F336" s="333"/>
      <c r="G336" s="333"/>
    </row>
    <row r="337" spans="4:7">
      <c r="D337" s="333"/>
      <c r="E337" s="333"/>
      <c r="F337" s="333"/>
      <c r="G337" s="333"/>
    </row>
    <row r="338" spans="4:7">
      <c r="D338" s="333"/>
      <c r="E338" s="333"/>
      <c r="F338" s="333"/>
      <c r="G338" s="333"/>
    </row>
    <row r="339" spans="4:7">
      <c r="D339" s="333"/>
      <c r="E339" s="333"/>
      <c r="F339" s="333"/>
      <c r="G339" s="333"/>
    </row>
    <row r="340" spans="4:7">
      <c r="D340" s="333"/>
      <c r="E340" s="333"/>
      <c r="F340" s="333"/>
      <c r="G340" s="333"/>
    </row>
    <row r="341" spans="4:7">
      <c r="D341" s="333"/>
      <c r="E341" s="333"/>
      <c r="F341" s="333"/>
      <c r="G341" s="333"/>
    </row>
    <row r="342" spans="4:7">
      <c r="D342" s="333"/>
      <c r="E342" s="333"/>
      <c r="F342" s="333"/>
      <c r="G342" s="333"/>
    </row>
    <row r="343" spans="4:7">
      <c r="D343" s="333"/>
      <c r="E343" s="333"/>
      <c r="F343" s="333"/>
      <c r="G343" s="333"/>
    </row>
    <row r="344" spans="4:7">
      <c r="D344" s="333"/>
      <c r="E344" s="333"/>
      <c r="F344" s="333"/>
      <c r="G344" s="333"/>
    </row>
    <row r="345" spans="4:7">
      <c r="D345" s="333"/>
      <c r="E345" s="333"/>
      <c r="F345" s="333"/>
      <c r="G345" s="333"/>
    </row>
    <row r="346" spans="4:7">
      <c r="D346" s="333"/>
      <c r="E346" s="333"/>
      <c r="F346" s="333"/>
      <c r="G346" s="333"/>
    </row>
    <row r="347" spans="4:7">
      <c r="D347" s="333"/>
      <c r="E347" s="333"/>
      <c r="F347" s="333"/>
      <c r="G347" s="333"/>
    </row>
    <row r="348" spans="4:7">
      <c r="D348" s="333"/>
      <c r="E348" s="333"/>
      <c r="F348" s="333"/>
      <c r="G348" s="333"/>
    </row>
    <row r="349" spans="4:7">
      <c r="D349" s="333"/>
      <c r="E349" s="333"/>
      <c r="F349" s="333"/>
      <c r="G349" s="333"/>
    </row>
    <row r="350" spans="4:7">
      <c r="D350" s="333"/>
      <c r="E350" s="333"/>
      <c r="F350" s="333"/>
      <c r="G350" s="333"/>
    </row>
    <row r="351" spans="4:7">
      <c r="D351" s="333"/>
      <c r="E351" s="333"/>
      <c r="F351" s="333"/>
      <c r="G351" s="333"/>
    </row>
    <row r="352" spans="4:7">
      <c r="D352" s="333"/>
      <c r="E352" s="333"/>
      <c r="F352" s="333"/>
      <c r="G352" s="333"/>
    </row>
    <row r="353" spans="4:7">
      <c r="D353" s="333"/>
      <c r="E353" s="333"/>
      <c r="F353" s="333"/>
      <c r="G353" s="333"/>
    </row>
    <row r="354" spans="4:7">
      <c r="D354" s="333"/>
      <c r="E354" s="333"/>
      <c r="F354" s="333"/>
      <c r="G354" s="333"/>
    </row>
    <row r="355" spans="4:7">
      <c r="D355" s="333"/>
      <c r="E355" s="333"/>
      <c r="F355" s="333"/>
      <c r="G355" s="333"/>
    </row>
    <row r="356" spans="4:7">
      <c r="D356" s="333"/>
      <c r="E356" s="333"/>
      <c r="F356" s="333"/>
      <c r="G356" s="333"/>
    </row>
    <row r="357" spans="4:7">
      <c r="D357" s="333"/>
      <c r="E357" s="333"/>
      <c r="F357" s="333"/>
      <c r="G357" s="333"/>
    </row>
    <row r="358" spans="4:7">
      <c r="D358" s="333"/>
      <c r="E358" s="333"/>
      <c r="F358" s="333"/>
      <c r="G358" s="333"/>
    </row>
    <row r="359" spans="4:7">
      <c r="D359" s="333"/>
      <c r="E359" s="333"/>
      <c r="F359" s="333"/>
      <c r="G359" s="333"/>
    </row>
    <row r="360" spans="4:7">
      <c r="D360" s="333"/>
      <c r="E360" s="333"/>
      <c r="F360" s="333"/>
      <c r="G360" s="333"/>
    </row>
    <row r="361" spans="4:7">
      <c r="D361" s="333"/>
      <c r="E361" s="333"/>
      <c r="F361" s="333"/>
      <c r="G361" s="333"/>
    </row>
    <row r="362" spans="4:7">
      <c r="D362" s="333"/>
      <c r="E362" s="333"/>
      <c r="F362" s="333"/>
      <c r="G362" s="333"/>
    </row>
    <row r="363" spans="4:7">
      <c r="D363" s="333"/>
      <c r="E363" s="333"/>
      <c r="F363" s="333"/>
      <c r="G363" s="333"/>
    </row>
    <row r="364" spans="4:7">
      <c r="D364" s="333"/>
      <c r="E364" s="333"/>
      <c r="F364" s="333"/>
      <c r="G364" s="333"/>
    </row>
    <row r="365" spans="4:7">
      <c r="D365" s="333"/>
      <c r="E365" s="333"/>
      <c r="F365" s="333"/>
      <c r="G365" s="333"/>
    </row>
    <row r="366" spans="4:7">
      <c r="D366" s="333"/>
      <c r="E366" s="333"/>
      <c r="F366" s="333"/>
      <c r="G366" s="333"/>
    </row>
    <row r="367" spans="4:7">
      <c r="D367" s="333"/>
      <c r="E367" s="333"/>
      <c r="F367" s="333"/>
      <c r="G367" s="333"/>
    </row>
    <row r="368" spans="4:7">
      <c r="D368" s="333"/>
      <c r="E368" s="333"/>
      <c r="F368" s="333"/>
      <c r="G368" s="333"/>
    </row>
    <row r="369" spans="4:7">
      <c r="D369" s="333"/>
      <c r="E369" s="333"/>
      <c r="F369" s="333"/>
      <c r="G369" s="333"/>
    </row>
    <row r="370" spans="4:7">
      <c r="D370" s="333"/>
      <c r="E370" s="333"/>
      <c r="F370" s="333"/>
      <c r="G370" s="333"/>
    </row>
    <row r="371" spans="4:7">
      <c r="D371" s="333"/>
      <c r="E371" s="333"/>
      <c r="F371" s="333"/>
      <c r="G371" s="333"/>
    </row>
    <row r="372" spans="4:7">
      <c r="D372" s="333"/>
      <c r="E372" s="333"/>
      <c r="F372" s="333"/>
      <c r="G372" s="333"/>
    </row>
    <row r="373" spans="4:7">
      <c r="D373" s="333"/>
      <c r="E373" s="333"/>
      <c r="F373" s="333"/>
      <c r="G373" s="333"/>
    </row>
    <row r="374" spans="4:7">
      <c r="D374" s="333"/>
      <c r="E374" s="333"/>
      <c r="F374" s="333"/>
      <c r="G374" s="333"/>
    </row>
    <row r="375" spans="4:7">
      <c r="D375" s="333"/>
      <c r="E375" s="333"/>
      <c r="F375" s="333"/>
      <c r="G375" s="333"/>
    </row>
    <row r="376" spans="4:7">
      <c r="D376" s="333"/>
      <c r="E376" s="333"/>
      <c r="F376" s="333"/>
      <c r="G376" s="333"/>
    </row>
    <row r="377" spans="4:7">
      <c r="D377" s="333"/>
      <c r="E377" s="333"/>
      <c r="F377" s="333"/>
      <c r="G377" s="333"/>
    </row>
    <row r="378" spans="4:7">
      <c r="D378" s="333"/>
      <c r="E378" s="333"/>
      <c r="F378" s="333"/>
      <c r="G378" s="333"/>
    </row>
    <row r="379" spans="4:7">
      <c r="D379" s="333"/>
      <c r="E379" s="333"/>
      <c r="F379" s="333"/>
      <c r="G379" s="333"/>
    </row>
    <row r="380" spans="4:7">
      <c r="D380" s="333"/>
      <c r="E380" s="333"/>
      <c r="F380" s="333"/>
      <c r="G380" s="333"/>
    </row>
    <row r="381" spans="4:7">
      <c r="D381" s="333"/>
      <c r="E381" s="333"/>
      <c r="F381" s="333"/>
      <c r="G381" s="333"/>
    </row>
    <row r="382" spans="4:7">
      <c r="D382" s="333"/>
      <c r="E382" s="333"/>
      <c r="F382" s="333"/>
      <c r="G382" s="333"/>
    </row>
    <row r="383" spans="4:7">
      <c r="D383" s="333"/>
      <c r="E383" s="333"/>
      <c r="F383" s="333"/>
      <c r="G383" s="333"/>
    </row>
    <row r="384" spans="4:7">
      <c r="D384" s="333"/>
      <c r="E384" s="333"/>
      <c r="F384" s="333"/>
      <c r="G384" s="333"/>
    </row>
    <row r="385" spans="4:7">
      <c r="D385" s="333"/>
      <c r="E385" s="333"/>
      <c r="F385" s="333"/>
      <c r="G385" s="333"/>
    </row>
    <row r="386" spans="4:7">
      <c r="D386" s="333"/>
      <c r="E386" s="333"/>
      <c r="F386" s="333"/>
      <c r="G386" s="333"/>
    </row>
    <row r="387" spans="4:7">
      <c r="D387" s="333"/>
      <c r="E387" s="333"/>
      <c r="F387" s="333"/>
      <c r="G387" s="333"/>
    </row>
    <row r="388" spans="4:7">
      <c r="D388" s="333"/>
      <c r="E388" s="333"/>
      <c r="F388" s="333"/>
      <c r="G388" s="333"/>
    </row>
    <row r="389" spans="4:7">
      <c r="D389" s="333"/>
      <c r="E389" s="333"/>
      <c r="F389" s="333"/>
      <c r="G389" s="333"/>
    </row>
    <row r="390" spans="4:7">
      <c r="D390" s="333"/>
      <c r="E390" s="333"/>
      <c r="F390" s="333"/>
      <c r="G390" s="333"/>
    </row>
    <row r="391" spans="4:7">
      <c r="D391" s="333"/>
      <c r="E391" s="333"/>
      <c r="F391" s="333"/>
      <c r="G391" s="333"/>
    </row>
    <row r="392" spans="4:7">
      <c r="D392" s="333"/>
      <c r="E392" s="333"/>
      <c r="F392" s="333"/>
      <c r="G392" s="333"/>
    </row>
    <row r="393" spans="4:7">
      <c r="D393" s="333"/>
      <c r="E393" s="333"/>
      <c r="F393" s="333"/>
      <c r="G393" s="333"/>
    </row>
    <row r="394" spans="4:7">
      <c r="D394" s="333"/>
      <c r="E394" s="333"/>
      <c r="F394" s="333"/>
      <c r="G394" s="333"/>
    </row>
    <row r="395" spans="4:7">
      <c r="D395" s="333"/>
      <c r="E395" s="333"/>
      <c r="F395" s="333"/>
      <c r="G395" s="333"/>
    </row>
    <row r="396" spans="4:7">
      <c r="D396" s="333"/>
      <c r="E396" s="333"/>
      <c r="F396" s="333"/>
      <c r="G396" s="333"/>
    </row>
    <row r="397" spans="4:7">
      <c r="D397" s="333"/>
      <c r="E397" s="333"/>
      <c r="F397" s="333"/>
      <c r="G397" s="333"/>
    </row>
    <row r="398" spans="4:7">
      <c r="D398" s="333"/>
      <c r="E398" s="333"/>
      <c r="F398" s="333"/>
      <c r="G398" s="333"/>
    </row>
    <row r="399" spans="4:7">
      <c r="D399" s="333"/>
      <c r="E399" s="333"/>
      <c r="F399" s="333"/>
      <c r="G399" s="333"/>
    </row>
    <row r="400" spans="4:7">
      <c r="D400" s="333"/>
      <c r="E400" s="333"/>
      <c r="F400" s="333"/>
      <c r="G400" s="333"/>
    </row>
    <row r="401" spans="4:7">
      <c r="D401" s="333"/>
      <c r="E401" s="333"/>
      <c r="F401" s="333"/>
      <c r="G401" s="333"/>
    </row>
    <row r="402" spans="4:7">
      <c r="D402" s="333"/>
      <c r="E402" s="333"/>
      <c r="F402" s="333"/>
      <c r="G402" s="333"/>
    </row>
    <row r="403" spans="4:7">
      <c r="D403" s="333"/>
      <c r="E403" s="333"/>
      <c r="F403" s="333"/>
      <c r="G403" s="333"/>
    </row>
    <row r="404" spans="4:7">
      <c r="D404" s="333"/>
      <c r="E404" s="333"/>
      <c r="F404" s="333"/>
      <c r="G404" s="333"/>
    </row>
    <row r="405" spans="4:7">
      <c r="D405" s="333"/>
      <c r="E405" s="333"/>
      <c r="F405" s="333"/>
      <c r="G405" s="333"/>
    </row>
    <row r="406" spans="4:7">
      <c r="D406" s="333"/>
      <c r="E406" s="333"/>
      <c r="F406" s="333"/>
      <c r="G406" s="333"/>
    </row>
    <row r="407" spans="4:7">
      <c r="D407" s="333"/>
      <c r="E407" s="333"/>
      <c r="F407" s="333"/>
      <c r="G407" s="333"/>
    </row>
    <row r="408" spans="4:7">
      <c r="D408" s="333"/>
      <c r="E408" s="333"/>
      <c r="F408" s="333"/>
      <c r="G408" s="333"/>
    </row>
    <row r="409" spans="4:7">
      <c r="D409" s="333"/>
      <c r="E409" s="333"/>
      <c r="F409" s="333"/>
      <c r="G409" s="333"/>
    </row>
    <row r="410" spans="4:7">
      <c r="D410" s="333"/>
      <c r="E410" s="333"/>
      <c r="F410" s="333"/>
      <c r="G410" s="333"/>
    </row>
    <row r="411" spans="4:7">
      <c r="D411" s="333"/>
      <c r="E411" s="333"/>
      <c r="F411" s="333"/>
      <c r="G411" s="333"/>
    </row>
    <row r="412" spans="4:7">
      <c r="D412" s="333"/>
      <c r="E412" s="333"/>
      <c r="F412" s="333"/>
      <c r="G412" s="333"/>
    </row>
    <row r="413" spans="4:7">
      <c r="D413" s="333"/>
      <c r="E413" s="333"/>
      <c r="F413" s="333"/>
      <c r="G413" s="333"/>
    </row>
    <row r="414" spans="4:7">
      <c r="D414" s="333"/>
      <c r="E414" s="333"/>
      <c r="F414" s="333"/>
      <c r="G414" s="333"/>
    </row>
    <row r="415" spans="4:7">
      <c r="D415" s="333"/>
      <c r="E415" s="333"/>
      <c r="F415" s="333"/>
      <c r="G415" s="333"/>
    </row>
    <row r="416" spans="4:7">
      <c r="D416" s="333"/>
      <c r="E416" s="333"/>
      <c r="F416" s="333"/>
      <c r="G416" s="333"/>
    </row>
    <row r="417" spans="4:7">
      <c r="D417" s="333"/>
      <c r="E417" s="333"/>
      <c r="F417" s="333"/>
      <c r="G417" s="333"/>
    </row>
    <row r="418" spans="4:7">
      <c r="D418" s="333"/>
      <c r="E418" s="333"/>
      <c r="F418" s="333"/>
      <c r="G418" s="333"/>
    </row>
    <row r="419" spans="4:7">
      <c r="D419" s="333"/>
      <c r="E419" s="333"/>
      <c r="F419" s="333"/>
      <c r="G419" s="333"/>
    </row>
    <row r="420" spans="4:7">
      <c r="D420" s="333"/>
      <c r="E420" s="333"/>
      <c r="F420" s="333"/>
      <c r="G420" s="333"/>
    </row>
    <row r="421" spans="4:7">
      <c r="D421" s="333"/>
      <c r="E421" s="333"/>
      <c r="F421" s="333"/>
      <c r="G421" s="333"/>
    </row>
    <row r="422" spans="4:7">
      <c r="D422" s="333"/>
      <c r="E422" s="333"/>
      <c r="F422" s="333"/>
      <c r="G422" s="333"/>
    </row>
    <row r="423" spans="4:7">
      <c r="D423" s="333"/>
      <c r="E423" s="333"/>
      <c r="F423" s="333"/>
      <c r="G423" s="333"/>
    </row>
    <row r="424" spans="4:7">
      <c r="D424" s="333"/>
      <c r="E424" s="333"/>
      <c r="F424" s="333"/>
      <c r="G424" s="333"/>
    </row>
    <row r="425" spans="4:7">
      <c r="D425" s="333"/>
      <c r="E425" s="333"/>
      <c r="F425" s="333"/>
      <c r="G425" s="333"/>
    </row>
    <row r="426" spans="4:7">
      <c r="D426" s="333"/>
      <c r="E426" s="333"/>
      <c r="F426" s="333"/>
      <c r="G426" s="333"/>
    </row>
    <row r="427" spans="4:7">
      <c r="D427" s="333"/>
      <c r="E427" s="333"/>
      <c r="F427" s="333"/>
      <c r="G427" s="333"/>
    </row>
    <row r="428" spans="4:7">
      <c r="D428" s="333"/>
      <c r="E428" s="333"/>
      <c r="F428" s="333"/>
      <c r="G428" s="333"/>
    </row>
    <row r="429" spans="4:7">
      <c r="D429" s="333"/>
      <c r="E429" s="333"/>
      <c r="F429" s="333"/>
      <c r="G429" s="333"/>
    </row>
    <row r="430" spans="4:7">
      <c r="D430" s="333"/>
      <c r="E430" s="333"/>
      <c r="F430" s="333"/>
      <c r="G430" s="333"/>
    </row>
    <row r="431" spans="4:7">
      <c r="D431" s="333"/>
      <c r="E431" s="333"/>
      <c r="F431" s="333"/>
      <c r="G431" s="333"/>
    </row>
    <row r="432" spans="4:7">
      <c r="D432" s="333"/>
      <c r="E432" s="333"/>
      <c r="F432" s="333"/>
      <c r="G432" s="333"/>
    </row>
    <row r="433" spans="4:7">
      <c r="D433" s="333"/>
      <c r="E433" s="333"/>
      <c r="F433" s="333"/>
      <c r="G433" s="333"/>
    </row>
    <row r="434" spans="4:7">
      <c r="D434" s="333"/>
      <c r="E434" s="333"/>
      <c r="F434" s="333"/>
      <c r="G434" s="333"/>
    </row>
    <row r="435" spans="4:7">
      <c r="D435" s="333"/>
      <c r="E435" s="333"/>
      <c r="F435" s="333"/>
      <c r="G435" s="333"/>
    </row>
    <row r="436" spans="4:7">
      <c r="D436" s="333"/>
      <c r="E436" s="333"/>
      <c r="F436" s="333"/>
      <c r="G436" s="333"/>
    </row>
    <row r="437" spans="4:7">
      <c r="D437" s="333"/>
      <c r="E437" s="333"/>
      <c r="F437" s="333"/>
      <c r="G437" s="333"/>
    </row>
    <row r="438" spans="4:7">
      <c r="D438" s="333"/>
      <c r="E438" s="333"/>
      <c r="F438" s="333"/>
      <c r="G438" s="333"/>
    </row>
    <row r="439" spans="4:7">
      <c r="D439" s="333"/>
      <c r="E439" s="333"/>
      <c r="F439" s="333"/>
      <c r="G439" s="333"/>
    </row>
    <row r="440" spans="4:7">
      <c r="D440" s="333"/>
      <c r="E440" s="333"/>
      <c r="F440" s="333"/>
      <c r="G440" s="333"/>
    </row>
    <row r="441" spans="4:7">
      <c r="D441" s="333"/>
      <c r="E441" s="333"/>
      <c r="F441" s="333"/>
      <c r="G441" s="333"/>
    </row>
    <row r="442" spans="4:7">
      <c r="D442" s="333"/>
      <c r="E442" s="333"/>
      <c r="F442" s="333"/>
      <c r="G442" s="333"/>
    </row>
    <row r="443" spans="4:7">
      <c r="D443" s="333"/>
      <c r="E443" s="333"/>
      <c r="F443" s="333"/>
      <c r="G443" s="333"/>
    </row>
    <row r="444" spans="4:7">
      <c r="D444" s="333"/>
      <c r="E444" s="333"/>
      <c r="F444" s="333"/>
      <c r="G444" s="333"/>
    </row>
    <row r="445" spans="4:7">
      <c r="D445" s="333"/>
      <c r="E445" s="333"/>
      <c r="F445" s="333"/>
      <c r="G445" s="333"/>
    </row>
    <row r="446" spans="4:7">
      <c r="D446" s="333"/>
      <c r="E446" s="333"/>
      <c r="F446" s="333"/>
      <c r="G446" s="333"/>
    </row>
    <row r="447" spans="4:7">
      <c r="D447" s="333"/>
      <c r="E447" s="333"/>
      <c r="F447" s="333"/>
      <c r="G447" s="333"/>
    </row>
    <row r="448" spans="4:7">
      <c r="D448" s="333"/>
      <c r="E448" s="333"/>
      <c r="F448" s="333"/>
      <c r="G448" s="333"/>
    </row>
    <row r="449" spans="4:7">
      <c r="D449" s="333"/>
      <c r="E449" s="333"/>
      <c r="F449" s="333"/>
      <c r="G449" s="333"/>
    </row>
    <row r="450" spans="4:7">
      <c r="D450" s="333"/>
      <c r="E450" s="333"/>
      <c r="F450" s="333"/>
      <c r="G450" s="333"/>
    </row>
    <row r="451" spans="4:7">
      <c r="D451" s="333"/>
      <c r="E451" s="333"/>
      <c r="F451" s="333"/>
      <c r="G451" s="333"/>
    </row>
    <row r="452" spans="4:7">
      <c r="D452" s="333"/>
      <c r="E452" s="333"/>
      <c r="F452" s="333"/>
      <c r="G452" s="333"/>
    </row>
    <row r="453" spans="4:7">
      <c r="D453" s="333"/>
      <c r="E453" s="333"/>
      <c r="F453" s="333"/>
      <c r="G453" s="333"/>
    </row>
    <row r="454" spans="4:7">
      <c r="D454" s="333"/>
      <c r="E454" s="333"/>
      <c r="F454" s="333"/>
      <c r="G454" s="333"/>
    </row>
    <row r="455" spans="4:7">
      <c r="D455" s="333"/>
      <c r="E455" s="333"/>
      <c r="F455" s="333"/>
      <c r="G455" s="333"/>
    </row>
    <row r="456" spans="4:7">
      <c r="D456" s="333"/>
      <c r="E456" s="333"/>
      <c r="F456" s="333"/>
      <c r="G456" s="333"/>
    </row>
    <row r="457" spans="4:7">
      <c r="D457" s="333"/>
      <c r="E457" s="333"/>
      <c r="F457" s="333"/>
      <c r="G457" s="333"/>
    </row>
    <row r="458" spans="4:7">
      <c r="D458" s="333"/>
      <c r="E458" s="333"/>
      <c r="F458" s="333"/>
      <c r="G458" s="333"/>
    </row>
    <row r="459" spans="4:7">
      <c r="D459" s="333"/>
      <c r="E459" s="333"/>
      <c r="F459" s="333"/>
      <c r="G459" s="333"/>
    </row>
    <row r="460" spans="4:7">
      <c r="D460" s="333"/>
      <c r="E460" s="333"/>
      <c r="F460" s="333"/>
      <c r="G460" s="333"/>
    </row>
    <row r="461" spans="4:7">
      <c r="D461" s="333"/>
      <c r="E461" s="333"/>
      <c r="F461" s="333"/>
      <c r="G461" s="333"/>
    </row>
    <row r="462" spans="4:7">
      <c r="D462" s="333"/>
      <c r="E462" s="333"/>
      <c r="F462" s="333"/>
      <c r="G462" s="333"/>
    </row>
    <row r="463" spans="4:7">
      <c r="D463" s="333"/>
      <c r="E463" s="333"/>
      <c r="F463" s="333"/>
      <c r="G463" s="333"/>
    </row>
    <row r="464" spans="4:7">
      <c r="D464" s="333"/>
      <c r="E464" s="333"/>
      <c r="F464" s="333"/>
      <c r="G464" s="333"/>
    </row>
    <row r="465" spans="4:7">
      <c r="D465" s="333"/>
      <c r="E465" s="333"/>
      <c r="F465" s="333"/>
      <c r="G465" s="333"/>
    </row>
    <row r="466" spans="4:7">
      <c r="D466" s="333"/>
      <c r="E466" s="333"/>
      <c r="F466" s="333"/>
      <c r="G466" s="333"/>
    </row>
  </sheetData>
  <mergeCells count="63">
    <mergeCell ref="Y20:AB21"/>
    <mergeCell ref="B37:B40"/>
    <mergeCell ref="R40:U40"/>
    <mergeCell ref="Y40:AB40"/>
    <mergeCell ref="K38:N39"/>
    <mergeCell ref="R38:U39"/>
    <mergeCell ref="Y38:AB39"/>
    <mergeCell ref="B35:G35"/>
    <mergeCell ref="B27:G27"/>
    <mergeCell ref="R22:U22"/>
    <mergeCell ref="Y22:AB22"/>
    <mergeCell ref="B71:B75"/>
    <mergeCell ref="B66:B70"/>
    <mergeCell ref="B59:B65"/>
    <mergeCell ref="B41:B43"/>
    <mergeCell ref="B51:B54"/>
    <mergeCell ref="B55:B58"/>
    <mergeCell ref="B44:B50"/>
    <mergeCell ref="B80:B83"/>
    <mergeCell ref="B91:B93"/>
    <mergeCell ref="B94:B97"/>
    <mergeCell ref="B84:B90"/>
    <mergeCell ref="B76:B79"/>
    <mergeCell ref="B121:B128"/>
    <mergeCell ref="B111:B120"/>
    <mergeCell ref="B98:B100"/>
    <mergeCell ref="B101:B104"/>
    <mergeCell ref="B105:B110"/>
    <mergeCell ref="B153:B160"/>
    <mergeCell ref="B148:B152"/>
    <mergeCell ref="B141:B147"/>
    <mergeCell ref="B135:B140"/>
    <mergeCell ref="B129:B134"/>
    <mergeCell ref="B186:B190"/>
    <mergeCell ref="B169:B172"/>
    <mergeCell ref="B183:B185"/>
    <mergeCell ref="B173:B182"/>
    <mergeCell ref="B161:B164"/>
    <mergeCell ref="B165:B168"/>
    <mergeCell ref="B207:B210"/>
    <mergeCell ref="B211:B214"/>
    <mergeCell ref="B224:B226"/>
    <mergeCell ref="B191:B194"/>
    <mergeCell ref="B195:B198"/>
    <mergeCell ref="B199:B202"/>
    <mergeCell ref="B203:B206"/>
    <mergeCell ref="B242:B249"/>
    <mergeCell ref="B237:B241"/>
    <mergeCell ref="B227:B232"/>
    <mergeCell ref="B215:B223"/>
    <mergeCell ref="B233:B236"/>
    <mergeCell ref="Y3:AC3"/>
    <mergeCell ref="B10:D10"/>
    <mergeCell ref="K5:O5"/>
    <mergeCell ref="R5:V5"/>
    <mergeCell ref="Y5:AC5"/>
    <mergeCell ref="R6:V6"/>
    <mergeCell ref="Y6:AC6"/>
    <mergeCell ref="B18:E19"/>
    <mergeCell ref="K21:N22"/>
    <mergeCell ref="R20:U21"/>
    <mergeCell ref="K3:O3"/>
    <mergeCell ref="R3:V3"/>
  </mergeCells>
  <hyperlinks>
    <hyperlink ref="B1" location="'Table of Contents'!A1" display="Table of Contents" xr:uid="{41F9A797-E887-4B91-A549-443E757A075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EAEF-9E6F-4EFD-9369-B7D04FA84EFA}">
  <dimension ref="B1:AE32"/>
  <sheetViews>
    <sheetView workbookViewId="0">
      <selection activeCell="B1" sqref="B1"/>
    </sheetView>
  </sheetViews>
  <sheetFormatPr defaultColWidth="9.1328125" defaultRowHeight="14.25"/>
  <cols>
    <col min="1" max="1" width="9.1328125" style="148"/>
    <col min="2" max="2" width="14.1328125" style="148" customWidth="1"/>
    <col min="3" max="4" width="15.86328125" style="148" customWidth="1"/>
    <col min="5" max="8" width="9.1328125" style="148"/>
    <col min="9" max="10" width="9.1328125" style="148" customWidth="1"/>
    <col min="11" max="11" width="9.3984375" style="148" customWidth="1"/>
    <col min="12" max="12" width="11.86328125" style="148" customWidth="1"/>
    <col min="13" max="13" width="14" style="148" customWidth="1"/>
    <col min="14" max="14" width="12.86328125" style="148" customWidth="1"/>
    <col min="15" max="26" width="9.1328125" style="148" customWidth="1"/>
    <col min="27" max="27" width="42.3984375" style="148" customWidth="1"/>
    <col min="28" max="16384" width="9.1328125" style="148"/>
  </cols>
  <sheetData>
    <row r="1" spans="2:31">
      <c r="B1" s="154" t="s">
        <v>117</v>
      </c>
      <c r="AA1" s="162"/>
      <c r="AB1" s="162"/>
      <c r="AC1" s="162"/>
      <c r="AD1" s="162"/>
      <c r="AE1" s="162"/>
    </row>
    <row r="2" spans="2:31" ht="34.9" customHeight="1">
      <c r="B2" s="454" t="s">
        <v>451</v>
      </c>
      <c r="C2" s="454"/>
      <c r="D2" s="454"/>
      <c r="AA2" s="162"/>
      <c r="AB2" s="162"/>
      <c r="AC2" s="182"/>
      <c r="AD2" s="162"/>
      <c r="AE2" s="162"/>
    </row>
    <row r="3" spans="2:31" ht="15.75">
      <c r="B3" s="296" t="s">
        <v>330</v>
      </c>
      <c r="C3" s="296" t="s">
        <v>350</v>
      </c>
      <c r="D3" s="296" t="s">
        <v>127</v>
      </c>
      <c r="AA3" s="162"/>
      <c r="AB3" s="162"/>
      <c r="AC3" s="182"/>
      <c r="AD3" s="162"/>
      <c r="AE3" s="162"/>
    </row>
    <row r="4" spans="2:31">
      <c r="B4" s="358">
        <v>44228</v>
      </c>
      <c r="C4" s="42">
        <v>203551</v>
      </c>
      <c r="D4" s="42">
        <v>1669440</v>
      </c>
      <c r="H4" s="223"/>
      <c r="I4" s="223"/>
      <c r="J4" s="223"/>
      <c r="K4" s="223"/>
      <c r="AA4" s="162"/>
      <c r="AB4" s="162"/>
      <c r="AC4" s="182"/>
      <c r="AD4" s="162"/>
      <c r="AE4" s="162"/>
    </row>
    <row r="5" spans="2:31" ht="15.4">
      <c r="B5" s="358">
        <v>44256</v>
      </c>
      <c r="C5" s="42">
        <v>201707</v>
      </c>
      <c r="D5" s="42">
        <v>1681924</v>
      </c>
      <c r="H5" s="223"/>
      <c r="I5" s="223"/>
      <c r="J5" s="223"/>
      <c r="K5" s="223"/>
      <c r="L5" s="280"/>
      <c r="M5" s="6"/>
      <c r="N5" s="7"/>
      <c r="AA5" s="162"/>
      <c r="AB5" s="162"/>
      <c r="AC5" s="182"/>
      <c r="AD5" s="162"/>
      <c r="AE5" s="162"/>
    </row>
    <row r="6" spans="2:31" ht="15.4">
      <c r="B6" s="358">
        <v>44287</v>
      </c>
      <c r="C6" s="42">
        <v>202688</v>
      </c>
      <c r="D6" s="42">
        <v>1693421</v>
      </c>
      <c r="H6" s="223"/>
      <c r="I6" s="223"/>
      <c r="J6" s="155"/>
      <c r="K6" s="156"/>
      <c r="L6" s="6"/>
      <c r="M6" s="6"/>
      <c r="N6" s="7"/>
      <c r="AA6" s="162"/>
      <c r="AB6" s="162"/>
      <c r="AC6" s="182"/>
      <c r="AD6" s="162"/>
      <c r="AE6" s="162"/>
    </row>
    <row r="7" spans="2:31" ht="15.4">
      <c r="B7" s="358">
        <v>44317</v>
      </c>
      <c r="C7" s="42">
        <v>203191</v>
      </c>
      <c r="D7" s="42">
        <v>1704853</v>
      </c>
      <c r="H7" s="223"/>
      <c r="I7" s="223"/>
      <c r="J7" s="155"/>
      <c r="K7" s="156"/>
      <c r="L7" s="6"/>
      <c r="M7" s="6"/>
      <c r="N7" s="7"/>
      <c r="AA7" s="162"/>
      <c r="AB7" s="162"/>
      <c r="AC7" s="182"/>
      <c r="AD7" s="162"/>
      <c r="AE7" s="162"/>
    </row>
    <row r="8" spans="2:31" ht="15.4">
      <c r="B8" s="358">
        <v>44348</v>
      </c>
      <c r="C8" s="42">
        <v>204842</v>
      </c>
      <c r="D8" s="42">
        <v>1711740</v>
      </c>
      <c r="H8" s="223"/>
      <c r="I8" s="223"/>
      <c r="J8" s="155"/>
      <c r="K8" s="156"/>
      <c r="L8" s="6"/>
      <c r="M8" s="6"/>
      <c r="N8" s="7"/>
      <c r="AA8" s="162"/>
      <c r="AB8" s="162"/>
      <c r="AC8" s="182"/>
      <c r="AD8" s="162"/>
      <c r="AE8" s="162"/>
    </row>
    <row r="9" spans="2:31">
      <c r="B9" s="358">
        <v>44378</v>
      </c>
      <c r="C9" s="42">
        <v>205757</v>
      </c>
      <c r="D9" s="42">
        <v>1725542</v>
      </c>
      <c r="H9" s="223"/>
      <c r="I9" s="223"/>
      <c r="J9" s="155"/>
      <c r="K9" s="156"/>
      <c r="L9" s="156"/>
      <c r="M9" s="157"/>
      <c r="N9" s="157"/>
      <c r="AA9" s="162"/>
      <c r="AB9" s="162"/>
      <c r="AC9" s="182"/>
      <c r="AD9" s="162"/>
      <c r="AE9" s="169"/>
    </row>
    <row r="10" spans="2:31">
      <c r="B10" s="358">
        <v>44409</v>
      </c>
      <c r="C10" s="42">
        <v>208279</v>
      </c>
      <c r="D10" s="42">
        <v>1740484</v>
      </c>
      <c r="H10" s="223"/>
      <c r="I10" s="223"/>
      <c r="J10" s="155"/>
      <c r="K10" s="156"/>
      <c r="L10" s="156"/>
      <c r="M10" s="157"/>
      <c r="N10" s="157"/>
      <c r="AA10" s="162"/>
      <c r="AB10" s="162"/>
      <c r="AC10" s="182"/>
      <c r="AD10" s="162"/>
      <c r="AE10" s="162"/>
    </row>
    <row r="11" spans="2:31" ht="15.4">
      <c r="B11" s="358">
        <v>44440</v>
      </c>
      <c r="C11" s="42">
        <v>211162</v>
      </c>
      <c r="D11" s="42">
        <v>1752898</v>
      </c>
      <c r="H11" s="223"/>
      <c r="I11" s="223"/>
      <c r="J11" s="155"/>
      <c r="K11" s="156"/>
      <c r="L11" s="156"/>
      <c r="M11" s="157"/>
      <c r="N11" s="157"/>
      <c r="AA11" s="162"/>
      <c r="AB11" s="162"/>
      <c r="AC11" s="182"/>
      <c r="AD11" s="6"/>
      <c r="AE11" s="169"/>
    </row>
    <row r="12" spans="2:31" ht="15.4">
      <c r="B12" s="358">
        <v>44470</v>
      </c>
      <c r="C12" s="42">
        <v>211319</v>
      </c>
      <c r="D12" s="42">
        <v>1762127</v>
      </c>
      <c r="H12" s="223"/>
      <c r="I12" s="223"/>
      <c r="J12" s="155"/>
      <c r="K12" s="156"/>
      <c r="L12" s="156"/>
      <c r="M12" s="157"/>
      <c r="N12" s="157"/>
      <c r="AA12" s="198"/>
      <c r="AB12" s="6"/>
      <c r="AC12" s="6"/>
      <c r="AD12" s="6"/>
      <c r="AE12" s="6"/>
    </row>
    <row r="13" spans="2:31">
      <c r="B13" s="358">
        <v>44501</v>
      </c>
      <c r="C13" s="42">
        <v>209426</v>
      </c>
      <c r="D13" s="42">
        <v>1776619</v>
      </c>
      <c r="H13" s="223"/>
      <c r="I13" s="223"/>
      <c r="J13" s="155"/>
      <c r="K13" s="156"/>
      <c r="L13" s="156"/>
      <c r="M13" s="157"/>
      <c r="N13" s="157"/>
      <c r="AA13" s="198"/>
    </row>
    <row r="14" spans="2:31">
      <c r="B14" s="358">
        <v>44531</v>
      </c>
      <c r="C14" s="42">
        <v>202478</v>
      </c>
      <c r="D14" s="42">
        <v>1783871</v>
      </c>
      <c r="F14" s="158"/>
      <c r="H14" s="223"/>
      <c r="I14" s="223"/>
      <c r="J14" s="155"/>
      <c r="K14" s="156"/>
      <c r="L14" s="156"/>
      <c r="M14" s="157"/>
      <c r="N14" s="157"/>
      <c r="AA14" s="198"/>
    </row>
    <row r="15" spans="2:31">
      <c r="B15" s="358">
        <v>44562</v>
      </c>
      <c r="C15" s="42">
        <v>207689</v>
      </c>
      <c r="D15" s="42">
        <v>1794217</v>
      </c>
      <c r="F15" s="158"/>
      <c r="H15" s="223"/>
      <c r="I15" s="223"/>
      <c r="J15" s="155"/>
      <c r="K15" s="156"/>
      <c r="L15" s="156"/>
      <c r="M15" s="157"/>
      <c r="N15" s="157"/>
      <c r="AA15" s="198"/>
    </row>
    <row r="16" spans="2:31">
      <c r="B16" s="358">
        <v>44593</v>
      </c>
      <c r="C16" s="42">
        <v>212618</v>
      </c>
      <c r="D16" s="42">
        <v>1799591</v>
      </c>
      <c r="F16" s="158"/>
      <c r="H16" s="223"/>
      <c r="I16" s="223"/>
      <c r="J16" s="155"/>
      <c r="K16" s="156"/>
      <c r="L16" s="156"/>
      <c r="M16" s="157"/>
      <c r="N16" s="157"/>
      <c r="AA16" s="198"/>
    </row>
    <row r="17" spans="2:31">
      <c r="B17" s="456" t="s">
        <v>398</v>
      </c>
      <c r="C17" s="456"/>
      <c r="D17" s="456"/>
      <c r="F17" s="158"/>
      <c r="H17" s="223"/>
      <c r="I17" s="223"/>
      <c r="J17" s="155"/>
      <c r="K17" s="156"/>
      <c r="L17" s="156"/>
      <c r="M17" s="157"/>
      <c r="N17" s="157"/>
      <c r="AA17" s="198"/>
    </row>
    <row r="18" spans="2:31">
      <c r="B18" s="203"/>
      <c r="C18" s="203"/>
      <c r="D18" s="203"/>
      <c r="F18" s="158"/>
      <c r="J18" s="204"/>
      <c r="K18" s="205"/>
      <c r="L18" s="205"/>
      <c r="M18" s="157"/>
      <c r="N18" s="157"/>
      <c r="AA18" s="198"/>
    </row>
    <row r="19" spans="2:31" ht="16.899999999999999">
      <c r="B19" s="455" t="s">
        <v>449</v>
      </c>
      <c r="C19" s="455"/>
      <c r="D19" s="455"/>
      <c r="F19" s="158"/>
      <c r="AA19" s="198"/>
    </row>
    <row r="20" spans="2:31">
      <c r="B20" s="300" t="s">
        <v>129</v>
      </c>
      <c r="C20" s="300" t="s">
        <v>130</v>
      </c>
      <c r="D20" s="300" t="s">
        <v>115</v>
      </c>
      <c r="F20" s="158"/>
      <c r="AA20" s="198"/>
    </row>
    <row r="21" spans="2:31">
      <c r="B21" s="42">
        <v>84004</v>
      </c>
      <c r="C21" s="42">
        <v>1715587</v>
      </c>
      <c r="D21" s="232">
        <f>SUM(B21:C21)</f>
        <v>1799591</v>
      </c>
      <c r="F21" s="158"/>
      <c r="AA21" s="198"/>
    </row>
    <row r="22" spans="2:31" ht="15" customHeight="1">
      <c r="B22" s="457" t="s">
        <v>399</v>
      </c>
      <c r="C22" s="457"/>
      <c r="D22" s="457"/>
      <c r="E22" s="457"/>
      <c r="F22" s="158"/>
      <c r="K22" s="157"/>
      <c r="AA22" s="198"/>
    </row>
    <row r="23" spans="2:31">
      <c r="B23" s="457"/>
      <c r="C23" s="457"/>
      <c r="D23" s="457"/>
      <c r="E23" s="457"/>
      <c r="F23" s="158"/>
      <c r="K23" s="157"/>
      <c r="AA23" s="198"/>
    </row>
    <row r="24" spans="2:31">
      <c r="B24" s="457"/>
      <c r="C24" s="457"/>
      <c r="D24" s="457"/>
      <c r="E24" s="457"/>
      <c r="F24" s="158"/>
      <c r="K24" s="157"/>
      <c r="AA24" s="198"/>
    </row>
    <row r="25" spans="2:31">
      <c r="B25" s="457"/>
      <c r="C25" s="457"/>
      <c r="D25" s="457"/>
      <c r="E25" s="457"/>
      <c r="F25" s="158"/>
      <c r="K25" s="157"/>
      <c r="AA25" s="198"/>
    </row>
    <row r="26" spans="2:31">
      <c r="B26" s="192" t="s">
        <v>400</v>
      </c>
      <c r="C26" s="192"/>
      <c r="D26" s="192"/>
      <c r="F26" s="158"/>
      <c r="AA26" s="198"/>
      <c r="AC26" s="182"/>
      <c r="AE26" s="182"/>
    </row>
    <row r="27" spans="2:31" ht="14.25" customHeight="1">
      <c r="B27" s="458" t="s">
        <v>530</v>
      </c>
      <c r="C27" s="458"/>
      <c r="D27" s="458"/>
      <c r="E27" s="458"/>
      <c r="F27" s="458"/>
      <c r="G27" s="458"/>
      <c r="H27" s="458"/>
    </row>
    <row r="28" spans="2:31">
      <c r="B28" s="458"/>
      <c r="C28" s="458"/>
      <c r="D28" s="458"/>
      <c r="E28" s="458"/>
      <c r="F28" s="458"/>
      <c r="G28" s="458"/>
      <c r="H28" s="458"/>
    </row>
    <row r="29" spans="2:31">
      <c r="B29" s="458"/>
      <c r="C29" s="458"/>
      <c r="D29" s="458"/>
      <c r="E29" s="458"/>
      <c r="F29" s="458"/>
      <c r="G29" s="458"/>
      <c r="H29" s="458"/>
    </row>
    <row r="30" spans="2:31">
      <c r="B30" s="458"/>
      <c r="C30" s="458"/>
      <c r="D30" s="458"/>
      <c r="E30" s="458"/>
      <c r="F30" s="458"/>
      <c r="G30" s="458"/>
      <c r="H30" s="458"/>
    </row>
    <row r="31" spans="2:31">
      <c r="B31" s="458"/>
      <c r="C31" s="458"/>
      <c r="D31" s="458"/>
      <c r="E31" s="458"/>
      <c r="F31" s="458"/>
      <c r="G31" s="458"/>
      <c r="H31" s="458"/>
    </row>
    <row r="32" spans="2:31">
      <c r="B32" s="458"/>
      <c r="C32" s="458"/>
      <c r="D32" s="458"/>
      <c r="E32" s="458"/>
      <c r="F32" s="458"/>
      <c r="G32" s="458"/>
      <c r="H32" s="458"/>
    </row>
  </sheetData>
  <mergeCells count="5">
    <mergeCell ref="B2:D2"/>
    <mergeCell ref="B19:D19"/>
    <mergeCell ref="B17:D17"/>
    <mergeCell ref="B22:E25"/>
    <mergeCell ref="B27:H32"/>
  </mergeCells>
  <hyperlinks>
    <hyperlink ref="B1" location="'Table of Contents'!A1" display="Table of Contents" xr:uid="{619560E3-198D-4284-AEAA-09802212F3E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8BB77-C535-464C-8EDB-137371ACBC66}">
  <dimension ref="B1:AA276"/>
  <sheetViews>
    <sheetView zoomScaleNormal="100" workbookViewId="0">
      <selection activeCell="B1" sqref="B1"/>
    </sheetView>
  </sheetViews>
  <sheetFormatPr defaultColWidth="9.1328125" defaultRowHeight="14.25"/>
  <cols>
    <col min="1" max="1" width="9.1328125" style="217"/>
    <col min="2" max="2" width="39.3984375" style="217" customWidth="1"/>
    <col min="3" max="3" width="19.1328125" style="217" customWidth="1"/>
    <col min="4" max="4" width="18.86328125" style="217" customWidth="1"/>
    <col min="5" max="5" width="9.1328125" style="217"/>
    <col min="6" max="6" width="17" style="132" customWidth="1"/>
    <col min="7" max="7" width="36.86328125" style="217" customWidth="1"/>
    <col min="8" max="9" width="9.1328125" style="97"/>
    <col min="10" max="21" width="9.1328125" style="217" customWidth="1"/>
    <col min="22" max="22" width="9.1328125" style="217"/>
    <col min="23" max="23" width="42.265625" style="217" customWidth="1"/>
    <col min="24" max="24" width="10.86328125" style="217" customWidth="1"/>
    <col min="25" max="26" width="7.265625" style="217" customWidth="1"/>
    <col min="27" max="27" width="7.73046875" style="217" customWidth="1"/>
    <col min="28" max="16384" width="9.1328125" style="217"/>
  </cols>
  <sheetData>
    <row r="1" spans="2:27">
      <c r="B1" s="13" t="s">
        <v>117</v>
      </c>
      <c r="C1" s="160"/>
      <c r="D1" s="160"/>
    </row>
    <row r="2" spans="2:27" ht="19.5" customHeight="1">
      <c r="H2" s="217"/>
      <c r="I2" s="217"/>
      <c r="Y2" s="169"/>
    </row>
    <row r="3" spans="2:27" ht="16.899999999999999" customHeight="1">
      <c r="B3" s="459" t="s">
        <v>452</v>
      </c>
      <c r="C3" s="459"/>
      <c r="D3" s="459"/>
      <c r="F3" s="459" t="s">
        <v>501</v>
      </c>
      <c r="G3" s="459"/>
      <c r="H3" s="459"/>
      <c r="I3" s="459"/>
      <c r="Y3" s="169"/>
    </row>
    <row r="4" spans="2:27">
      <c r="B4" s="66" t="s">
        <v>118</v>
      </c>
      <c r="C4" s="229" t="s">
        <v>114</v>
      </c>
      <c r="D4" s="66" t="s">
        <v>384</v>
      </c>
      <c r="F4" s="229" t="s">
        <v>0</v>
      </c>
      <c r="G4" s="229" t="s">
        <v>118</v>
      </c>
      <c r="H4" s="302">
        <v>2022</v>
      </c>
      <c r="I4" s="230">
        <v>2021</v>
      </c>
      <c r="Y4" s="169"/>
      <c r="AA4" s="169"/>
    </row>
    <row r="5" spans="2:27" ht="15.4">
      <c r="B5" s="14" t="s">
        <v>40</v>
      </c>
      <c r="C5" s="234">
        <v>1860</v>
      </c>
      <c r="D5" s="200" t="str">
        <f>IF(C5/C$17&lt;0.01,"&lt;1%",C5/C$17)</f>
        <v>&lt;1%</v>
      </c>
      <c r="F5" s="460" t="s">
        <v>1</v>
      </c>
      <c r="G5" s="262" t="s">
        <v>41</v>
      </c>
      <c r="H5" s="317">
        <v>145</v>
      </c>
      <c r="I5" s="360">
        <v>145</v>
      </c>
      <c r="J5" s="202"/>
      <c r="K5" s="395"/>
      <c r="L5" s="345"/>
      <c r="M5" s="396"/>
      <c r="N5" s="202"/>
      <c r="Y5" s="169"/>
      <c r="AA5" s="169"/>
    </row>
    <row r="6" spans="2:27" ht="15.4">
      <c r="B6" s="14" t="s">
        <v>379</v>
      </c>
      <c r="C6" s="234">
        <v>2845</v>
      </c>
      <c r="D6" s="200">
        <f t="shared" ref="D6:D16" si="0">IF(C6/C$17&lt;0.01,"&lt;1%",C6/C$17)</f>
        <v>1.3380805011805209E-2</v>
      </c>
      <c r="F6" s="461"/>
      <c r="G6" s="262" t="s">
        <v>44</v>
      </c>
      <c r="H6" s="317">
        <v>131</v>
      </c>
      <c r="I6" s="360">
        <v>80</v>
      </c>
      <c r="J6" s="202"/>
      <c r="K6" s="345"/>
      <c r="L6" s="345"/>
      <c r="M6" s="396"/>
      <c r="N6" s="202"/>
      <c r="Y6" s="169"/>
    </row>
    <row r="7" spans="2:27" ht="15.4">
      <c r="B7" s="14" t="s">
        <v>41</v>
      </c>
      <c r="C7" s="234">
        <v>34776</v>
      </c>
      <c r="D7" s="200">
        <f t="shared" si="0"/>
        <v>0.16356094027786924</v>
      </c>
      <c r="F7" s="461"/>
      <c r="G7" s="262" t="s">
        <v>51</v>
      </c>
      <c r="H7" s="361" t="s">
        <v>502</v>
      </c>
      <c r="I7" s="362" t="s">
        <v>502</v>
      </c>
      <c r="J7" s="202"/>
      <c r="K7" s="345"/>
      <c r="L7" s="345"/>
      <c r="M7" s="396"/>
      <c r="N7" s="202"/>
      <c r="Y7" s="169"/>
      <c r="AA7" s="169"/>
    </row>
    <row r="8" spans="2:27" ht="15.4">
      <c r="B8" s="14" t="s">
        <v>42</v>
      </c>
      <c r="C8" s="234">
        <v>6191</v>
      </c>
      <c r="D8" s="200">
        <f t="shared" si="0"/>
        <v>2.9117948621471372E-2</v>
      </c>
      <c r="F8" s="461"/>
      <c r="G8" s="16" t="s">
        <v>115</v>
      </c>
      <c r="H8" s="10">
        <v>285</v>
      </c>
      <c r="I8" s="363">
        <v>226</v>
      </c>
      <c r="J8" s="202"/>
      <c r="K8" s="345"/>
      <c r="L8" s="345"/>
      <c r="M8" s="396"/>
      <c r="N8" s="202"/>
      <c r="Y8" s="169"/>
      <c r="AA8" s="169"/>
    </row>
    <row r="9" spans="2:27" ht="15">
      <c r="B9" s="14" t="s">
        <v>43</v>
      </c>
      <c r="C9" s="234">
        <v>41297</v>
      </c>
      <c r="D9" s="200">
        <f t="shared" si="0"/>
        <v>0.19423096821529692</v>
      </c>
      <c r="F9" s="460" t="s">
        <v>2</v>
      </c>
      <c r="G9" s="262" t="s">
        <v>41</v>
      </c>
      <c r="H9" s="317">
        <v>123</v>
      </c>
      <c r="I9" s="317">
        <v>74</v>
      </c>
      <c r="J9" s="202"/>
      <c r="K9" s="397"/>
      <c r="L9" s="202"/>
      <c r="M9" s="398"/>
      <c r="N9" s="202"/>
      <c r="Y9" s="169"/>
      <c r="AA9" s="169"/>
    </row>
    <row r="10" spans="2:27">
      <c r="B10" s="14" t="s">
        <v>44</v>
      </c>
      <c r="C10" s="234">
        <v>27757</v>
      </c>
      <c r="D10" s="200">
        <f t="shared" si="0"/>
        <v>0.13054868355454383</v>
      </c>
      <c r="F10" s="461"/>
      <c r="G10" s="262" t="s">
        <v>44</v>
      </c>
      <c r="H10" s="317">
        <v>270</v>
      </c>
      <c r="I10" s="317">
        <v>271</v>
      </c>
      <c r="J10" s="202"/>
      <c r="K10" s="202"/>
      <c r="L10" s="202"/>
      <c r="M10" s="202"/>
      <c r="N10" s="202"/>
      <c r="Y10" s="169"/>
      <c r="AA10" s="169"/>
    </row>
    <row r="11" spans="2:27" ht="15.4">
      <c r="B11" s="14" t="s">
        <v>45</v>
      </c>
      <c r="C11" s="234">
        <v>59697</v>
      </c>
      <c r="D11" s="200">
        <f t="shared" si="0"/>
        <v>0.28077114825649757</v>
      </c>
      <c r="F11" s="461"/>
      <c r="G11" s="16" t="s">
        <v>115</v>
      </c>
      <c r="H11" s="10">
        <v>393</v>
      </c>
      <c r="I11" s="363">
        <v>345</v>
      </c>
      <c r="J11" s="202"/>
      <c r="K11" s="202"/>
      <c r="L11" s="202"/>
      <c r="M11" s="202"/>
      <c r="N11" s="202"/>
      <c r="Y11" s="169"/>
      <c r="Z11" s="6"/>
      <c r="AA11" s="6"/>
    </row>
    <row r="12" spans="2:27" ht="15.4">
      <c r="B12" s="14" t="s">
        <v>46</v>
      </c>
      <c r="C12" s="234">
        <v>2689</v>
      </c>
      <c r="D12" s="200">
        <f t="shared" si="0"/>
        <v>1.2647094789716769E-2</v>
      </c>
      <c r="F12" s="462" t="s">
        <v>3</v>
      </c>
      <c r="G12" s="262" t="s">
        <v>40</v>
      </c>
      <c r="H12" s="317">
        <v>58</v>
      </c>
      <c r="I12" s="360">
        <v>28</v>
      </c>
      <c r="X12" s="6"/>
      <c r="Y12" s="169"/>
      <c r="Z12" s="6"/>
      <c r="AA12" s="6"/>
    </row>
    <row r="13" spans="2:27" ht="15.4">
      <c r="B13" s="14" t="s">
        <v>47</v>
      </c>
      <c r="C13" s="234">
        <v>16691</v>
      </c>
      <c r="D13" s="200">
        <f t="shared" si="0"/>
        <v>7.8502290492808699E-2</v>
      </c>
      <c r="F13" s="463"/>
      <c r="G13" s="262" t="s">
        <v>379</v>
      </c>
      <c r="H13" s="317">
        <v>124</v>
      </c>
      <c r="I13" s="362" t="s">
        <v>417</v>
      </c>
      <c r="X13" s="6"/>
      <c r="Y13" s="169"/>
      <c r="Z13" s="6"/>
      <c r="AA13" s="6"/>
    </row>
    <row r="14" spans="2:27">
      <c r="B14" s="316" t="s">
        <v>49</v>
      </c>
      <c r="C14" s="234">
        <v>1331</v>
      </c>
      <c r="D14" s="200" t="s">
        <v>370</v>
      </c>
      <c r="F14" s="463"/>
      <c r="G14" s="262" t="s">
        <v>41</v>
      </c>
      <c r="H14" s="317">
        <v>1309</v>
      </c>
      <c r="I14" s="360">
        <v>1430</v>
      </c>
    </row>
    <row r="15" spans="2:27" ht="12.75" customHeight="1">
      <c r="B15" s="316" t="s">
        <v>50</v>
      </c>
      <c r="C15" s="234">
        <v>14365</v>
      </c>
      <c r="D15" s="359">
        <f>C15/C$17</f>
        <v>6.7562482950643876E-2</v>
      </c>
      <c r="E15" s="333"/>
      <c r="F15" s="463"/>
      <c r="G15" s="262" t="s">
        <v>43</v>
      </c>
      <c r="H15" s="317">
        <v>747</v>
      </c>
      <c r="I15" s="360">
        <v>871</v>
      </c>
    </row>
    <row r="16" spans="2:27">
      <c r="B16" s="316" t="s">
        <v>51</v>
      </c>
      <c r="C16" s="234">
        <v>3119</v>
      </c>
      <c r="D16" s="200">
        <f t="shared" si="0"/>
        <v>1.4669501171114393E-2</v>
      </c>
      <c r="F16" s="463"/>
      <c r="G16" s="262" t="s">
        <v>44</v>
      </c>
      <c r="H16" s="317">
        <v>1091</v>
      </c>
      <c r="I16" s="360">
        <v>620</v>
      </c>
      <c r="Y16" s="169"/>
    </row>
    <row r="17" spans="2:27">
      <c r="B17" s="29" t="s">
        <v>115</v>
      </c>
      <c r="C17" s="29">
        <f>SUM(C5:C16)</f>
        <v>212618</v>
      </c>
      <c r="D17" s="30">
        <f>C17/C17</f>
        <v>1</v>
      </c>
      <c r="F17" s="463"/>
      <c r="G17" s="262" t="s">
        <v>45</v>
      </c>
      <c r="H17" s="317">
        <v>382</v>
      </c>
      <c r="I17" s="362" t="s">
        <v>417</v>
      </c>
      <c r="Y17" s="169"/>
    </row>
    <row r="18" spans="2:27">
      <c r="B18" s="456" t="s">
        <v>401</v>
      </c>
      <c r="C18" s="456"/>
      <c r="D18" s="456"/>
      <c r="F18" s="463"/>
      <c r="G18" s="262" t="s">
        <v>48</v>
      </c>
      <c r="H18" s="364" t="s">
        <v>417</v>
      </c>
      <c r="I18" s="360">
        <v>32</v>
      </c>
      <c r="Y18" s="169"/>
    </row>
    <row r="19" spans="2:27">
      <c r="F19" s="464"/>
      <c r="G19" s="16" t="s">
        <v>115</v>
      </c>
      <c r="H19" s="10">
        <v>3711</v>
      </c>
      <c r="I19" s="10">
        <v>2981</v>
      </c>
      <c r="Y19" s="169"/>
    </row>
    <row r="20" spans="2:27">
      <c r="F20" s="460" t="s">
        <v>4</v>
      </c>
      <c r="G20" s="262" t="s">
        <v>379</v>
      </c>
      <c r="H20" s="317">
        <v>262</v>
      </c>
      <c r="I20" s="360">
        <v>25</v>
      </c>
    </row>
    <row r="21" spans="2:27">
      <c r="F21" s="460"/>
      <c r="G21" s="262" t="s">
        <v>41</v>
      </c>
      <c r="H21" s="317">
        <v>1382</v>
      </c>
      <c r="I21" s="360">
        <v>1371</v>
      </c>
      <c r="AA21" s="169"/>
    </row>
    <row r="22" spans="2:27">
      <c r="F22" s="461"/>
      <c r="G22" s="351" t="s">
        <v>44</v>
      </c>
      <c r="H22" s="360">
        <v>806</v>
      </c>
      <c r="I22" s="317">
        <v>576</v>
      </c>
    </row>
    <row r="23" spans="2:27">
      <c r="F23" s="461"/>
      <c r="G23" s="16" t="s">
        <v>115</v>
      </c>
      <c r="H23" s="10">
        <f>SUM(H20:H22)</f>
        <v>2450</v>
      </c>
      <c r="I23" s="10">
        <f>SUM(I20:I22)</f>
        <v>1972</v>
      </c>
    </row>
    <row r="24" spans="2:27">
      <c r="F24" s="462" t="s">
        <v>5</v>
      </c>
      <c r="G24" s="283" t="s">
        <v>44</v>
      </c>
      <c r="H24" s="317">
        <v>1618</v>
      </c>
      <c r="I24" s="317">
        <v>1882</v>
      </c>
      <c r="AA24" s="169"/>
    </row>
    <row r="25" spans="2:27">
      <c r="F25" s="463"/>
      <c r="G25" s="282" t="s">
        <v>50</v>
      </c>
      <c r="H25" s="317">
        <v>537</v>
      </c>
      <c r="I25" s="317">
        <v>239</v>
      </c>
      <c r="AA25" s="169"/>
    </row>
    <row r="26" spans="2:27">
      <c r="F26" s="463"/>
      <c r="G26" s="282" t="s">
        <v>51</v>
      </c>
      <c r="H26" s="317">
        <v>517</v>
      </c>
      <c r="I26" s="317">
        <v>139</v>
      </c>
    </row>
    <row r="27" spans="2:27">
      <c r="F27" s="464"/>
      <c r="G27" s="284" t="s">
        <v>115</v>
      </c>
      <c r="H27" s="10">
        <v>2672</v>
      </c>
      <c r="I27" s="10">
        <v>2260</v>
      </c>
    </row>
    <row r="28" spans="2:27">
      <c r="F28" s="460" t="s">
        <v>6</v>
      </c>
      <c r="G28" s="262" t="s">
        <v>40</v>
      </c>
      <c r="H28" s="317">
        <v>294</v>
      </c>
      <c r="I28" s="365">
        <v>243</v>
      </c>
    </row>
    <row r="29" spans="2:27">
      <c r="F29" s="461"/>
      <c r="G29" s="262" t="s">
        <v>42</v>
      </c>
      <c r="H29" s="317">
        <v>4930</v>
      </c>
      <c r="I29" s="365">
        <v>4986</v>
      </c>
    </row>
    <row r="30" spans="2:27">
      <c r="F30" s="461"/>
      <c r="G30" s="262" t="s">
        <v>44</v>
      </c>
      <c r="H30" s="317">
        <v>773</v>
      </c>
      <c r="I30" s="365">
        <v>945</v>
      </c>
    </row>
    <row r="31" spans="2:27">
      <c r="F31" s="461"/>
      <c r="G31" s="262" t="s">
        <v>45</v>
      </c>
      <c r="H31" s="317">
        <v>5398</v>
      </c>
      <c r="I31" s="365">
        <v>4700</v>
      </c>
    </row>
    <row r="32" spans="2:27">
      <c r="F32" s="461"/>
      <c r="G32" s="262" t="s">
        <v>46</v>
      </c>
      <c r="H32" s="317">
        <v>1817</v>
      </c>
      <c r="I32" s="365">
        <v>1158</v>
      </c>
    </row>
    <row r="33" spans="6:9">
      <c r="F33" s="461"/>
      <c r="G33" s="262" t="s">
        <v>48</v>
      </c>
      <c r="H33" s="364" t="s">
        <v>417</v>
      </c>
      <c r="I33" s="365">
        <v>177</v>
      </c>
    </row>
    <row r="34" spans="6:9">
      <c r="F34" s="461"/>
      <c r="G34" s="262" t="s">
        <v>49</v>
      </c>
      <c r="H34" s="317">
        <v>1331</v>
      </c>
      <c r="I34" s="365">
        <v>510</v>
      </c>
    </row>
    <row r="35" spans="6:9">
      <c r="F35" s="461"/>
      <c r="G35" s="16" t="s">
        <v>115</v>
      </c>
      <c r="H35" s="10">
        <v>14543</v>
      </c>
      <c r="I35" s="10">
        <v>12719</v>
      </c>
    </row>
    <row r="36" spans="6:9">
      <c r="F36" s="462" t="s">
        <v>7</v>
      </c>
      <c r="G36" s="262" t="s">
        <v>40</v>
      </c>
      <c r="H36" s="361" t="s">
        <v>502</v>
      </c>
      <c r="I36" s="364" t="s">
        <v>417</v>
      </c>
    </row>
    <row r="37" spans="6:9">
      <c r="F37" s="463"/>
      <c r="G37" s="262" t="s">
        <v>41</v>
      </c>
      <c r="H37" s="317">
        <v>24</v>
      </c>
      <c r="I37" s="365">
        <v>19</v>
      </c>
    </row>
    <row r="38" spans="6:9">
      <c r="F38" s="463"/>
      <c r="G38" s="262" t="s">
        <v>43</v>
      </c>
      <c r="H38" s="317">
        <v>24</v>
      </c>
      <c r="I38" s="365">
        <v>29</v>
      </c>
    </row>
    <row r="39" spans="6:9">
      <c r="F39" s="463"/>
      <c r="G39" s="262" t="s">
        <v>44</v>
      </c>
      <c r="H39" s="317">
        <v>36</v>
      </c>
      <c r="I39" s="365">
        <v>26</v>
      </c>
    </row>
    <row r="40" spans="6:9">
      <c r="F40" s="464"/>
      <c r="G40" s="16" t="s">
        <v>115</v>
      </c>
      <c r="H40" s="363">
        <v>86</v>
      </c>
      <c r="I40" s="363">
        <v>74</v>
      </c>
    </row>
    <row r="41" spans="6:9">
      <c r="F41" s="462" t="s">
        <v>8</v>
      </c>
      <c r="G41" s="262" t="s">
        <v>42</v>
      </c>
      <c r="H41" s="317">
        <v>1261</v>
      </c>
      <c r="I41" s="365">
        <v>1432</v>
      </c>
    </row>
    <row r="42" spans="6:9">
      <c r="F42" s="463"/>
      <c r="G42" s="262" t="s">
        <v>44</v>
      </c>
      <c r="H42" s="317">
        <v>521</v>
      </c>
      <c r="I42" s="365">
        <v>551</v>
      </c>
    </row>
    <row r="43" spans="6:9">
      <c r="F43" s="463"/>
      <c r="G43" s="262" t="s">
        <v>45</v>
      </c>
      <c r="H43" s="317">
        <v>362</v>
      </c>
      <c r="I43" s="364" t="s">
        <v>417</v>
      </c>
    </row>
    <row r="44" spans="6:9">
      <c r="F44" s="463"/>
      <c r="G44" s="262" t="s">
        <v>50</v>
      </c>
      <c r="H44" s="317">
        <v>267</v>
      </c>
      <c r="I44" s="365">
        <v>160</v>
      </c>
    </row>
    <row r="45" spans="6:9">
      <c r="F45" s="464"/>
      <c r="G45" s="16" t="s">
        <v>115</v>
      </c>
      <c r="H45" s="10">
        <v>2411</v>
      </c>
      <c r="I45" s="10">
        <v>2143</v>
      </c>
    </row>
    <row r="46" spans="6:9">
      <c r="F46" s="460" t="s">
        <v>9</v>
      </c>
      <c r="G46" s="262" t="s">
        <v>379</v>
      </c>
      <c r="H46" s="317">
        <v>91</v>
      </c>
      <c r="I46" s="365">
        <v>16</v>
      </c>
    </row>
    <row r="47" spans="6:9">
      <c r="F47" s="460"/>
      <c r="G47" s="262" t="s">
        <v>41</v>
      </c>
      <c r="H47" s="317">
        <v>538</v>
      </c>
      <c r="I47" s="365">
        <v>515</v>
      </c>
    </row>
    <row r="48" spans="6:9">
      <c r="F48" s="461"/>
      <c r="G48" s="262" t="s">
        <v>44</v>
      </c>
      <c r="H48" s="317">
        <v>307</v>
      </c>
      <c r="I48" s="365">
        <v>214</v>
      </c>
    </row>
    <row r="49" spans="6:9">
      <c r="F49" s="461"/>
      <c r="G49" s="16" t="s">
        <v>115</v>
      </c>
      <c r="H49" s="10">
        <v>936</v>
      </c>
      <c r="I49" s="10">
        <v>745</v>
      </c>
    </row>
    <row r="50" spans="6:9">
      <c r="F50" s="460" t="s">
        <v>10</v>
      </c>
      <c r="G50" s="262" t="s">
        <v>41</v>
      </c>
      <c r="H50" s="317">
        <v>40</v>
      </c>
      <c r="I50" s="365">
        <v>13</v>
      </c>
    </row>
    <row r="51" spans="6:9">
      <c r="F51" s="461"/>
      <c r="G51" s="262" t="s">
        <v>44</v>
      </c>
      <c r="H51" s="317">
        <v>19</v>
      </c>
      <c r="I51" s="365">
        <v>13</v>
      </c>
    </row>
    <row r="52" spans="6:9">
      <c r="F52" s="461"/>
      <c r="G52" s="262" t="s">
        <v>45</v>
      </c>
      <c r="H52" s="317">
        <v>128</v>
      </c>
      <c r="I52" s="365">
        <v>130</v>
      </c>
    </row>
    <row r="53" spans="6:9">
      <c r="F53" s="461"/>
      <c r="G53" s="16" t="s">
        <v>115</v>
      </c>
      <c r="H53" s="10">
        <v>187</v>
      </c>
      <c r="I53" s="10">
        <v>156</v>
      </c>
    </row>
    <row r="54" spans="6:9">
      <c r="F54" s="462" t="s">
        <v>11</v>
      </c>
      <c r="G54" s="262" t="s">
        <v>40</v>
      </c>
      <c r="H54" s="317">
        <v>20</v>
      </c>
      <c r="I54" s="361" t="s">
        <v>502</v>
      </c>
    </row>
    <row r="55" spans="6:9">
      <c r="F55" s="463"/>
      <c r="G55" s="262" t="s">
        <v>379</v>
      </c>
      <c r="H55" s="317">
        <v>51</v>
      </c>
      <c r="I55" s="364" t="s">
        <v>417</v>
      </c>
    </row>
    <row r="56" spans="6:9">
      <c r="F56" s="463"/>
      <c r="G56" s="262" t="s">
        <v>41</v>
      </c>
      <c r="H56" s="317">
        <v>583</v>
      </c>
      <c r="I56" s="365">
        <v>612</v>
      </c>
    </row>
    <row r="57" spans="6:9">
      <c r="F57" s="463"/>
      <c r="G57" s="262" t="s">
        <v>43</v>
      </c>
      <c r="H57" s="317">
        <v>183</v>
      </c>
      <c r="I57" s="365">
        <v>228</v>
      </c>
    </row>
    <row r="58" spans="6:9">
      <c r="F58" s="463"/>
      <c r="G58" s="262" t="s">
        <v>45</v>
      </c>
      <c r="H58" s="317">
        <v>118</v>
      </c>
      <c r="I58" s="364" t="s">
        <v>417</v>
      </c>
    </row>
    <row r="59" spans="6:9">
      <c r="F59" s="463"/>
      <c r="G59" s="262" t="s">
        <v>47</v>
      </c>
      <c r="H59" s="317">
        <v>200</v>
      </c>
      <c r="I59" s="365">
        <v>148</v>
      </c>
    </row>
    <row r="60" spans="6:9">
      <c r="F60" s="463"/>
      <c r="G60" s="262" t="s">
        <v>48</v>
      </c>
      <c r="H60" s="362" t="s">
        <v>417</v>
      </c>
      <c r="I60" s="365">
        <v>12</v>
      </c>
    </row>
    <row r="61" spans="6:9">
      <c r="F61" s="464"/>
      <c r="G61" s="16" t="s">
        <v>115</v>
      </c>
      <c r="H61" s="10">
        <v>1155</v>
      </c>
      <c r="I61" s="10">
        <v>1009</v>
      </c>
    </row>
    <row r="62" spans="6:9">
      <c r="F62" s="460" t="s">
        <v>12</v>
      </c>
      <c r="G62" s="262" t="s">
        <v>41</v>
      </c>
      <c r="H62" s="361" t="s">
        <v>502</v>
      </c>
      <c r="I62" s="360">
        <v>11</v>
      </c>
    </row>
    <row r="63" spans="6:9">
      <c r="F63" s="461"/>
      <c r="G63" s="262" t="s">
        <v>44</v>
      </c>
      <c r="H63" s="317">
        <v>46</v>
      </c>
      <c r="I63" s="360">
        <v>43</v>
      </c>
    </row>
    <row r="64" spans="6:9">
      <c r="F64" s="461"/>
      <c r="G64" s="16" t="s">
        <v>115</v>
      </c>
      <c r="H64" s="363">
        <v>55</v>
      </c>
      <c r="I64" s="363">
        <v>54</v>
      </c>
    </row>
    <row r="65" spans="6:9">
      <c r="F65" s="460" t="s">
        <v>13</v>
      </c>
      <c r="G65" s="262" t="s">
        <v>379</v>
      </c>
      <c r="H65" s="317">
        <v>159</v>
      </c>
      <c r="I65" s="360">
        <v>17</v>
      </c>
    </row>
    <row r="66" spans="6:9">
      <c r="F66" s="460"/>
      <c r="G66" s="262" t="s">
        <v>41</v>
      </c>
      <c r="H66" s="317">
        <v>767</v>
      </c>
      <c r="I66" s="360">
        <v>752</v>
      </c>
    </row>
    <row r="67" spans="6:9">
      <c r="F67" s="461"/>
      <c r="G67" s="262" t="s">
        <v>44</v>
      </c>
      <c r="H67" s="317">
        <v>648</v>
      </c>
      <c r="I67" s="360">
        <v>527</v>
      </c>
    </row>
    <row r="68" spans="6:9">
      <c r="F68" s="461"/>
      <c r="G68" s="16" t="s">
        <v>115</v>
      </c>
      <c r="H68" s="10">
        <v>1574</v>
      </c>
      <c r="I68" s="10">
        <v>1296</v>
      </c>
    </row>
    <row r="69" spans="6:9">
      <c r="F69" s="460" t="s">
        <v>14</v>
      </c>
      <c r="G69" s="262" t="s">
        <v>47</v>
      </c>
      <c r="H69" s="317">
        <v>1037</v>
      </c>
      <c r="I69" s="365">
        <v>1385</v>
      </c>
    </row>
    <row r="70" spans="6:9">
      <c r="F70" s="461"/>
      <c r="G70" s="262" t="s">
        <v>50</v>
      </c>
      <c r="H70" s="317">
        <v>721</v>
      </c>
      <c r="I70" s="365">
        <v>168</v>
      </c>
    </row>
    <row r="71" spans="6:9">
      <c r="F71" s="461"/>
      <c r="G71" s="16" t="s">
        <v>115</v>
      </c>
      <c r="H71" s="10">
        <v>1758</v>
      </c>
      <c r="I71" s="10">
        <v>1553</v>
      </c>
    </row>
    <row r="72" spans="6:9">
      <c r="F72" s="460" t="s">
        <v>15</v>
      </c>
      <c r="G72" s="262" t="s">
        <v>43</v>
      </c>
      <c r="H72" s="317">
        <v>1356</v>
      </c>
      <c r="I72" s="317">
        <v>1635</v>
      </c>
    </row>
    <row r="73" spans="6:9">
      <c r="F73" s="461"/>
      <c r="G73" s="262" t="s">
        <v>44</v>
      </c>
      <c r="H73" s="317">
        <v>751</v>
      </c>
      <c r="I73" s="317">
        <v>505</v>
      </c>
    </row>
    <row r="74" spans="6:9">
      <c r="F74" s="461"/>
      <c r="G74" s="262" t="s">
        <v>50</v>
      </c>
      <c r="H74" s="317">
        <v>569</v>
      </c>
      <c r="I74" s="317">
        <v>242</v>
      </c>
    </row>
    <row r="75" spans="6:9">
      <c r="F75" s="461"/>
      <c r="G75" s="16" t="s">
        <v>115</v>
      </c>
      <c r="H75" s="10">
        <v>2676</v>
      </c>
      <c r="I75" s="10">
        <v>2382</v>
      </c>
    </row>
    <row r="76" spans="6:9">
      <c r="F76" s="462" t="s">
        <v>16</v>
      </c>
      <c r="G76" s="262" t="s">
        <v>379</v>
      </c>
      <c r="H76" s="317">
        <v>11</v>
      </c>
      <c r="I76" s="364" t="s">
        <v>417</v>
      </c>
    </row>
    <row r="77" spans="6:9">
      <c r="F77" s="463"/>
      <c r="G77" s="262" t="s">
        <v>41</v>
      </c>
      <c r="H77" s="317">
        <v>965</v>
      </c>
      <c r="I77" s="365">
        <v>949</v>
      </c>
    </row>
    <row r="78" spans="6:9">
      <c r="F78" s="463"/>
      <c r="G78" s="262" t="s">
        <v>44</v>
      </c>
      <c r="H78" s="317">
        <v>358</v>
      </c>
      <c r="I78" s="365">
        <v>415</v>
      </c>
    </row>
    <row r="79" spans="6:9">
      <c r="F79" s="463"/>
      <c r="G79" s="262" t="s">
        <v>50</v>
      </c>
      <c r="H79" s="317">
        <v>131</v>
      </c>
      <c r="I79" s="365">
        <v>80</v>
      </c>
    </row>
    <row r="80" spans="6:9">
      <c r="F80" s="463"/>
      <c r="G80" s="262" t="s">
        <v>51</v>
      </c>
      <c r="H80" s="317">
        <v>75</v>
      </c>
      <c r="I80" s="365">
        <v>19</v>
      </c>
    </row>
    <row r="81" spans="6:9">
      <c r="F81" s="464"/>
      <c r="G81" s="16" t="s">
        <v>115</v>
      </c>
      <c r="H81" s="10">
        <v>1540</v>
      </c>
      <c r="I81" s="10">
        <v>1463</v>
      </c>
    </row>
    <row r="82" spans="6:9">
      <c r="F82" s="462" t="s">
        <v>17</v>
      </c>
      <c r="G82" s="262" t="s">
        <v>40</v>
      </c>
      <c r="H82" s="317">
        <v>530</v>
      </c>
      <c r="I82" s="365">
        <v>568</v>
      </c>
    </row>
    <row r="83" spans="6:9">
      <c r="F83" s="463"/>
      <c r="G83" s="262" t="s">
        <v>379</v>
      </c>
      <c r="H83" s="317">
        <v>127</v>
      </c>
      <c r="I83" s="364" t="s">
        <v>417</v>
      </c>
    </row>
    <row r="84" spans="6:9">
      <c r="F84" s="463"/>
      <c r="G84" s="262" t="s">
        <v>41</v>
      </c>
      <c r="H84" s="317">
        <v>8993</v>
      </c>
      <c r="I84" s="365">
        <v>10235</v>
      </c>
    </row>
    <row r="85" spans="6:9">
      <c r="F85" s="463"/>
      <c r="G85" s="262" t="s">
        <v>43</v>
      </c>
      <c r="H85" s="317">
        <v>19868</v>
      </c>
      <c r="I85" s="365">
        <v>21535</v>
      </c>
    </row>
    <row r="86" spans="6:9">
      <c r="F86" s="463"/>
      <c r="G86" s="262" t="s">
        <v>44</v>
      </c>
      <c r="H86" s="317">
        <v>4549</v>
      </c>
      <c r="I86" s="365">
        <v>3373</v>
      </c>
    </row>
    <row r="87" spans="6:9">
      <c r="F87" s="463"/>
      <c r="G87" s="262" t="s">
        <v>45</v>
      </c>
      <c r="H87" s="317">
        <v>25789</v>
      </c>
      <c r="I87" s="365">
        <v>22561</v>
      </c>
    </row>
    <row r="88" spans="6:9">
      <c r="F88" s="463"/>
      <c r="G88" s="262" t="s">
        <v>47</v>
      </c>
      <c r="H88" s="317">
        <v>13352</v>
      </c>
      <c r="I88" s="365">
        <v>13197</v>
      </c>
    </row>
    <row r="89" spans="6:9">
      <c r="F89" s="463"/>
      <c r="G89" s="262" t="s">
        <v>50</v>
      </c>
      <c r="H89" s="317">
        <v>4327</v>
      </c>
      <c r="I89" s="365">
        <v>1475</v>
      </c>
    </row>
    <row r="90" spans="6:9">
      <c r="F90" s="463"/>
      <c r="G90" s="262" t="s">
        <v>51</v>
      </c>
      <c r="H90" s="317">
        <v>1565</v>
      </c>
      <c r="I90" s="365">
        <v>227</v>
      </c>
    </row>
    <row r="91" spans="6:9">
      <c r="F91" s="464"/>
      <c r="G91" s="16" t="s">
        <v>115</v>
      </c>
      <c r="H91" s="10">
        <v>79100</v>
      </c>
      <c r="I91" s="10">
        <v>73171</v>
      </c>
    </row>
    <row r="92" spans="6:9">
      <c r="F92" s="460" t="s">
        <v>18</v>
      </c>
      <c r="G92" s="262" t="s">
        <v>40</v>
      </c>
      <c r="H92" s="317">
        <v>27</v>
      </c>
      <c r="I92" s="365">
        <v>10</v>
      </c>
    </row>
    <row r="93" spans="6:9">
      <c r="F93" s="460"/>
      <c r="G93" s="262" t="s">
        <v>379</v>
      </c>
      <c r="H93" s="317">
        <v>31</v>
      </c>
      <c r="I93" s="361" t="s">
        <v>502</v>
      </c>
    </row>
    <row r="94" spans="6:9">
      <c r="F94" s="461"/>
      <c r="G94" s="262" t="s">
        <v>41</v>
      </c>
      <c r="H94" s="317">
        <v>1489</v>
      </c>
      <c r="I94" s="365">
        <v>1072</v>
      </c>
    </row>
    <row r="95" spans="6:9">
      <c r="F95" s="461"/>
      <c r="G95" s="262" t="s">
        <v>43</v>
      </c>
      <c r="H95" s="317">
        <v>1752</v>
      </c>
      <c r="I95" s="365">
        <v>2016</v>
      </c>
    </row>
    <row r="96" spans="6:9">
      <c r="F96" s="461"/>
      <c r="G96" s="262" t="s">
        <v>45</v>
      </c>
      <c r="H96" s="317">
        <v>1215</v>
      </c>
      <c r="I96" s="365">
        <v>948</v>
      </c>
    </row>
    <row r="97" spans="6:9">
      <c r="F97" s="461"/>
      <c r="G97" s="262" t="s">
        <v>47</v>
      </c>
      <c r="H97" s="317">
        <v>1829</v>
      </c>
      <c r="I97" s="365">
        <v>2032</v>
      </c>
    </row>
    <row r="98" spans="6:9">
      <c r="F98" s="461"/>
      <c r="G98" s="262" t="s">
        <v>50</v>
      </c>
      <c r="H98" s="317">
        <v>493</v>
      </c>
      <c r="I98" s="365">
        <v>107</v>
      </c>
    </row>
    <row r="99" spans="6:9">
      <c r="F99" s="461"/>
      <c r="G99" s="16" t="s">
        <v>115</v>
      </c>
      <c r="H99" s="10">
        <v>6836</v>
      </c>
      <c r="I99" s="10">
        <v>6186</v>
      </c>
    </row>
    <row r="100" spans="6:9">
      <c r="F100" s="462" t="s">
        <v>19</v>
      </c>
      <c r="G100" s="262" t="s">
        <v>40</v>
      </c>
      <c r="H100" s="361" t="s">
        <v>502</v>
      </c>
      <c r="I100" s="361" t="s">
        <v>502</v>
      </c>
    </row>
    <row r="101" spans="6:9">
      <c r="F101" s="463"/>
      <c r="G101" s="262" t="s">
        <v>379</v>
      </c>
      <c r="H101" s="317">
        <v>129</v>
      </c>
      <c r="I101" s="361" t="s">
        <v>502</v>
      </c>
    </row>
    <row r="102" spans="6:9">
      <c r="F102" s="463"/>
      <c r="G102" s="262" t="s">
        <v>41</v>
      </c>
      <c r="H102" s="317">
        <v>599</v>
      </c>
      <c r="I102" s="365">
        <v>437</v>
      </c>
    </row>
    <row r="103" spans="6:9">
      <c r="F103" s="463"/>
      <c r="G103" s="262" t="s">
        <v>43</v>
      </c>
      <c r="H103" s="364" t="s">
        <v>417</v>
      </c>
      <c r="I103" s="365">
        <v>239</v>
      </c>
    </row>
    <row r="104" spans="6:9">
      <c r="F104" s="463"/>
      <c r="G104" s="262" t="s">
        <v>44</v>
      </c>
      <c r="H104" s="317">
        <v>427</v>
      </c>
      <c r="I104" s="365">
        <v>311</v>
      </c>
    </row>
    <row r="105" spans="6:9">
      <c r="F105" s="463"/>
      <c r="G105" s="14" t="s">
        <v>51</v>
      </c>
      <c r="H105" s="317">
        <v>96</v>
      </c>
      <c r="I105" s="365">
        <v>17</v>
      </c>
    </row>
    <row r="106" spans="6:9">
      <c r="F106" s="464"/>
      <c r="G106" s="16" t="s">
        <v>115</v>
      </c>
      <c r="H106" s="10">
        <v>1259</v>
      </c>
      <c r="I106" s="10">
        <v>1014</v>
      </c>
    </row>
    <row r="107" spans="6:9">
      <c r="F107" s="462" t="s">
        <v>20</v>
      </c>
      <c r="G107" s="262" t="s">
        <v>40</v>
      </c>
      <c r="H107" s="317">
        <v>232</v>
      </c>
      <c r="I107" s="365">
        <v>290</v>
      </c>
    </row>
    <row r="108" spans="6:9">
      <c r="F108" s="463"/>
      <c r="G108" s="262" t="s">
        <v>41</v>
      </c>
      <c r="H108" s="317">
        <v>101</v>
      </c>
      <c r="I108" s="364" t="s">
        <v>417</v>
      </c>
    </row>
    <row r="109" spans="6:9">
      <c r="F109" s="463"/>
      <c r="G109" s="262" t="s">
        <v>44</v>
      </c>
      <c r="H109" s="317">
        <v>39</v>
      </c>
      <c r="I109" s="365">
        <v>18</v>
      </c>
    </row>
    <row r="110" spans="6:9">
      <c r="F110" s="463"/>
      <c r="G110" s="262" t="s">
        <v>45</v>
      </c>
      <c r="H110" s="317">
        <v>482</v>
      </c>
      <c r="I110" s="365">
        <v>468</v>
      </c>
    </row>
    <row r="111" spans="6:9">
      <c r="F111" s="463"/>
      <c r="G111" s="262" t="s">
        <v>50</v>
      </c>
      <c r="H111" s="317">
        <v>127</v>
      </c>
      <c r="I111" s="365">
        <v>64</v>
      </c>
    </row>
    <row r="112" spans="6:9">
      <c r="F112" s="464"/>
      <c r="G112" s="16" t="s">
        <v>115</v>
      </c>
      <c r="H112" s="363">
        <v>981</v>
      </c>
      <c r="I112" s="363">
        <v>840</v>
      </c>
    </row>
    <row r="113" spans="6:9">
      <c r="F113" s="462" t="s">
        <v>21</v>
      </c>
      <c r="G113" s="262" t="s">
        <v>379</v>
      </c>
      <c r="H113" s="361" t="s">
        <v>502</v>
      </c>
      <c r="I113" s="364" t="s">
        <v>417</v>
      </c>
    </row>
    <row r="114" spans="6:9">
      <c r="F114" s="463"/>
      <c r="G114" s="262" t="s">
        <v>41</v>
      </c>
      <c r="H114" s="317">
        <v>736</v>
      </c>
      <c r="I114" s="365">
        <v>681</v>
      </c>
    </row>
    <row r="115" spans="6:9">
      <c r="F115" s="463"/>
      <c r="G115" s="262" t="s">
        <v>43</v>
      </c>
      <c r="H115" s="317">
        <v>345</v>
      </c>
      <c r="I115" s="365">
        <v>400</v>
      </c>
    </row>
    <row r="116" spans="6:9">
      <c r="F116" s="463"/>
      <c r="G116" s="262" t="s">
        <v>44</v>
      </c>
      <c r="H116" s="317">
        <v>279</v>
      </c>
      <c r="I116" s="365">
        <v>162</v>
      </c>
    </row>
    <row r="117" spans="6:9">
      <c r="F117" s="463"/>
      <c r="G117" s="262" t="s">
        <v>45</v>
      </c>
      <c r="H117" s="317">
        <v>107</v>
      </c>
      <c r="I117" s="364" t="s">
        <v>417</v>
      </c>
    </row>
    <row r="118" spans="6:9">
      <c r="F118" s="463"/>
      <c r="G118" s="262" t="s">
        <v>50</v>
      </c>
      <c r="H118" s="317">
        <v>91</v>
      </c>
      <c r="I118" s="365">
        <v>52</v>
      </c>
    </row>
    <row r="119" spans="6:9">
      <c r="F119" s="464"/>
      <c r="G119" s="16" t="s">
        <v>115</v>
      </c>
      <c r="H119" s="10">
        <v>1561</v>
      </c>
      <c r="I119" s="10">
        <v>1976</v>
      </c>
    </row>
    <row r="120" spans="6:9">
      <c r="F120" s="460" t="s">
        <v>22</v>
      </c>
      <c r="G120" s="262" t="s">
        <v>41</v>
      </c>
      <c r="H120" s="317">
        <v>121</v>
      </c>
      <c r="I120" s="365">
        <v>142</v>
      </c>
    </row>
    <row r="121" spans="6:9">
      <c r="F121" s="461"/>
      <c r="G121" s="262" t="s">
        <v>44</v>
      </c>
      <c r="H121" s="317">
        <v>38</v>
      </c>
      <c r="I121" s="365">
        <v>27</v>
      </c>
    </row>
    <row r="122" spans="6:9">
      <c r="F122" s="461"/>
      <c r="G122" s="262" t="s">
        <v>45</v>
      </c>
      <c r="H122" s="317">
        <v>168</v>
      </c>
      <c r="I122" s="365">
        <v>151</v>
      </c>
    </row>
    <row r="123" spans="6:9">
      <c r="F123" s="461"/>
      <c r="G123" s="262" t="s">
        <v>51</v>
      </c>
      <c r="H123" s="361" t="s">
        <v>502</v>
      </c>
      <c r="I123" s="361" t="s">
        <v>502</v>
      </c>
    </row>
    <row r="124" spans="6:9">
      <c r="F124" s="461"/>
      <c r="G124" s="16" t="s">
        <v>115</v>
      </c>
      <c r="H124" s="10">
        <v>328</v>
      </c>
      <c r="I124" s="10">
        <v>321</v>
      </c>
    </row>
    <row r="125" spans="6:9">
      <c r="F125" s="462" t="s">
        <v>23</v>
      </c>
      <c r="G125" s="262" t="s">
        <v>379</v>
      </c>
      <c r="H125" s="317">
        <v>56</v>
      </c>
      <c r="I125" s="364" t="s">
        <v>417</v>
      </c>
    </row>
    <row r="126" spans="6:9">
      <c r="F126" s="463"/>
      <c r="G126" s="262" t="s">
        <v>41</v>
      </c>
      <c r="H126" s="317">
        <v>70</v>
      </c>
      <c r="I126" s="365">
        <v>27</v>
      </c>
    </row>
    <row r="127" spans="6:9">
      <c r="F127" s="463"/>
      <c r="G127" s="262" t="s">
        <v>43</v>
      </c>
      <c r="H127" s="317">
        <v>369</v>
      </c>
      <c r="I127" s="365">
        <v>452</v>
      </c>
    </row>
    <row r="128" spans="6:9">
      <c r="F128" s="463"/>
      <c r="G128" s="262" t="s">
        <v>44</v>
      </c>
      <c r="H128" s="317">
        <v>115</v>
      </c>
      <c r="I128" s="365">
        <v>87</v>
      </c>
    </row>
    <row r="129" spans="6:9">
      <c r="F129" s="463"/>
      <c r="G129" s="262" t="s">
        <v>45</v>
      </c>
      <c r="H129" s="317">
        <v>697</v>
      </c>
      <c r="I129" s="365">
        <v>691</v>
      </c>
    </row>
    <row r="130" spans="6:9">
      <c r="F130" s="463"/>
      <c r="G130" s="262" t="s">
        <v>50</v>
      </c>
      <c r="H130" s="317">
        <v>89</v>
      </c>
      <c r="I130" s="365">
        <v>30</v>
      </c>
    </row>
    <row r="131" spans="6:9">
      <c r="F131" s="463"/>
      <c r="G131" s="262" t="s">
        <v>51</v>
      </c>
      <c r="H131" s="317">
        <v>31</v>
      </c>
      <c r="I131" s="365">
        <v>10</v>
      </c>
    </row>
    <row r="132" spans="6:9">
      <c r="F132" s="464"/>
      <c r="G132" s="16" t="s">
        <v>115</v>
      </c>
      <c r="H132" s="10">
        <v>1427</v>
      </c>
      <c r="I132" s="10">
        <v>1297</v>
      </c>
    </row>
    <row r="133" spans="6:9">
      <c r="F133" s="462" t="s">
        <v>24</v>
      </c>
      <c r="G133" s="262" t="s">
        <v>379</v>
      </c>
      <c r="H133" s="317">
        <v>127</v>
      </c>
      <c r="I133" s="365">
        <v>17</v>
      </c>
    </row>
    <row r="134" spans="6:9">
      <c r="F134" s="463"/>
      <c r="G134" s="262" t="s">
        <v>41</v>
      </c>
      <c r="H134" s="317">
        <v>237</v>
      </c>
      <c r="I134" s="365">
        <v>83</v>
      </c>
    </row>
    <row r="135" spans="6:9">
      <c r="F135" s="463"/>
      <c r="G135" s="262" t="s">
        <v>44</v>
      </c>
      <c r="H135" s="317">
        <v>864</v>
      </c>
      <c r="I135" s="365">
        <v>925</v>
      </c>
    </row>
    <row r="136" spans="6:9">
      <c r="F136" s="464"/>
      <c r="G136" s="16" t="s">
        <v>115</v>
      </c>
      <c r="H136" s="10">
        <v>1228</v>
      </c>
      <c r="I136" s="10">
        <v>1025</v>
      </c>
    </row>
    <row r="137" spans="6:9">
      <c r="F137" s="462" t="s">
        <v>25</v>
      </c>
      <c r="G137" s="262" t="s">
        <v>41</v>
      </c>
      <c r="H137" s="317">
        <v>125</v>
      </c>
      <c r="I137" s="364" t="s">
        <v>417</v>
      </c>
    </row>
    <row r="138" spans="6:9">
      <c r="F138" s="463"/>
      <c r="G138" s="262" t="s">
        <v>47</v>
      </c>
      <c r="H138" s="317">
        <v>273</v>
      </c>
      <c r="I138" s="365">
        <v>549</v>
      </c>
    </row>
    <row r="139" spans="6:9">
      <c r="F139" s="463"/>
      <c r="G139" s="262" t="s">
        <v>50</v>
      </c>
      <c r="H139" s="317">
        <v>301</v>
      </c>
      <c r="I139" s="365">
        <v>94</v>
      </c>
    </row>
    <row r="140" spans="6:9">
      <c r="F140" s="464"/>
      <c r="G140" s="16" t="s">
        <v>115</v>
      </c>
      <c r="H140" s="10">
        <v>699</v>
      </c>
      <c r="I140" s="10">
        <v>643</v>
      </c>
    </row>
    <row r="141" spans="6:9">
      <c r="F141" s="460" t="s">
        <v>26</v>
      </c>
      <c r="G141" s="262" t="s">
        <v>41</v>
      </c>
      <c r="H141" s="317">
        <v>34</v>
      </c>
      <c r="I141" s="365">
        <v>17</v>
      </c>
    </row>
    <row r="142" spans="6:9">
      <c r="F142" s="461"/>
      <c r="G142" s="262" t="s">
        <v>44</v>
      </c>
      <c r="H142" s="317">
        <v>34</v>
      </c>
      <c r="I142" s="365">
        <v>24</v>
      </c>
    </row>
    <row r="143" spans="6:9">
      <c r="F143" s="461"/>
      <c r="G143" s="262" t="s">
        <v>45</v>
      </c>
      <c r="H143" s="317">
        <v>332</v>
      </c>
      <c r="I143" s="365">
        <v>300</v>
      </c>
    </row>
    <row r="144" spans="6:9">
      <c r="F144" s="461"/>
      <c r="G144" s="16" t="s">
        <v>115</v>
      </c>
      <c r="H144" s="10">
        <v>400</v>
      </c>
      <c r="I144" s="10">
        <v>341</v>
      </c>
    </row>
    <row r="145" spans="6:9">
      <c r="F145" s="462" t="s">
        <v>27</v>
      </c>
      <c r="G145" s="262" t="s">
        <v>40</v>
      </c>
      <c r="H145" s="317">
        <v>352</v>
      </c>
      <c r="I145" s="365">
        <v>549</v>
      </c>
    </row>
    <row r="146" spans="6:9">
      <c r="F146" s="463"/>
      <c r="G146" s="262" t="s">
        <v>379</v>
      </c>
      <c r="H146" s="317">
        <v>610</v>
      </c>
      <c r="I146" s="365">
        <v>14</v>
      </c>
    </row>
    <row r="147" spans="6:9">
      <c r="F147" s="463"/>
      <c r="G147" s="262" t="s">
        <v>41</v>
      </c>
      <c r="H147" s="317">
        <v>3354</v>
      </c>
      <c r="I147" s="365">
        <v>3606</v>
      </c>
    </row>
    <row r="148" spans="6:9">
      <c r="F148" s="463"/>
      <c r="G148" s="262" t="s">
        <v>43</v>
      </c>
      <c r="H148" s="317">
        <v>2872</v>
      </c>
      <c r="I148" s="365">
        <v>3230</v>
      </c>
    </row>
    <row r="149" spans="6:9">
      <c r="F149" s="463"/>
      <c r="G149" s="262" t="s">
        <v>44</v>
      </c>
      <c r="H149" s="317">
        <v>1464</v>
      </c>
      <c r="I149" s="365">
        <v>1614</v>
      </c>
    </row>
    <row r="150" spans="6:9">
      <c r="F150" s="463"/>
      <c r="G150" s="262" t="s">
        <v>45</v>
      </c>
      <c r="H150" s="317">
        <v>8351</v>
      </c>
      <c r="I150" s="365">
        <v>6913</v>
      </c>
    </row>
    <row r="151" spans="6:9">
      <c r="F151" s="463"/>
      <c r="G151" s="262" t="s">
        <v>46</v>
      </c>
      <c r="H151" s="317">
        <v>577</v>
      </c>
      <c r="I151" s="365">
        <v>498</v>
      </c>
    </row>
    <row r="152" spans="6:9">
      <c r="F152" s="463"/>
      <c r="G152" s="262" t="s">
        <v>50</v>
      </c>
      <c r="H152" s="317">
        <v>1564</v>
      </c>
      <c r="I152" s="365">
        <v>577</v>
      </c>
    </row>
    <row r="153" spans="6:9">
      <c r="F153" s="463"/>
      <c r="G153" s="262" t="s">
        <v>51</v>
      </c>
      <c r="H153" s="317">
        <v>617</v>
      </c>
      <c r="I153" s="365">
        <v>169</v>
      </c>
    </row>
    <row r="154" spans="6:9">
      <c r="F154" s="464"/>
      <c r="G154" s="16" t="s">
        <v>115</v>
      </c>
      <c r="H154" s="10">
        <v>19761</v>
      </c>
      <c r="I154" s="10">
        <v>17170</v>
      </c>
    </row>
    <row r="155" spans="6:9">
      <c r="F155" s="460" t="s">
        <v>28</v>
      </c>
      <c r="G155" s="262" t="s">
        <v>44</v>
      </c>
      <c r="H155" s="317">
        <v>1293</v>
      </c>
      <c r="I155" s="365">
        <v>1351</v>
      </c>
    </row>
    <row r="156" spans="6:9">
      <c r="F156" s="461"/>
      <c r="G156" s="262" t="s">
        <v>50</v>
      </c>
      <c r="H156" s="317">
        <v>327</v>
      </c>
      <c r="I156" s="317">
        <v>159</v>
      </c>
    </row>
    <row r="157" spans="6:9">
      <c r="F157" s="461"/>
      <c r="G157" s="16" t="s">
        <v>115</v>
      </c>
      <c r="H157" s="10">
        <v>1620</v>
      </c>
      <c r="I157" s="10">
        <v>1510</v>
      </c>
    </row>
    <row r="158" spans="6:9">
      <c r="F158" s="460" t="s">
        <v>29</v>
      </c>
      <c r="G158" s="262" t="s">
        <v>40</v>
      </c>
      <c r="H158" s="317">
        <v>56</v>
      </c>
      <c r="I158" s="365">
        <v>51</v>
      </c>
    </row>
    <row r="159" spans="6:9">
      <c r="F159" s="461"/>
      <c r="G159" s="262" t="s">
        <v>43</v>
      </c>
      <c r="H159" s="317">
        <v>1947</v>
      </c>
      <c r="I159" s="365">
        <v>2279</v>
      </c>
    </row>
    <row r="160" spans="6:9">
      <c r="F160" s="461"/>
      <c r="G160" s="262" t="s">
        <v>44</v>
      </c>
      <c r="H160" s="317">
        <v>836</v>
      </c>
      <c r="I160" s="365">
        <v>576</v>
      </c>
    </row>
    <row r="161" spans="6:9">
      <c r="F161" s="461"/>
      <c r="G161" s="262" t="s">
        <v>50</v>
      </c>
      <c r="H161" s="317">
        <v>584</v>
      </c>
      <c r="I161" s="365">
        <v>282</v>
      </c>
    </row>
    <row r="162" spans="6:9">
      <c r="F162" s="461"/>
      <c r="G162" s="16" t="s">
        <v>115</v>
      </c>
      <c r="H162" s="10">
        <v>3423</v>
      </c>
      <c r="I162" s="10">
        <v>3188</v>
      </c>
    </row>
    <row r="163" spans="6:9">
      <c r="F163" s="171" t="s">
        <v>30</v>
      </c>
      <c r="G163" s="262" t="s">
        <v>44</v>
      </c>
      <c r="H163" s="365">
        <v>10</v>
      </c>
      <c r="I163" s="361" t="s">
        <v>417</v>
      </c>
    </row>
    <row r="164" spans="6:9">
      <c r="F164" s="172"/>
      <c r="G164" s="262" t="s">
        <v>45</v>
      </c>
      <c r="H164" s="365">
        <v>338</v>
      </c>
      <c r="I164" s="317">
        <v>272</v>
      </c>
    </row>
    <row r="165" spans="6:9">
      <c r="F165" s="173"/>
      <c r="G165" s="262" t="s">
        <v>47</v>
      </c>
      <c r="H165" s="364" t="s">
        <v>417</v>
      </c>
      <c r="I165" s="317">
        <v>37</v>
      </c>
    </row>
    <row r="166" spans="6:9">
      <c r="F166" s="173"/>
      <c r="G166" s="262" t="s">
        <v>50</v>
      </c>
      <c r="H166" s="364">
        <v>59</v>
      </c>
      <c r="I166" s="317">
        <v>35</v>
      </c>
    </row>
    <row r="167" spans="6:9">
      <c r="F167" s="174"/>
      <c r="G167" s="16" t="s">
        <v>115</v>
      </c>
      <c r="H167" s="10">
        <v>407</v>
      </c>
      <c r="I167" s="10">
        <v>344</v>
      </c>
    </row>
    <row r="168" spans="6:9">
      <c r="F168" s="462" t="s">
        <v>31</v>
      </c>
      <c r="G168" s="262" t="s">
        <v>40</v>
      </c>
      <c r="H168" s="317">
        <v>121</v>
      </c>
      <c r="I168" s="317">
        <v>73</v>
      </c>
    </row>
    <row r="169" spans="6:9">
      <c r="F169" s="463"/>
      <c r="G169" s="262" t="s">
        <v>379</v>
      </c>
      <c r="H169" s="317">
        <v>318</v>
      </c>
      <c r="I169" s="361" t="s">
        <v>417</v>
      </c>
    </row>
    <row r="170" spans="6:9">
      <c r="F170" s="463"/>
      <c r="G170" s="262" t="s">
        <v>41</v>
      </c>
      <c r="H170" s="317">
        <v>5263</v>
      </c>
      <c r="I170" s="365">
        <v>5905</v>
      </c>
    </row>
    <row r="171" spans="6:9">
      <c r="F171" s="463"/>
      <c r="G171" s="262" t="s">
        <v>43</v>
      </c>
      <c r="H171" s="317">
        <v>3112</v>
      </c>
      <c r="I171" s="365">
        <v>3643</v>
      </c>
    </row>
    <row r="172" spans="6:9">
      <c r="F172" s="463"/>
      <c r="G172" s="262" t="s">
        <v>44</v>
      </c>
      <c r="H172" s="317">
        <v>2995</v>
      </c>
      <c r="I172" s="365">
        <v>2898</v>
      </c>
    </row>
    <row r="173" spans="6:9">
      <c r="F173" s="463"/>
      <c r="G173" s="262" t="s">
        <v>45</v>
      </c>
      <c r="H173" s="317">
        <v>8482</v>
      </c>
      <c r="I173" s="365">
        <v>6581</v>
      </c>
    </row>
    <row r="174" spans="6:9">
      <c r="F174" s="463"/>
      <c r="G174" s="262" t="s">
        <v>50</v>
      </c>
      <c r="H174" s="317">
        <v>1719</v>
      </c>
      <c r="I174" s="317">
        <v>830</v>
      </c>
    </row>
    <row r="175" spans="6:9">
      <c r="F175" s="464"/>
      <c r="G175" s="16" t="s">
        <v>115</v>
      </c>
      <c r="H175" s="10">
        <v>22010</v>
      </c>
      <c r="I175" s="10">
        <v>19930</v>
      </c>
    </row>
    <row r="176" spans="6:9">
      <c r="F176" s="460" t="s">
        <v>32</v>
      </c>
      <c r="G176" s="262" t="s">
        <v>40</v>
      </c>
      <c r="H176" s="317">
        <v>35</v>
      </c>
      <c r="I176" s="317">
        <v>15</v>
      </c>
    </row>
    <row r="177" spans="6:9">
      <c r="F177" s="460"/>
      <c r="G177" s="262" t="s">
        <v>379</v>
      </c>
      <c r="H177" s="317">
        <v>248</v>
      </c>
      <c r="I177" s="361" t="s">
        <v>502</v>
      </c>
    </row>
    <row r="178" spans="6:9">
      <c r="F178" s="461"/>
      <c r="G178" s="262" t="s">
        <v>41</v>
      </c>
      <c r="H178" s="317">
        <v>3777</v>
      </c>
      <c r="I178" s="365">
        <v>4115</v>
      </c>
    </row>
    <row r="179" spans="6:9">
      <c r="F179" s="461"/>
      <c r="G179" s="262" t="s">
        <v>43</v>
      </c>
      <c r="H179" s="317">
        <v>2001</v>
      </c>
      <c r="I179" s="365">
        <v>2125</v>
      </c>
    </row>
    <row r="180" spans="6:9">
      <c r="F180" s="461"/>
      <c r="G180" s="262" t="s">
        <v>44</v>
      </c>
      <c r="H180" s="317">
        <v>1931</v>
      </c>
      <c r="I180" s="365">
        <v>1581</v>
      </c>
    </row>
    <row r="181" spans="6:9">
      <c r="F181" s="461"/>
      <c r="G181" s="262" t="s">
        <v>45</v>
      </c>
      <c r="H181" s="317">
        <v>4775</v>
      </c>
      <c r="I181" s="365">
        <v>3858</v>
      </c>
    </row>
    <row r="182" spans="6:9">
      <c r="F182" s="461"/>
      <c r="G182" s="262" t="s">
        <v>46</v>
      </c>
      <c r="H182" s="317">
        <v>215</v>
      </c>
      <c r="I182" s="365">
        <v>177</v>
      </c>
    </row>
    <row r="183" spans="6:9">
      <c r="F183" s="461"/>
      <c r="G183" s="262" t="s">
        <v>48</v>
      </c>
      <c r="H183" s="364" t="s">
        <v>417</v>
      </c>
      <c r="I183" s="317">
        <v>124</v>
      </c>
    </row>
    <row r="184" spans="6:9">
      <c r="F184" s="461"/>
      <c r="G184" s="16" t="s">
        <v>115</v>
      </c>
      <c r="H184" s="10">
        <v>12982</v>
      </c>
      <c r="I184" s="10">
        <v>12002</v>
      </c>
    </row>
    <row r="185" spans="6:9">
      <c r="F185" s="460" t="s">
        <v>33</v>
      </c>
      <c r="G185" s="262" t="s">
        <v>41</v>
      </c>
      <c r="H185" s="317">
        <v>524</v>
      </c>
      <c r="I185" s="317">
        <v>538</v>
      </c>
    </row>
    <row r="186" spans="6:9">
      <c r="F186" s="461"/>
      <c r="G186" s="262" t="s">
        <v>44</v>
      </c>
      <c r="H186" s="317">
        <v>135</v>
      </c>
      <c r="I186" s="317">
        <v>101</v>
      </c>
    </row>
    <row r="187" spans="6:9">
      <c r="F187" s="461"/>
      <c r="G187" s="262" t="s">
        <v>45</v>
      </c>
      <c r="H187" s="317">
        <v>601</v>
      </c>
      <c r="I187" s="317">
        <v>495</v>
      </c>
    </row>
    <row r="188" spans="6:9">
      <c r="F188" s="461"/>
      <c r="G188" s="16" t="s">
        <v>115</v>
      </c>
      <c r="H188" s="10">
        <v>1260</v>
      </c>
      <c r="I188" s="10">
        <v>1134</v>
      </c>
    </row>
    <row r="189" spans="6:9">
      <c r="F189" s="462" t="s">
        <v>34</v>
      </c>
      <c r="G189" s="262" t="s">
        <v>40</v>
      </c>
      <c r="H189" s="317">
        <v>52</v>
      </c>
      <c r="I189" s="317">
        <v>24</v>
      </c>
    </row>
    <row r="190" spans="6:9">
      <c r="F190" s="463"/>
      <c r="G190" s="262" t="s">
        <v>379</v>
      </c>
      <c r="H190" s="317">
        <v>172</v>
      </c>
      <c r="I190" s="361" t="s">
        <v>417</v>
      </c>
    </row>
    <row r="191" spans="6:9">
      <c r="F191" s="463"/>
      <c r="G191" s="262" t="s">
        <v>41</v>
      </c>
      <c r="H191" s="317">
        <v>1362</v>
      </c>
      <c r="I191" s="365">
        <v>1462</v>
      </c>
    </row>
    <row r="192" spans="6:9">
      <c r="F192" s="463"/>
      <c r="G192" s="262" t="s">
        <v>43</v>
      </c>
      <c r="H192" s="317">
        <v>1418</v>
      </c>
      <c r="I192" s="365">
        <v>1504</v>
      </c>
    </row>
    <row r="193" spans="6:9">
      <c r="F193" s="463"/>
      <c r="G193" s="262" t="s">
        <v>44</v>
      </c>
      <c r="H193" s="317">
        <v>1132</v>
      </c>
      <c r="I193" s="365">
        <v>1217</v>
      </c>
    </row>
    <row r="194" spans="6:9">
      <c r="F194" s="463"/>
      <c r="G194" s="262" t="s">
        <v>45</v>
      </c>
      <c r="H194" s="317">
        <v>1972</v>
      </c>
      <c r="I194" s="365">
        <v>1528</v>
      </c>
    </row>
    <row r="195" spans="6:9">
      <c r="F195" s="463"/>
      <c r="G195" s="262" t="s">
        <v>46</v>
      </c>
      <c r="H195" s="317">
        <v>80</v>
      </c>
      <c r="I195" s="317">
        <v>27</v>
      </c>
    </row>
    <row r="196" spans="6:9">
      <c r="F196" s="463"/>
      <c r="G196" s="262" t="s">
        <v>48</v>
      </c>
      <c r="H196" s="364" t="s">
        <v>417</v>
      </c>
      <c r="I196" s="317">
        <v>42</v>
      </c>
    </row>
    <row r="197" spans="6:9">
      <c r="F197" s="463"/>
      <c r="G197" s="262" t="s">
        <v>50</v>
      </c>
      <c r="H197" s="317">
        <v>430</v>
      </c>
      <c r="I197" s="317">
        <v>232</v>
      </c>
    </row>
    <row r="198" spans="6:9">
      <c r="F198" s="464"/>
      <c r="G198" s="16" t="s">
        <v>115</v>
      </c>
      <c r="H198" s="10">
        <v>6618</v>
      </c>
      <c r="I198" s="10">
        <v>6036</v>
      </c>
    </row>
    <row r="199" spans="6:9">
      <c r="F199" s="462" t="s">
        <v>35</v>
      </c>
      <c r="G199" s="262" t="s">
        <v>44</v>
      </c>
      <c r="H199" s="365">
        <v>12</v>
      </c>
      <c r="I199" s="361" t="s">
        <v>417</v>
      </c>
    </row>
    <row r="200" spans="6:9">
      <c r="F200" s="463"/>
      <c r="G200" s="262" t="s">
        <v>47</v>
      </c>
      <c r="H200" s="364" t="s">
        <v>417</v>
      </c>
      <c r="I200" s="317">
        <v>79</v>
      </c>
    </row>
    <row r="201" spans="6:9">
      <c r="F201" s="463"/>
      <c r="G201" s="262" t="s">
        <v>50</v>
      </c>
      <c r="H201" s="365">
        <v>39</v>
      </c>
      <c r="I201" s="361" t="s">
        <v>502</v>
      </c>
    </row>
    <row r="202" spans="6:9">
      <c r="F202" s="464"/>
      <c r="G202" s="16" t="s">
        <v>115</v>
      </c>
      <c r="H202" s="10">
        <v>51</v>
      </c>
      <c r="I202" s="10">
        <v>85</v>
      </c>
    </row>
    <row r="203" spans="6:9">
      <c r="F203" s="462" t="s">
        <v>36</v>
      </c>
      <c r="G203" s="262" t="s">
        <v>40</v>
      </c>
      <c r="H203" s="317">
        <v>52</v>
      </c>
      <c r="I203" s="317">
        <v>13</v>
      </c>
    </row>
    <row r="204" spans="6:9">
      <c r="F204" s="463"/>
      <c r="G204" s="262" t="s">
        <v>379</v>
      </c>
      <c r="H204" s="317">
        <v>44</v>
      </c>
      <c r="I204" s="361" t="s">
        <v>417</v>
      </c>
    </row>
    <row r="205" spans="6:9">
      <c r="F205" s="463"/>
      <c r="G205" s="262" t="s">
        <v>41</v>
      </c>
      <c r="H205" s="317">
        <v>439</v>
      </c>
      <c r="I205" s="317">
        <v>386</v>
      </c>
    </row>
    <row r="206" spans="6:9">
      <c r="F206" s="463"/>
      <c r="G206" s="262" t="s">
        <v>43</v>
      </c>
      <c r="H206" s="317">
        <v>292</v>
      </c>
      <c r="I206" s="317">
        <v>296</v>
      </c>
    </row>
    <row r="207" spans="6:9">
      <c r="F207" s="463"/>
      <c r="G207" s="262" t="s">
        <v>44</v>
      </c>
      <c r="H207" s="317">
        <v>376</v>
      </c>
      <c r="I207" s="317">
        <v>324</v>
      </c>
    </row>
    <row r="208" spans="6:9">
      <c r="F208" s="463"/>
      <c r="G208" s="262" t="s">
        <v>48</v>
      </c>
      <c r="H208" s="365">
        <v>0</v>
      </c>
      <c r="I208" s="317">
        <v>36</v>
      </c>
    </row>
    <row r="209" spans="6:9">
      <c r="F209" s="464"/>
      <c r="G209" s="16" t="s">
        <v>115</v>
      </c>
      <c r="H209" s="10">
        <v>1203</v>
      </c>
      <c r="I209" s="10">
        <v>1055</v>
      </c>
    </row>
    <row r="210" spans="6:9">
      <c r="F210" s="462" t="s">
        <v>37</v>
      </c>
      <c r="G210" s="262" t="s">
        <v>43</v>
      </c>
      <c r="H210" s="317">
        <v>4221</v>
      </c>
      <c r="I210" s="317">
        <v>4858</v>
      </c>
    </row>
    <row r="211" spans="6:9">
      <c r="F211" s="463"/>
      <c r="G211" s="262" t="s">
        <v>44</v>
      </c>
      <c r="H211" s="317">
        <v>2948</v>
      </c>
      <c r="I211" s="317">
        <v>2389</v>
      </c>
    </row>
    <row r="212" spans="6:9">
      <c r="F212" s="463"/>
      <c r="G212" s="262" t="s">
        <v>50</v>
      </c>
      <c r="H212" s="317">
        <v>1834</v>
      </c>
      <c r="I212" s="317">
        <v>934</v>
      </c>
    </row>
    <row r="213" spans="6:9">
      <c r="F213" s="464"/>
      <c r="G213" s="16" t="s">
        <v>115</v>
      </c>
      <c r="H213" s="10">
        <v>9003</v>
      </c>
      <c r="I213" s="10">
        <v>8181</v>
      </c>
    </row>
    <row r="214" spans="6:9">
      <c r="F214" s="460" t="s">
        <v>38</v>
      </c>
      <c r="G214" s="262" t="s">
        <v>41</v>
      </c>
      <c r="H214" s="317">
        <v>155</v>
      </c>
      <c r="I214" s="317">
        <v>105</v>
      </c>
    </row>
    <row r="215" spans="6:9">
      <c r="F215" s="461"/>
      <c r="G215" s="262" t="s">
        <v>43</v>
      </c>
      <c r="H215" s="317">
        <v>242</v>
      </c>
      <c r="I215" s="317">
        <v>264</v>
      </c>
    </row>
    <row r="216" spans="6:9">
      <c r="F216" s="461"/>
      <c r="G216" s="262" t="s">
        <v>44</v>
      </c>
      <c r="H216" s="317">
        <v>373</v>
      </c>
      <c r="I216" s="317">
        <v>336</v>
      </c>
    </row>
    <row r="217" spans="6:9">
      <c r="F217" s="461"/>
      <c r="G217" s="262" t="s">
        <v>51</v>
      </c>
      <c r="H217" s="317">
        <v>119</v>
      </c>
      <c r="I217" s="317">
        <v>35</v>
      </c>
    </row>
    <row r="218" spans="6:9">
      <c r="F218" s="461"/>
      <c r="G218" s="16" t="s">
        <v>115</v>
      </c>
      <c r="H218" s="10">
        <v>889</v>
      </c>
      <c r="I218" s="10">
        <v>740</v>
      </c>
    </row>
    <row r="219" spans="6:9">
      <c r="F219" s="460" t="s">
        <v>39</v>
      </c>
      <c r="G219" s="262" t="s">
        <v>40</v>
      </c>
      <c r="H219" s="317">
        <v>21</v>
      </c>
      <c r="I219" s="361" t="s">
        <v>502</v>
      </c>
    </row>
    <row r="220" spans="6:9">
      <c r="F220" s="460"/>
      <c r="G220" s="262" t="s">
        <v>379</v>
      </c>
      <c r="H220" s="317">
        <v>282</v>
      </c>
      <c r="I220" s="361" t="s">
        <v>502</v>
      </c>
    </row>
    <row r="221" spans="6:9">
      <c r="F221" s="461"/>
      <c r="G221" s="262" t="s">
        <v>41</v>
      </c>
      <c r="H221" s="317">
        <v>1512</v>
      </c>
      <c r="I221" s="365">
        <v>1490</v>
      </c>
    </row>
    <row r="222" spans="6:9">
      <c r="F222" s="461"/>
      <c r="G222" s="262" t="s">
        <v>43</v>
      </c>
      <c r="H222" s="317">
        <v>548</v>
      </c>
      <c r="I222" s="317">
        <v>688</v>
      </c>
    </row>
    <row r="223" spans="6:9">
      <c r="F223" s="461"/>
      <c r="G223" s="262" t="s">
        <v>44</v>
      </c>
      <c r="H223" s="317">
        <v>532</v>
      </c>
      <c r="I223" s="317">
        <v>359</v>
      </c>
    </row>
    <row r="224" spans="6:9">
      <c r="F224" s="461"/>
      <c r="G224" s="262" t="s">
        <v>50</v>
      </c>
      <c r="H224" s="317">
        <v>156</v>
      </c>
      <c r="I224" s="317">
        <v>57</v>
      </c>
    </row>
    <row r="225" spans="6:9">
      <c r="F225" s="461"/>
      <c r="G225" s="262" t="s">
        <v>51</v>
      </c>
      <c r="H225" s="317">
        <v>89</v>
      </c>
      <c r="I225" s="317">
        <v>32</v>
      </c>
    </row>
    <row r="226" spans="6:9">
      <c r="F226" s="461"/>
      <c r="G226" s="181" t="s">
        <v>115</v>
      </c>
      <c r="H226" s="10">
        <v>3140</v>
      </c>
      <c r="I226" s="10">
        <v>2640</v>
      </c>
    </row>
    <row r="227" spans="6:9">
      <c r="F227" s="206" t="s">
        <v>378</v>
      </c>
      <c r="G227" s="181"/>
      <c r="H227" s="10">
        <v>212618</v>
      </c>
      <c r="I227" s="10">
        <v>191526</v>
      </c>
    </row>
    <row r="228" spans="6:9">
      <c r="F228" s="261" t="s">
        <v>401</v>
      </c>
      <c r="G228" s="261"/>
      <c r="I228" s="261"/>
    </row>
    <row r="229" spans="6:9">
      <c r="F229" s="349" t="s">
        <v>500</v>
      </c>
      <c r="G229" s="202"/>
    </row>
    <row r="253" spans="22:22">
      <c r="V253" s="97"/>
    </row>
    <row r="260" spans="22:22">
      <c r="V260" s="97"/>
    </row>
    <row r="268" spans="22:22">
      <c r="V268" s="97"/>
    </row>
    <row r="269" spans="22:22">
      <c r="V269" s="97"/>
    </row>
    <row r="276" spans="19:21">
      <c r="S276" s="217">
        <f t="shared" ref="S276:U276" si="1">SUM(S7:S275)</f>
        <v>0</v>
      </c>
      <c r="T276" s="217">
        <f t="shared" si="1"/>
        <v>0</v>
      </c>
      <c r="U276" s="217">
        <f t="shared" si="1"/>
        <v>0</v>
      </c>
    </row>
  </sheetData>
  <mergeCells count="41">
    <mergeCell ref="F214:F218"/>
    <mergeCell ref="F219:F226"/>
    <mergeCell ref="F168:F175"/>
    <mergeCell ref="F176:F184"/>
    <mergeCell ref="F185:F188"/>
    <mergeCell ref="F189:F198"/>
    <mergeCell ref="F199:F202"/>
    <mergeCell ref="F203:F209"/>
    <mergeCell ref="F210:F213"/>
    <mergeCell ref="F158:F162"/>
    <mergeCell ref="F82:F91"/>
    <mergeCell ref="F92:F99"/>
    <mergeCell ref="F100:F106"/>
    <mergeCell ref="F107:F112"/>
    <mergeCell ref="F113:F119"/>
    <mergeCell ref="F120:F124"/>
    <mergeCell ref="F125:F132"/>
    <mergeCell ref="F133:F136"/>
    <mergeCell ref="F137:F140"/>
    <mergeCell ref="F141:F144"/>
    <mergeCell ref="F155:F157"/>
    <mergeCell ref="F145:F154"/>
    <mergeCell ref="F76:F81"/>
    <mergeCell ref="F20:F23"/>
    <mergeCell ref="F28:F35"/>
    <mergeCell ref="F36:F40"/>
    <mergeCell ref="F41:F45"/>
    <mergeCell ref="F46:F49"/>
    <mergeCell ref="F50:F53"/>
    <mergeCell ref="F54:F61"/>
    <mergeCell ref="F62:F64"/>
    <mergeCell ref="F65:F68"/>
    <mergeCell ref="F69:F71"/>
    <mergeCell ref="F72:F75"/>
    <mergeCell ref="F24:F27"/>
    <mergeCell ref="B3:D3"/>
    <mergeCell ref="F3:I3"/>
    <mergeCell ref="F5:F8"/>
    <mergeCell ref="F9:F11"/>
    <mergeCell ref="F12:F19"/>
    <mergeCell ref="B18:D18"/>
  </mergeCells>
  <hyperlinks>
    <hyperlink ref="B1" location="'Table of Contents'!A1" display="Table of Contents" xr:uid="{CECA8F24-E7B6-4B56-850F-2BA68A192C44}"/>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342D-59C9-4DC0-A9B4-3B7E7948AECC}">
  <dimension ref="A1:AE41"/>
  <sheetViews>
    <sheetView workbookViewId="0">
      <selection activeCell="N27" sqref="N27"/>
    </sheetView>
  </sheetViews>
  <sheetFormatPr defaultRowHeight="14.25"/>
  <cols>
    <col min="1" max="1" width="9.1328125" style="27"/>
    <col min="2" max="2" width="18.59765625" customWidth="1"/>
    <col min="3" max="3" width="12.59765625" customWidth="1"/>
    <col min="5" max="5" width="11.1328125" customWidth="1"/>
    <col min="6" max="6" width="12" customWidth="1"/>
    <col min="8" max="12" width="10.3984375" customWidth="1"/>
    <col min="13" max="15" width="9" customWidth="1"/>
    <col min="16" max="16" width="10.46484375" customWidth="1"/>
    <col min="17" max="24" width="9" customWidth="1"/>
    <col min="27" max="27" width="35.3984375" customWidth="1"/>
    <col min="28" max="28" width="28.265625" customWidth="1"/>
  </cols>
  <sheetData>
    <row r="1" spans="2:31">
      <c r="B1" s="13" t="s">
        <v>117</v>
      </c>
      <c r="AA1" s="162"/>
      <c r="AB1" s="162"/>
      <c r="AC1" s="162"/>
      <c r="AD1" s="162"/>
      <c r="AE1" s="162"/>
    </row>
    <row r="2" spans="2:31">
      <c r="B2" s="13"/>
      <c r="C2" s="165"/>
      <c r="D2" s="165"/>
      <c r="E2" s="165"/>
      <c r="F2" s="165"/>
      <c r="G2" s="165"/>
      <c r="H2" s="165"/>
      <c r="I2" s="165"/>
      <c r="J2" s="165"/>
      <c r="AA2" s="198"/>
      <c r="AB2" s="162"/>
      <c r="AC2" s="169"/>
      <c r="AD2" s="162"/>
      <c r="AE2" s="162"/>
    </row>
    <row r="3" spans="2:31">
      <c r="B3" s="13"/>
      <c r="C3" s="165"/>
      <c r="D3" s="165" t="s">
        <v>489</v>
      </c>
      <c r="E3" s="165"/>
      <c r="F3" s="165"/>
      <c r="G3" s="165"/>
      <c r="H3" s="165"/>
      <c r="I3" s="165"/>
      <c r="J3" s="165"/>
      <c r="AA3" s="198"/>
      <c r="AB3" s="162"/>
      <c r="AC3" s="169"/>
      <c r="AD3" s="162"/>
      <c r="AE3" s="162"/>
    </row>
    <row r="4" spans="2:31">
      <c r="B4" s="13"/>
      <c r="C4" s="165"/>
      <c r="D4" s="165">
        <v>789182</v>
      </c>
      <c r="E4" s="165"/>
      <c r="F4" s="165"/>
      <c r="G4" s="165"/>
      <c r="H4" s="165"/>
      <c r="I4" s="165"/>
      <c r="J4" s="165"/>
      <c r="AA4" s="198"/>
      <c r="AB4" s="162"/>
      <c r="AC4" s="169"/>
      <c r="AD4" s="162"/>
      <c r="AE4" s="162"/>
    </row>
    <row r="5" spans="2:31" ht="15.4">
      <c r="B5" s="13"/>
      <c r="C5" s="165"/>
      <c r="D5" s="165"/>
      <c r="E5" s="165"/>
      <c r="F5" s="165"/>
      <c r="G5" s="165"/>
      <c r="H5" s="165"/>
      <c r="I5" s="165"/>
      <c r="J5" s="165"/>
      <c r="P5" s="280"/>
      <c r="Q5" s="6"/>
      <c r="R5" s="7"/>
      <c r="AA5" s="198"/>
      <c r="AB5" s="162"/>
      <c r="AC5" s="169"/>
      <c r="AD5" s="162"/>
      <c r="AE5" s="162"/>
    </row>
    <row r="6" spans="2:31" ht="15.4">
      <c r="B6" s="13"/>
      <c r="C6" s="165"/>
      <c r="D6" s="165"/>
      <c r="E6" s="165"/>
      <c r="F6" s="165"/>
      <c r="G6" s="165"/>
      <c r="H6" s="165"/>
      <c r="I6" s="165"/>
      <c r="J6" s="165"/>
      <c r="K6" s="202"/>
      <c r="P6" s="6"/>
      <c r="Q6" s="6"/>
      <c r="R6" s="7"/>
      <c r="AA6" s="198"/>
      <c r="AB6" s="162"/>
      <c r="AC6" s="169"/>
      <c r="AD6" s="162"/>
      <c r="AE6" s="162"/>
    </row>
    <row r="7" spans="2:31" ht="15.4">
      <c r="B7" s="13"/>
      <c r="C7" s="165"/>
      <c r="D7" s="165"/>
      <c r="E7" s="165"/>
      <c r="F7" s="165"/>
      <c r="G7" s="165"/>
      <c r="H7" s="165"/>
      <c r="I7" s="165"/>
      <c r="J7" s="165"/>
      <c r="K7" s="202"/>
      <c r="P7" s="6"/>
      <c r="Q7" s="6"/>
      <c r="R7" s="7"/>
      <c r="AA7" s="198"/>
      <c r="AB7" s="162"/>
      <c r="AC7" s="169"/>
      <c r="AD7" s="162"/>
      <c r="AE7" s="169"/>
    </row>
    <row r="8" spans="2:31">
      <c r="B8" s="13"/>
      <c r="C8" s="165"/>
      <c r="D8" s="165"/>
      <c r="E8" s="165"/>
      <c r="F8" s="165"/>
      <c r="G8" s="165"/>
      <c r="H8" s="165"/>
      <c r="I8" s="165"/>
      <c r="J8" s="165"/>
      <c r="K8" s="202"/>
      <c r="P8" s="333"/>
      <c r="Q8" s="333"/>
      <c r="R8" s="333"/>
      <c r="AA8" s="198"/>
      <c r="AB8" s="162"/>
      <c r="AC8" s="169"/>
      <c r="AD8" s="162"/>
      <c r="AE8" s="162"/>
    </row>
    <row r="9" spans="2:31">
      <c r="B9" s="13"/>
      <c r="C9" s="165"/>
      <c r="D9" s="165"/>
      <c r="E9" s="165"/>
      <c r="F9" s="165"/>
      <c r="G9" s="165"/>
      <c r="H9" s="165"/>
      <c r="I9" s="165"/>
      <c r="J9" s="165"/>
      <c r="P9" s="333"/>
      <c r="Q9" s="333"/>
      <c r="R9" s="333"/>
      <c r="AA9" s="198"/>
      <c r="AB9" s="162"/>
      <c r="AC9" s="169"/>
      <c r="AD9" s="162"/>
      <c r="AE9" s="169"/>
    </row>
    <row r="10" spans="2:31" s="27" customFormat="1" ht="16.899999999999999">
      <c r="B10" s="465" t="s">
        <v>504</v>
      </c>
      <c r="C10" s="466"/>
      <c r="D10" s="466"/>
      <c r="E10" s="466"/>
      <c r="F10" s="466"/>
      <c r="G10" s="466"/>
      <c r="H10" s="466"/>
      <c r="I10" s="466"/>
      <c r="J10" s="466"/>
      <c r="K10" s="67"/>
      <c r="L10" s="67"/>
      <c r="M10" s="4"/>
      <c r="N10" s="4"/>
      <c r="O10" s="1"/>
      <c r="P10" s="333"/>
      <c r="Q10" s="333"/>
      <c r="R10" s="333"/>
      <c r="Y10" s="198"/>
      <c r="Z10" s="162"/>
      <c r="AA10" s="169"/>
      <c r="AB10" s="162"/>
      <c r="AC10" s="162"/>
    </row>
    <row r="11" spans="2:31" ht="15.4">
      <c r="B11" s="66" t="s">
        <v>119</v>
      </c>
      <c r="C11" s="467">
        <v>2022</v>
      </c>
      <c r="D11" s="468"/>
      <c r="E11" s="467">
        <v>2021</v>
      </c>
      <c r="F11" s="468"/>
      <c r="G11" s="467">
        <v>2020</v>
      </c>
      <c r="H11" s="468"/>
      <c r="I11" s="467">
        <v>2019</v>
      </c>
      <c r="J11" s="468"/>
      <c r="K11" s="67"/>
      <c r="L11" s="67"/>
      <c r="M11" s="1"/>
      <c r="N11" s="1"/>
      <c r="O11" s="1"/>
      <c r="P11" s="333"/>
      <c r="Q11" s="333"/>
      <c r="R11" s="333"/>
      <c r="Y11" s="198"/>
      <c r="Z11" s="6"/>
      <c r="AA11" s="169"/>
      <c r="AB11" s="6"/>
      <c r="AC11" s="6"/>
    </row>
    <row r="12" spans="2:31" s="278" customFormat="1" ht="15.4">
      <c r="B12" s="66" t="s">
        <v>120</v>
      </c>
      <c r="C12" s="311" t="s">
        <v>121</v>
      </c>
      <c r="D12" s="311" t="s">
        <v>384</v>
      </c>
      <c r="E12" s="66" t="s">
        <v>121</v>
      </c>
      <c r="F12" s="311" t="s">
        <v>384</v>
      </c>
      <c r="G12" s="66" t="s">
        <v>121</v>
      </c>
      <c r="H12" s="311" t="s">
        <v>384</v>
      </c>
      <c r="I12" s="66" t="s">
        <v>121</v>
      </c>
      <c r="J12" s="311" t="s">
        <v>384</v>
      </c>
      <c r="K12" s="67"/>
      <c r="L12" s="67"/>
      <c r="M12" s="4"/>
      <c r="P12" s="333"/>
      <c r="Q12" s="333"/>
      <c r="R12" s="333"/>
      <c r="AA12" s="285"/>
      <c r="AB12" s="285"/>
      <c r="AC12" s="286"/>
    </row>
    <row r="13" spans="2:31">
      <c r="B13" s="14" t="s">
        <v>53</v>
      </c>
      <c r="C13" s="306">
        <v>1113</v>
      </c>
      <c r="D13" s="308">
        <v>1.1508087794782419E-2</v>
      </c>
      <c r="E13" s="18">
        <v>1876</v>
      </c>
      <c r="F13" s="52">
        <f>(E13/E$17)</f>
        <v>9.7950147760617352E-3</v>
      </c>
      <c r="G13" s="18">
        <v>2840</v>
      </c>
      <c r="H13" s="15">
        <v>1.4802691588005651E-2</v>
      </c>
      <c r="I13" s="18">
        <v>2675</v>
      </c>
      <c r="J13" s="15">
        <v>1.4530146659424226E-2</v>
      </c>
      <c r="K13" s="67"/>
      <c r="L13" s="67"/>
      <c r="M13" s="1"/>
      <c r="P13" s="333"/>
      <c r="Q13" s="333"/>
      <c r="R13" s="333"/>
      <c r="Y13" s="198"/>
    </row>
    <row r="14" spans="2:31">
      <c r="B14" s="14" t="s">
        <v>52</v>
      </c>
      <c r="C14" s="306">
        <v>95779</v>
      </c>
      <c r="D14" s="308">
        <v>0.45</v>
      </c>
      <c r="E14" s="18">
        <v>93167</v>
      </c>
      <c r="F14" s="52">
        <f>(E14/E$17)</f>
        <v>0.48644570449965019</v>
      </c>
      <c r="G14" s="18">
        <v>81942</v>
      </c>
      <c r="H14" s="15">
        <v>0.42709935003674609</v>
      </c>
      <c r="I14" s="18">
        <v>67492</v>
      </c>
      <c r="J14" s="15">
        <v>0.36660510592069528</v>
      </c>
      <c r="K14" s="67"/>
      <c r="L14" s="67"/>
      <c r="M14" s="1"/>
      <c r="N14" s="446"/>
      <c r="O14" s="67"/>
      <c r="P14" s="333"/>
      <c r="Q14" s="333"/>
      <c r="R14" s="333"/>
      <c r="Y14" s="198"/>
    </row>
    <row r="15" spans="2:31" ht="15.75" customHeight="1">
      <c r="B15" s="316" t="s">
        <v>55</v>
      </c>
      <c r="C15" s="306">
        <v>86783</v>
      </c>
      <c r="D15" s="15">
        <v>0.41</v>
      </c>
      <c r="E15" s="306">
        <v>74461</v>
      </c>
      <c r="F15" s="52">
        <f>(E15/E$17)</f>
        <v>0.38877750279335443</v>
      </c>
      <c r="G15" s="18">
        <v>85725</v>
      </c>
      <c r="H15" s="15">
        <v>0.44681716069781141</v>
      </c>
      <c r="I15" s="18">
        <v>93539</v>
      </c>
      <c r="J15" s="15">
        <v>0.50808799565453555</v>
      </c>
      <c r="K15" s="67"/>
      <c r="L15" s="67"/>
      <c r="M15" s="1"/>
      <c r="N15" s="4"/>
      <c r="O15" s="4"/>
      <c r="Q15" s="333"/>
      <c r="R15" s="333"/>
      <c r="Y15" s="198"/>
    </row>
    <row r="16" spans="2:31">
      <c r="B16" s="14" t="s">
        <v>54</v>
      </c>
      <c r="C16" s="306">
        <v>28943</v>
      </c>
      <c r="D16" s="308">
        <v>0.14000000000000001</v>
      </c>
      <c r="E16" s="18">
        <v>22022</v>
      </c>
      <c r="F16" s="52">
        <f>(E16/E$17)</f>
        <v>0.11498177793093366</v>
      </c>
      <c r="G16" s="18">
        <v>21350</v>
      </c>
      <c r="H16" s="15">
        <v>0.11128079767743684</v>
      </c>
      <c r="I16" s="18">
        <v>20394</v>
      </c>
      <c r="J16" s="15">
        <v>0.11077675176534492</v>
      </c>
      <c r="K16" s="67"/>
      <c r="L16" s="67"/>
      <c r="M16" s="1"/>
      <c r="N16" s="4"/>
      <c r="O16" s="1"/>
      <c r="P16" s="333"/>
      <c r="Q16" s="333"/>
      <c r="R16" s="333"/>
      <c r="Y16" s="198"/>
    </row>
    <row r="17" spans="2:27">
      <c r="B17" s="207" t="s">
        <v>115</v>
      </c>
      <c r="C17" s="307">
        <v>212618</v>
      </c>
      <c r="D17" s="309">
        <v>1</v>
      </c>
      <c r="E17" s="20">
        <f>SUM(E13:E16)</f>
        <v>191526</v>
      </c>
      <c r="F17" s="54">
        <f>(E17/E$17)</f>
        <v>1</v>
      </c>
      <c r="G17" s="20">
        <v>191857</v>
      </c>
      <c r="H17" s="54">
        <v>1</v>
      </c>
      <c r="I17" s="20">
        <v>184100</v>
      </c>
      <c r="J17" s="54">
        <v>1</v>
      </c>
      <c r="K17" s="67"/>
      <c r="L17" s="67"/>
      <c r="M17" s="1"/>
      <c r="N17" s="1"/>
      <c r="O17" s="1"/>
      <c r="P17" s="333"/>
      <c r="Q17" s="333"/>
      <c r="R17" s="333"/>
      <c r="Y17" s="198"/>
    </row>
    <row r="18" spans="2:27">
      <c r="B18" s="366" t="s">
        <v>458</v>
      </c>
      <c r="C18" s="313"/>
      <c r="D18" s="313"/>
      <c r="E18" s="313"/>
      <c r="F18" s="314"/>
      <c r="G18" s="4"/>
      <c r="H18" s="4"/>
      <c r="I18" s="1"/>
      <c r="J18" s="27"/>
      <c r="K18" s="1"/>
      <c r="L18" s="1"/>
      <c r="M18" s="1"/>
      <c r="N18" s="1"/>
      <c r="O18" s="1"/>
      <c r="P18" s="333"/>
      <c r="Q18" s="333"/>
      <c r="R18" s="333"/>
      <c r="AA18" s="198"/>
    </row>
    <row r="19" spans="2:27">
      <c r="B19" s="203"/>
      <c r="C19" s="28"/>
      <c r="D19" s="1"/>
      <c r="E19" s="1"/>
      <c r="F19" s="1"/>
      <c r="G19" s="1"/>
      <c r="H19" s="1"/>
      <c r="I19" s="1"/>
      <c r="J19" s="27"/>
      <c r="K19" s="1"/>
      <c r="L19" s="1"/>
      <c r="M19" s="1"/>
      <c r="N19" s="1"/>
      <c r="O19" s="1"/>
      <c r="P19" s="1"/>
      <c r="Q19" s="1"/>
      <c r="R19" s="1"/>
      <c r="S19" s="1"/>
      <c r="T19" s="1"/>
      <c r="AA19" s="198"/>
    </row>
    <row r="20" spans="2:27" ht="16.899999999999999">
      <c r="B20" s="466" t="s">
        <v>503</v>
      </c>
      <c r="C20" s="469"/>
      <c r="D20" s="469"/>
      <c r="E20" s="469"/>
      <c r="F20" s="469"/>
      <c r="G20" s="469"/>
      <c r="H20" s="4"/>
      <c r="I20" s="217"/>
      <c r="J20" s="2"/>
      <c r="K20" s="1"/>
      <c r="L20" s="1"/>
      <c r="M20" s="1"/>
      <c r="N20" s="1"/>
      <c r="O20" s="1"/>
      <c r="P20" s="1"/>
      <c r="Q20" s="1"/>
      <c r="S20" s="4"/>
      <c r="T20" s="4"/>
      <c r="AA20" s="198"/>
    </row>
    <row r="21" spans="2:27">
      <c r="B21" s="66" t="s">
        <v>122</v>
      </c>
      <c r="C21" s="66" t="s">
        <v>53</v>
      </c>
      <c r="D21" s="66" t="s">
        <v>52</v>
      </c>
      <c r="E21" s="66" t="s">
        <v>55</v>
      </c>
      <c r="F21" s="66" t="s">
        <v>54</v>
      </c>
      <c r="G21" s="66" t="s">
        <v>115</v>
      </c>
      <c r="H21" s="1"/>
      <c r="I21" s="217"/>
      <c r="J21" s="137"/>
      <c r="K21" s="1"/>
      <c r="L21" s="1"/>
      <c r="M21" s="1"/>
      <c r="N21" s="1"/>
      <c r="O21" s="1"/>
      <c r="P21" s="1"/>
      <c r="Q21" s="1"/>
      <c r="S21" s="1"/>
      <c r="T21" s="1"/>
      <c r="AA21" s="198"/>
    </row>
    <row r="22" spans="2:27">
      <c r="B22" s="22" t="s">
        <v>391</v>
      </c>
      <c r="C22" s="51">
        <v>14</v>
      </c>
      <c r="D22" s="51">
        <v>775</v>
      </c>
      <c r="E22" s="51">
        <v>9244</v>
      </c>
      <c r="F22" s="51">
        <v>183</v>
      </c>
      <c r="G22" s="51">
        <v>10216</v>
      </c>
      <c r="H22" s="138" t="s">
        <v>446</v>
      </c>
      <c r="I22" s="217"/>
      <c r="J22" s="137"/>
      <c r="K22" s="1"/>
      <c r="L22" s="1"/>
      <c r="M22" s="1"/>
      <c r="N22" s="1"/>
      <c r="O22" s="1"/>
      <c r="P22" s="1"/>
      <c r="Q22" s="1"/>
      <c r="S22" s="1"/>
      <c r="T22" s="1"/>
      <c r="AA22" s="198"/>
    </row>
    <row r="23" spans="2:27">
      <c r="B23" s="22" t="s">
        <v>56</v>
      </c>
      <c r="C23" s="51">
        <v>15</v>
      </c>
      <c r="D23" s="51">
        <v>1664</v>
      </c>
      <c r="E23" s="51">
        <v>10023</v>
      </c>
      <c r="F23" s="51">
        <v>97</v>
      </c>
      <c r="G23" s="51">
        <f t="shared" ref="G23:G29" si="0">SUM(C23:F23)</f>
        <v>11799</v>
      </c>
      <c r="H23" s="1"/>
      <c r="I23" s="217"/>
      <c r="J23" s="137"/>
      <c r="K23" s="1"/>
      <c r="L23" s="1"/>
      <c r="M23" s="1"/>
      <c r="N23" s="1"/>
      <c r="O23" s="1"/>
      <c r="P23" s="1"/>
      <c r="Q23" s="1"/>
      <c r="S23" s="1"/>
      <c r="T23" s="1"/>
      <c r="AA23" s="198"/>
    </row>
    <row r="24" spans="2:27">
      <c r="B24" s="22" t="s">
        <v>57</v>
      </c>
      <c r="C24" s="51">
        <v>39</v>
      </c>
      <c r="D24" s="51">
        <v>8898</v>
      </c>
      <c r="E24" s="51">
        <v>28641</v>
      </c>
      <c r="F24" s="51">
        <v>492</v>
      </c>
      <c r="G24" s="51">
        <f t="shared" si="0"/>
        <v>38070</v>
      </c>
      <c r="H24" s="1"/>
      <c r="I24" s="217"/>
      <c r="J24" s="137"/>
      <c r="K24" s="137"/>
      <c r="L24" s="1"/>
      <c r="M24" s="1"/>
      <c r="N24" s="1"/>
      <c r="O24" s="1"/>
      <c r="P24" s="1"/>
      <c r="Q24" s="1"/>
      <c r="R24" s="1"/>
      <c r="S24" s="1"/>
      <c r="T24" s="1"/>
      <c r="U24" s="1"/>
      <c r="AA24" s="198"/>
    </row>
    <row r="25" spans="2:27">
      <c r="B25" s="22" t="s">
        <v>58</v>
      </c>
      <c r="C25" s="51">
        <v>67</v>
      </c>
      <c r="D25" s="51">
        <v>12358</v>
      </c>
      <c r="E25" s="51">
        <v>12246</v>
      </c>
      <c r="F25" s="51">
        <v>3873</v>
      </c>
      <c r="G25" s="51">
        <f t="shared" si="0"/>
        <v>28544</v>
      </c>
      <c r="H25" s="1"/>
      <c r="I25" s="217"/>
      <c r="J25" s="137"/>
      <c r="K25" s="137"/>
      <c r="L25" s="1"/>
      <c r="M25" s="1"/>
      <c r="N25" s="1"/>
      <c r="O25" s="1"/>
      <c r="P25" s="1"/>
      <c r="Q25" s="1"/>
      <c r="S25" s="1"/>
      <c r="T25" s="1"/>
      <c r="AA25" s="198"/>
    </row>
    <row r="26" spans="2:27">
      <c r="B26" s="22" t="s">
        <v>59</v>
      </c>
      <c r="C26" s="51">
        <v>80</v>
      </c>
      <c r="D26" s="51">
        <v>11716</v>
      </c>
      <c r="E26" s="51">
        <v>5933</v>
      </c>
      <c r="F26" s="51">
        <v>3274</v>
      </c>
      <c r="G26" s="51">
        <f t="shared" si="0"/>
        <v>21003</v>
      </c>
      <c r="H26" s="1"/>
      <c r="I26" s="217"/>
      <c r="J26" s="137"/>
      <c r="K26" s="137"/>
      <c r="L26" s="1"/>
      <c r="M26" s="217"/>
      <c r="O26" s="26"/>
      <c r="P26" s="1"/>
      <c r="Q26" s="1"/>
      <c r="R26" s="1"/>
      <c r="S26" s="1"/>
      <c r="T26" s="1"/>
      <c r="AA26" s="198"/>
    </row>
    <row r="27" spans="2:27">
      <c r="B27" s="22" t="s">
        <v>60</v>
      </c>
      <c r="C27" s="51">
        <v>231</v>
      </c>
      <c r="D27" s="51">
        <v>17289</v>
      </c>
      <c r="E27" s="51">
        <v>6542</v>
      </c>
      <c r="F27" s="51">
        <v>4748</v>
      </c>
      <c r="G27" s="51">
        <f t="shared" si="0"/>
        <v>28810</v>
      </c>
      <c r="H27" s="1"/>
      <c r="I27" s="217"/>
      <c r="J27" s="137"/>
      <c r="K27" s="217"/>
      <c r="L27" s="217"/>
      <c r="M27" s="217"/>
      <c r="AA27" s="198"/>
    </row>
    <row r="28" spans="2:27">
      <c r="B28" s="22" t="s">
        <v>390</v>
      </c>
      <c r="C28" s="51">
        <v>223</v>
      </c>
      <c r="D28" s="51">
        <v>19124</v>
      </c>
      <c r="E28" s="51">
        <v>5687</v>
      </c>
      <c r="F28" s="51">
        <v>6486</v>
      </c>
      <c r="G28" s="51">
        <f t="shared" si="0"/>
        <v>31520</v>
      </c>
      <c r="H28" s="1"/>
      <c r="I28" s="190"/>
      <c r="J28" s="137"/>
      <c r="K28" s="190"/>
      <c r="L28" s="190"/>
      <c r="AA28" s="198"/>
    </row>
    <row r="29" spans="2:27">
      <c r="B29" s="343" t="s">
        <v>453</v>
      </c>
      <c r="C29" s="51">
        <v>444</v>
      </c>
      <c r="D29" s="51">
        <v>23955</v>
      </c>
      <c r="E29" s="51">
        <v>8467</v>
      </c>
      <c r="F29" s="51">
        <v>9790</v>
      </c>
      <c r="G29" s="51">
        <f t="shared" si="0"/>
        <v>42656</v>
      </c>
      <c r="H29" s="50"/>
      <c r="I29" s="190"/>
      <c r="J29" s="137"/>
      <c r="K29" s="190"/>
      <c r="L29" s="190"/>
    </row>
    <row r="30" spans="2:27">
      <c r="B30" s="23" t="s">
        <v>115</v>
      </c>
      <c r="C30" s="53">
        <f>SUM(C22:C29)</f>
        <v>1113</v>
      </c>
      <c r="D30" s="53">
        <f>SUM(D22:D29)</f>
        <v>95779</v>
      </c>
      <c r="E30" s="53">
        <f>SUM(E22:E29)</f>
        <v>86783</v>
      </c>
      <c r="F30" s="53">
        <f>SUM(F22:F29)</f>
        <v>28943</v>
      </c>
      <c r="G30" s="53">
        <f>SUM(G22:G29)</f>
        <v>212618</v>
      </c>
      <c r="H30" s="166"/>
      <c r="I30" s="190"/>
      <c r="J30" s="137"/>
      <c r="K30" s="190"/>
      <c r="L30" s="190"/>
    </row>
    <row r="31" spans="2:27">
      <c r="B31" s="12" t="s">
        <v>401</v>
      </c>
      <c r="C31" s="175"/>
      <c r="D31" s="175"/>
      <c r="E31" s="1"/>
      <c r="F31" s="1"/>
      <c r="G31" s="3"/>
      <c r="H31" s="1"/>
      <c r="J31" s="33"/>
    </row>
    <row r="32" spans="2:27">
      <c r="C32" s="12"/>
      <c r="D32" s="12"/>
    </row>
    <row r="33" spans="4:8">
      <c r="D33" s="190"/>
      <c r="E33" s="190"/>
      <c r="F33" s="130"/>
      <c r="G33" s="190"/>
    </row>
    <row r="34" spans="4:8">
      <c r="D34" s="190"/>
      <c r="E34" s="190"/>
      <c r="F34" s="190"/>
      <c r="G34" s="190"/>
      <c r="H34" s="139"/>
    </row>
    <row r="35" spans="4:8">
      <c r="E35" s="190"/>
      <c r="F35" s="190"/>
      <c r="G35" s="190"/>
      <c r="H35" s="139"/>
    </row>
    <row r="36" spans="4:8">
      <c r="E36" s="139"/>
      <c r="F36" s="139"/>
      <c r="G36" s="139"/>
      <c r="H36" s="139"/>
    </row>
    <row r="37" spans="4:8">
      <c r="E37" s="139"/>
      <c r="F37" s="139"/>
      <c r="G37" s="139"/>
      <c r="H37" s="139"/>
    </row>
    <row r="38" spans="4:8">
      <c r="E38" s="139"/>
      <c r="F38" s="139"/>
      <c r="G38" s="139"/>
      <c r="H38" s="139"/>
    </row>
    <row r="39" spans="4:8">
      <c r="E39" s="139"/>
      <c r="F39" s="139"/>
      <c r="G39" s="139"/>
      <c r="H39" s="139"/>
    </row>
    <row r="40" spans="4:8">
      <c r="E40" s="139"/>
      <c r="F40" s="139"/>
      <c r="G40" s="139"/>
      <c r="H40" s="139"/>
    </row>
    <row r="41" spans="4:8">
      <c r="E41" s="139"/>
      <c r="F41" s="139"/>
      <c r="G41" s="139"/>
      <c r="H41" s="139"/>
    </row>
  </sheetData>
  <mergeCells count="6">
    <mergeCell ref="B10:J10"/>
    <mergeCell ref="C11:D11"/>
    <mergeCell ref="B20:G20"/>
    <mergeCell ref="I11:J11"/>
    <mergeCell ref="G11:H11"/>
    <mergeCell ref="E11:F11"/>
  </mergeCells>
  <hyperlinks>
    <hyperlink ref="B1" location="'Table of Contents'!A1" display="Table of Contents" xr:uid="{B23B38AA-5256-46DA-8961-E71727AACB3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74FC-9F15-476C-8DFC-E285CC2368E8}">
  <dimension ref="A1:AF88"/>
  <sheetViews>
    <sheetView workbookViewId="0">
      <selection activeCell="B17" sqref="B17:E17"/>
    </sheetView>
  </sheetViews>
  <sheetFormatPr defaultRowHeight="14.25"/>
  <cols>
    <col min="1" max="1" width="9.1328125" style="25"/>
    <col min="2" max="2" width="17.265625" customWidth="1"/>
    <col min="3" max="3" width="12.59765625" customWidth="1"/>
    <col min="4" max="4" width="13.1328125" customWidth="1"/>
    <col min="5" max="5" width="9.06640625" customWidth="1"/>
    <col min="8" max="8" width="9.1328125" style="137"/>
    <col min="9" max="9" width="21" style="100" customWidth="1"/>
    <col min="10" max="23" width="9.1328125" style="100" customWidth="1"/>
    <col min="24" max="24" width="9" style="100" customWidth="1"/>
    <col min="25" max="26" width="9" customWidth="1"/>
    <col min="27" max="27" width="25" customWidth="1"/>
  </cols>
  <sheetData>
    <row r="1" spans="2:31">
      <c r="B1" s="13" t="s">
        <v>117</v>
      </c>
      <c r="C1" s="25"/>
      <c r="D1" s="25"/>
      <c r="E1" s="25"/>
      <c r="F1" s="25"/>
      <c r="G1" s="25"/>
      <c r="I1" s="165"/>
      <c r="J1" s="165"/>
      <c r="K1" s="165"/>
      <c r="L1" s="165"/>
      <c r="M1" s="165"/>
      <c r="N1" s="165"/>
      <c r="O1" s="165"/>
      <c r="P1" s="165"/>
      <c r="Q1" s="165"/>
      <c r="R1" s="165"/>
      <c r="S1" s="165"/>
      <c r="T1" s="165"/>
      <c r="U1" s="165"/>
      <c r="V1" s="165"/>
      <c r="W1" s="165"/>
      <c r="X1" s="165"/>
      <c r="AA1" s="162"/>
      <c r="AB1" s="162"/>
      <c r="AC1" s="162"/>
      <c r="AD1" s="162"/>
      <c r="AE1" s="162"/>
    </row>
    <row r="2" spans="2:31" ht="35.25" customHeight="1">
      <c r="B2" s="471" t="s">
        <v>455</v>
      </c>
      <c r="C2" s="471"/>
      <c r="D2" s="471"/>
      <c r="E2" s="25"/>
      <c r="F2" s="25"/>
      <c r="G2" s="25"/>
      <c r="I2" s="165"/>
      <c r="J2" s="165"/>
      <c r="K2" s="165"/>
      <c r="L2" s="165"/>
      <c r="M2" s="165"/>
      <c r="N2" s="165"/>
      <c r="O2" s="165"/>
      <c r="P2" s="165"/>
      <c r="Q2" s="165"/>
      <c r="R2" s="165"/>
      <c r="S2" s="165"/>
      <c r="T2" s="165"/>
      <c r="U2" s="165"/>
      <c r="V2" s="165"/>
      <c r="W2" s="165"/>
      <c r="X2" s="165"/>
      <c r="AA2" s="198"/>
      <c r="AB2" s="162"/>
      <c r="AC2" s="169"/>
      <c r="AD2" s="162"/>
      <c r="AE2" s="162"/>
    </row>
    <row r="3" spans="2:31" ht="14.45" customHeight="1">
      <c r="B3" s="21" t="s">
        <v>125</v>
      </c>
      <c r="C3" s="66" t="s">
        <v>126</v>
      </c>
      <c r="D3" s="66" t="s">
        <v>489</v>
      </c>
      <c r="E3" s="25"/>
      <c r="F3" s="25"/>
      <c r="G3" s="25"/>
      <c r="I3" s="165"/>
      <c r="J3" s="165"/>
      <c r="K3" s="165"/>
      <c r="L3" s="165"/>
      <c r="M3" s="165"/>
      <c r="N3" s="165"/>
      <c r="O3" s="165"/>
      <c r="P3" s="165"/>
      <c r="Q3" s="165"/>
      <c r="R3" s="165"/>
      <c r="S3" s="165"/>
      <c r="T3" s="165"/>
      <c r="U3" s="165"/>
      <c r="V3" s="165"/>
      <c r="W3" s="165"/>
      <c r="X3" s="165"/>
      <c r="AA3" s="198"/>
      <c r="AB3" s="165"/>
      <c r="AC3" s="169"/>
      <c r="AD3" s="162"/>
      <c r="AE3" s="162"/>
    </row>
    <row r="4" spans="2:31" ht="14.45" customHeight="1">
      <c r="B4" s="55" t="s">
        <v>457</v>
      </c>
      <c r="C4" s="310">
        <v>15536</v>
      </c>
      <c r="D4" s="310">
        <v>789182</v>
      </c>
      <c r="E4" s="34"/>
      <c r="F4" s="34"/>
      <c r="G4" s="34"/>
      <c r="I4" s="165"/>
      <c r="J4" s="280"/>
      <c r="K4" s="6"/>
      <c r="L4" s="7"/>
      <c r="M4" s="165"/>
      <c r="N4" s="165"/>
      <c r="O4" s="165"/>
      <c r="P4" s="165"/>
      <c r="Q4" s="165"/>
      <c r="R4" s="165"/>
      <c r="S4" s="165"/>
      <c r="T4" s="165"/>
      <c r="U4" s="165"/>
      <c r="V4" s="165"/>
      <c r="W4" s="165"/>
      <c r="X4" s="165"/>
      <c r="AA4" s="198"/>
      <c r="AB4" s="165"/>
      <c r="AC4" s="169"/>
      <c r="AD4" s="162"/>
      <c r="AE4" s="169"/>
    </row>
    <row r="5" spans="2:31" ht="14.45" customHeight="1">
      <c r="B5" s="55" t="s">
        <v>375</v>
      </c>
      <c r="C5" s="310">
        <v>51027</v>
      </c>
      <c r="D5" s="310">
        <v>520669</v>
      </c>
      <c r="E5" s="34"/>
      <c r="F5" s="34"/>
      <c r="G5" s="34"/>
      <c r="I5" s="165"/>
      <c r="J5" s="6"/>
      <c r="K5" s="6"/>
      <c r="L5" s="7"/>
      <c r="M5" s="165"/>
      <c r="N5" s="165"/>
      <c r="O5" s="165"/>
      <c r="P5" s="165"/>
      <c r="Q5" s="165"/>
      <c r="R5" s="165"/>
      <c r="S5" s="165"/>
      <c r="T5" s="165"/>
      <c r="U5" s="165"/>
      <c r="V5" s="165"/>
      <c r="W5" s="165"/>
      <c r="X5" s="165"/>
      <c r="AA5" s="198"/>
      <c r="AB5" s="165"/>
      <c r="AC5" s="169"/>
      <c r="AD5" s="162"/>
      <c r="AE5" s="162"/>
    </row>
    <row r="6" spans="2:31" ht="14.45" customHeight="1">
      <c r="B6" s="55" t="s">
        <v>62</v>
      </c>
      <c r="C6" s="310">
        <v>75793</v>
      </c>
      <c r="D6" s="310">
        <v>358497</v>
      </c>
      <c r="E6" s="34"/>
      <c r="F6" s="34"/>
      <c r="G6" s="34"/>
      <c r="I6" s="165"/>
      <c r="J6" s="6"/>
      <c r="K6" s="345"/>
      <c r="L6" s="7"/>
      <c r="M6" s="165"/>
      <c r="N6" s="165"/>
      <c r="O6" s="165"/>
      <c r="P6" s="165"/>
      <c r="Q6" s="165"/>
      <c r="R6" s="165"/>
      <c r="S6" s="165"/>
      <c r="T6" s="165"/>
      <c r="U6" s="165"/>
      <c r="V6" s="165"/>
      <c r="W6" s="165"/>
      <c r="X6" s="165"/>
      <c r="AA6" s="198"/>
      <c r="AB6" s="165"/>
      <c r="AC6" s="169"/>
      <c r="AD6" s="162"/>
      <c r="AE6" s="162"/>
    </row>
    <row r="7" spans="2:31" ht="14.45" customHeight="1">
      <c r="B7" s="55" t="s">
        <v>63</v>
      </c>
      <c r="C7" s="310">
        <v>67006</v>
      </c>
      <c r="D7" s="310">
        <v>123422</v>
      </c>
      <c r="E7" s="34"/>
      <c r="F7" s="34"/>
      <c r="G7" s="34"/>
      <c r="I7" s="217"/>
      <c r="J7" s="6"/>
      <c r="K7" s="345"/>
      <c r="L7" s="7"/>
      <c r="M7" s="165"/>
      <c r="N7" s="165"/>
      <c r="O7" s="165"/>
      <c r="P7" s="165"/>
      <c r="Q7" s="165"/>
      <c r="R7" s="165"/>
      <c r="S7" s="165"/>
      <c r="T7" s="165"/>
      <c r="U7" s="165"/>
      <c r="V7" s="165"/>
      <c r="W7" s="165"/>
      <c r="X7" s="165"/>
      <c r="AA7" s="198"/>
      <c r="AB7" s="165"/>
      <c r="AC7" s="169"/>
      <c r="AD7" s="162"/>
      <c r="AE7" s="162"/>
    </row>
    <row r="8" spans="2:31" ht="14.45" customHeight="1">
      <c r="B8" s="55" t="s">
        <v>128</v>
      </c>
      <c r="C8" s="310">
        <v>3256</v>
      </c>
      <c r="D8" s="310">
        <v>7821</v>
      </c>
      <c r="E8" s="34"/>
      <c r="F8" s="34"/>
      <c r="G8" s="34"/>
      <c r="I8" s="217"/>
      <c r="J8" s="217"/>
      <c r="K8" s="202"/>
      <c r="L8" s="9"/>
      <c r="M8" s="165"/>
      <c r="N8" s="165"/>
      <c r="O8" s="165"/>
      <c r="P8" s="165"/>
      <c r="Q8" s="165"/>
      <c r="R8" s="165"/>
      <c r="S8" s="165"/>
      <c r="T8" s="165"/>
      <c r="U8" s="165"/>
      <c r="V8" s="165"/>
      <c r="W8" s="165"/>
      <c r="X8" s="165"/>
      <c r="AA8" s="198"/>
      <c r="AB8" s="165"/>
      <c r="AC8" s="169"/>
      <c r="AD8" s="162"/>
      <c r="AE8" s="169"/>
    </row>
    <row r="9" spans="2:31" ht="14.45" customHeight="1">
      <c r="B9" s="56" t="s">
        <v>115</v>
      </c>
      <c r="C9" s="57">
        <f>SUM(C4:C8)</f>
        <v>212618</v>
      </c>
      <c r="D9" s="57">
        <f>SUM(D4:D8)</f>
        <v>1799591</v>
      </c>
      <c r="E9" s="34"/>
      <c r="F9" s="34"/>
      <c r="G9" s="34"/>
      <c r="I9" s="217"/>
      <c r="J9" s="217"/>
      <c r="K9" s="165"/>
      <c r="L9" s="165"/>
      <c r="M9" s="165"/>
      <c r="N9" s="165"/>
      <c r="O9" s="165"/>
      <c r="P9" s="165"/>
      <c r="Q9" s="165"/>
      <c r="R9" s="165"/>
      <c r="S9" s="165"/>
      <c r="T9" s="165"/>
      <c r="U9" s="165"/>
      <c r="V9" s="165"/>
      <c r="W9" s="165"/>
      <c r="X9" s="165"/>
      <c r="AA9" s="198"/>
      <c r="AB9" s="165"/>
      <c r="AC9" s="169"/>
      <c r="AD9" s="162"/>
      <c r="AE9" s="162"/>
    </row>
    <row r="10" spans="2:31" ht="14.45" customHeight="1">
      <c r="B10" s="12" t="s">
        <v>401</v>
      </c>
      <c r="C10" s="34"/>
      <c r="D10" s="34"/>
      <c r="E10" s="34"/>
      <c r="F10" s="34"/>
      <c r="G10" s="34"/>
      <c r="I10" s="217"/>
      <c r="J10" s="217"/>
      <c r="K10" s="345"/>
      <c r="L10" s="165"/>
      <c r="M10" s="165"/>
      <c r="N10" s="165"/>
      <c r="O10" s="165"/>
      <c r="P10" s="165"/>
      <c r="Q10" s="165"/>
      <c r="R10" s="165"/>
      <c r="S10" s="165"/>
      <c r="T10" s="165"/>
      <c r="U10" s="165"/>
      <c r="V10" s="165"/>
      <c r="W10" s="165"/>
      <c r="X10" s="165"/>
      <c r="AA10" s="198"/>
      <c r="AB10" s="165"/>
      <c r="AC10" s="169"/>
      <c r="AD10" s="162"/>
      <c r="AE10" s="162"/>
    </row>
    <row r="11" spans="2:31" ht="14.45" customHeight="1">
      <c r="B11" s="452" t="s">
        <v>397</v>
      </c>
      <c r="C11" s="452"/>
      <c r="D11" s="452"/>
      <c r="E11" s="452"/>
      <c r="F11" s="34"/>
      <c r="G11" s="34"/>
      <c r="I11" s="217"/>
      <c r="J11" s="217"/>
      <c r="K11" s="165"/>
      <c r="L11" s="165"/>
      <c r="M11" s="165"/>
      <c r="N11" s="165"/>
      <c r="O11" s="165"/>
      <c r="P11" s="165"/>
      <c r="Q11" s="165"/>
      <c r="R11" s="165"/>
      <c r="S11" s="165"/>
      <c r="T11" s="165"/>
      <c r="U11" s="165"/>
      <c r="V11" s="165"/>
      <c r="W11" s="165"/>
      <c r="X11" s="165"/>
      <c r="AA11" s="198"/>
      <c r="AB11" s="165"/>
      <c r="AC11" s="169"/>
      <c r="AD11" s="6"/>
      <c r="AE11" s="6"/>
    </row>
    <row r="12" spans="2:31" ht="14.45" customHeight="1">
      <c r="B12" s="452"/>
      <c r="C12" s="452"/>
      <c r="D12" s="452"/>
      <c r="E12" s="452"/>
      <c r="F12" s="34"/>
      <c r="G12" s="34"/>
      <c r="I12" s="165"/>
      <c r="J12" s="165"/>
      <c r="K12" s="165"/>
      <c r="L12" s="165"/>
      <c r="M12" s="165"/>
      <c r="N12" s="165"/>
      <c r="O12" s="165"/>
      <c r="P12" s="165"/>
      <c r="Q12" s="165"/>
      <c r="R12" s="165"/>
      <c r="S12" s="165"/>
      <c r="T12" s="165"/>
      <c r="U12" s="165"/>
      <c r="V12" s="165"/>
      <c r="W12" s="165"/>
      <c r="X12" s="165"/>
      <c r="AA12" s="198"/>
      <c r="AB12" s="165"/>
      <c r="AC12" s="165"/>
      <c r="AD12" s="165"/>
      <c r="AE12" s="6"/>
    </row>
    <row r="13" spans="2:31" ht="14.45" customHeight="1">
      <c r="B13" s="452"/>
      <c r="C13" s="452"/>
      <c r="D13" s="452"/>
      <c r="E13" s="452"/>
      <c r="F13" s="34"/>
      <c r="G13" s="34"/>
      <c r="I13" s="165"/>
      <c r="J13" s="165"/>
      <c r="K13" s="165"/>
      <c r="L13" s="165"/>
      <c r="M13" s="165"/>
      <c r="N13" s="165"/>
      <c r="O13" s="165"/>
      <c r="P13" s="165"/>
      <c r="Q13" s="165"/>
      <c r="R13" s="165"/>
      <c r="S13" s="165"/>
      <c r="T13" s="165"/>
      <c r="U13" s="165"/>
      <c r="V13" s="165"/>
      <c r="W13" s="165"/>
      <c r="X13" s="165"/>
      <c r="AA13" s="198"/>
    </row>
    <row r="14" spans="2:31" ht="14.45" customHeight="1">
      <c r="B14" s="452"/>
      <c r="C14" s="452"/>
      <c r="D14" s="452"/>
      <c r="E14" s="452"/>
      <c r="F14" s="34"/>
      <c r="G14" s="34"/>
      <c r="I14" s="165"/>
      <c r="J14" s="165"/>
      <c r="K14" s="165"/>
      <c r="L14" s="165"/>
      <c r="M14" s="165"/>
      <c r="N14" s="165"/>
      <c r="O14" s="165"/>
      <c r="P14" s="165"/>
      <c r="Q14" s="165"/>
      <c r="R14" s="165"/>
      <c r="S14" s="165"/>
      <c r="T14" s="165"/>
      <c r="U14" s="165"/>
      <c r="V14" s="165"/>
      <c r="W14" s="165"/>
      <c r="X14" s="165"/>
      <c r="AA14" s="198"/>
      <c r="AC14" s="169"/>
    </row>
    <row r="15" spans="2:31" s="198" customFormat="1" ht="25.5" customHeight="1">
      <c r="B15" s="452" t="s">
        <v>488</v>
      </c>
      <c r="C15" s="452"/>
      <c r="D15" s="452"/>
      <c r="E15" s="452"/>
      <c r="F15" s="34"/>
      <c r="G15" s="34"/>
      <c r="H15" s="137"/>
      <c r="AC15" s="169"/>
    </row>
    <row r="16" spans="2:31" ht="12.85" customHeight="1">
      <c r="B16" s="445"/>
      <c r="C16" s="445"/>
      <c r="D16" s="445"/>
      <c r="E16" s="337"/>
      <c r="F16" s="34"/>
      <c r="G16" s="34"/>
      <c r="I16" s="217"/>
      <c r="J16" s="217"/>
      <c r="K16" s="165"/>
      <c r="L16" s="165"/>
      <c r="M16" s="165"/>
      <c r="N16" s="165"/>
      <c r="O16" s="165"/>
      <c r="P16" s="165"/>
      <c r="Q16" s="165"/>
      <c r="R16" s="165"/>
      <c r="S16" s="165"/>
      <c r="T16" s="165"/>
      <c r="U16" s="165"/>
      <c r="V16" s="165"/>
      <c r="W16" s="165"/>
      <c r="X16" s="165"/>
      <c r="AA16" s="198"/>
    </row>
    <row r="17" spans="2:32" ht="33" customHeight="1">
      <c r="B17" s="470" t="s">
        <v>456</v>
      </c>
      <c r="C17" s="470"/>
      <c r="D17" s="470"/>
      <c r="E17" s="470"/>
      <c r="F17" s="34"/>
      <c r="G17" s="34"/>
      <c r="I17" s="217"/>
      <c r="J17" s="217"/>
      <c r="K17" s="165"/>
      <c r="L17" s="333"/>
      <c r="M17" s="165"/>
      <c r="N17" s="165"/>
      <c r="O17" s="165"/>
      <c r="P17" s="165"/>
      <c r="Q17" s="165"/>
      <c r="R17" s="165"/>
      <c r="S17" s="165"/>
      <c r="T17" s="165"/>
      <c r="U17" s="165"/>
      <c r="V17" s="165"/>
      <c r="W17" s="165"/>
      <c r="X17" s="165"/>
      <c r="AA17" s="198"/>
    </row>
    <row r="18" spans="2:32" ht="14.45" customHeight="1">
      <c r="B18" s="58" t="s">
        <v>125</v>
      </c>
      <c r="C18" s="65" t="s">
        <v>126</v>
      </c>
      <c r="D18" s="65" t="s">
        <v>129</v>
      </c>
      <c r="E18" s="65" t="s">
        <v>130</v>
      </c>
      <c r="F18" s="34"/>
      <c r="G18" s="34"/>
      <c r="I18" s="217"/>
      <c r="J18" s="217"/>
      <c r="K18" s="165"/>
      <c r="L18" s="333"/>
      <c r="M18" s="165"/>
      <c r="N18" s="165"/>
      <c r="O18" s="165"/>
      <c r="P18" s="165"/>
      <c r="Q18" s="165"/>
      <c r="R18" s="165"/>
      <c r="S18" s="165"/>
      <c r="T18" s="165"/>
      <c r="U18" s="165"/>
      <c r="V18" s="165"/>
      <c r="W18" s="165"/>
      <c r="X18" s="165"/>
      <c r="AA18" s="198"/>
    </row>
    <row r="19" spans="2:32" ht="14.45" customHeight="1">
      <c r="B19" s="59" t="s">
        <v>131</v>
      </c>
      <c r="C19" s="60">
        <v>744</v>
      </c>
      <c r="D19" s="60">
        <v>1276</v>
      </c>
      <c r="E19" s="60">
        <v>36053</v>
      </c>
      <c r="F19" s="34"/>
      <c r="G19" s="34"/>
      <c r="I19" s="217"/>
      <c r="J19" s="217"/>
      <c r="K19" s="165"/>
      <c r="L19" s="333"/>
      <c r="M19" s="165"/>
      <c r="N19" s="165"/>
      <c r="O19" s="165"/>
      <c r="P19" s="165"/>
      <c r="Q19" s="165"/>
      <c r="R19" s="165"/>
      <c r="S19" s="165"/>
      <c r="T19" s="165"/>
      <c r="U19" s="165"/>
      <c r="V19" s="165"/>
      <c r="W19" s="165"/>
      <c r="X19" s="165"/>
      <c r="AA19" s="198"/>
    </row>
    <row r="20" spans="2:32" ht="14.45" customHeight="1">
      <c r="B20" s="59" t="s">
        <v>132</v>
      </c>
      <c r="C20" s="60">
        <v>3371</v>
      </c>
      <c r="D20" s="60">
        <v>14744</v>
      </c>
      <c r="E20" s="60">
        <v>204965</v>
      </c>
      <c r="F20" s="34"/>
      <c r="G20" s="34"/>
      <c r="I20" s="217"/>
      <c r="J20" s="217"/>
      <c r="K20" s="165"/>
      <c r="L20" s="333"/>
      <c r="M20" s="165"/>
      <c r="N20" s="165"/>
      <c r="O20" s="165"/>
      <c r="P20" s="165"/>
      <c r="Q20" s="165"/>
      <c r="R20" s="165"/>
      <c r="S20" s="165"/>
      <c r="T20" s="165"/>
      <c r="U20" s="165"/>
      <c r="V20" s="165"/>
      <c r="W20" s="165"/>
      <c r="X20" s="165"/>
      <c r="AA20" s="198"/>
    </row>
    <row r="21" spans="2:32" ht="14.45" customHeight="1">
      <c r="B21" s="59" t="s">
        <v>133</v>
      </c>
      <c r="C21" s="60">
        <v>5566</v>
      </c>
      <c r="D21" s="60">
        <v>28169</v>
      </c>
      <c r="E21" s="60">
        <v>287637</v>
      </c>
      <c r="F21" s="34"/>
      <c r="G21" s="34"/>
      <c r="I21" s="217"/>
      <c r="J21" s="217"/>
      <c r="K21" s="165"/>
      <c r="L21" s="165"/>
      <c r="M21" s="165"/>
      <c r="N21" s="165"/>
      <c r="O21" s="165"/>
      <c r="P21" s="165"/>
      <c r="Q21" s="165"/>
      <c r="R21" s="165"/>
      <c r="S21" s="165"/>
      <c r="T21" s="165"/>
      <c r="U21" s="165"/>
      <c r="V21" s="165"/>
      <c r="W21" s="165"/>
      <c r="X21" s="165"/>
      <c r="AA21" s="198"/>
    </row>
    <row r="22" spans="2:32" ht="14.45" customHeight="1">
      <c r="B22" s="59" t="s">
        <v>134</v>
      </c>
      <c r="C22" s="60">
        <v>5855</v>
      </c>
      <c r="D22" s="60">
        <v>24704</v>
      </c>
      <c r="E22" s="60">
        <v>230167</v>
      </c>
      <c r="F22" s="34"/>
      <c r="G22" s="303"/>
      <c r="H22" s="304" t="s">
        <v>446</v>
      </c>
      <c r="I22" s="217"/>
      <c r="J22" s="217"/>
      <c r="K22" s="165"/>
      <c r="L22" s="333"/>
      <c r="M22" s="165"/>
      <c r="N22" s="165"/>
      <c r="O22" s="165"/>
      <c r="P22" s="165"/>
      <c r="Q22" s="165"/>
      <c r="R22" s="165"/>
      <c r="S22" s="165"/>
      <c r="T22" s="165"/>
      <c r="U22" s="165"/>
      <c r="V22" s="165"/>
      <c r="W22" s="165"/>
      <c r="X22" s="165"/>
      <c r="AA22" s="198"/>
      <c r="AB22" s="165"/>
      <c r="AC22" s="165"/>
      <c r="AD22" s="165"/>
      <c r="AE22" s="165"/>
      <c r="AF22" s="165"/>
    </row>
    <row r="23" spans="2:32" ht="14.45" customHeight="1">
      <c r="B23" s="61" t="s">
        <v>115</v>
      </c>
      <c r="C23" s="57">
        <f>SUM(C19:C22)</f>
        <v>15536</v>
      </c>
      <c r="D23" s="57">
        <f>SUM(D19:D22)</f>
        <v>68893</v>
      </c>
      <c r="E23" s="57">
        <f>SUM(E19:E22)</f>
        <v>758822</v>
      </c>
      <c r="F23" s="34" t="s">
        <v>446</v>
      </c>
      <c r="G23" s="34"/>
      <c r="I23" s="165"/>
      <c r="J23" s="165"/>
      <c r="K23" s="165"/>
      <c r="L23" s="333"/>
      <c r="M23" s="165"/>
      <c r="N23" s="165"/>
      <c r="O23" s="165"/>
      <c r="P23" s="165"/>
      <c r="Q23" s="165"/>
      <c r="R23" s="165"/>
      <c r="S23" s="165"/>
      <c r="T23" s="165"/>
      <c r="U23" s="165"/>
      <c r="V23" s="165"/>
      <c r="W23" s="165"/>
      <c r="X23" s="165"/>
      <c r="Y23" s="27"/>
      <c r="Z23" s="27"/>
      <c r="AA23" s="198"/>
      <c r="AB23" s="165"/>
      <c r="AC23" s="165"/>
      <c r="AD23" s="165"/>
      <c r="AE23" s="169"/>
      <c r="AF23" s="165"/>
    </row>
    <row r="24" spans="2:32" s="217" customFormat="1" ht="14.45" customHeight="1">
      <c r="B24" s="12" t="s">
        <v>402</v>
      </c>
      <c r="C24" s="34"/>
      <c r="D24" s="34"/>
      <c r="E24" s="34"/>
      <c r="F24" s="34"/>
      <c r="G24" s="34"/>
      <c r="H24" s="137"/>
      <c r="AE24" s="169"/>
    </row>
    <row r="25" spans="2:32" s="198" customFormat="1" ht="14.45" customHeight="1">
      <c r="B25" s="222" t="s">
        <v>401</v>
      </c>
      <c r="C25" s="34"/>
      <c r="D25" s="34"/>
      <c r="E25" s="34"/>
      <c r="F25" s="34"/>
      <c r="G25" s="34"/>
      <c r="H25" s="137"/>
    </row>
    <row r="26" spans="2:32" ht="14.45" customHeight="1">
      <c r="B26" s="12"/>
      <c r="C26" s="34"/>
      <c r="D26" s="34"/>
      <c r="E26" s="34"/>
      <c r="F26" s="34"/>
      <c r="G26" s="137"/>
      <c r="H26" s="141"/>
      <c r="I26" s="165"/>
      <c r="J26" s="165"/>
      <c r="K26" s="165"/>
      <c r="L26" s="165"/>
      <c r="M26" s="165"/>
      <c r="N26" s="165"/>
      <c r="O26" s="165"/>
      <c r="P26" s="165"/>
      <c r="Q26" s="165"/>
      <c r="R26" s="165"/>
      <c r="S26" s="165"/>
      <c r="T26" s="165"/>
      <c r="U26" s="165"/>
      <c r="V26" s="165"/>
      <c r="W26" s="165"/>
      <c r="X26" s="165"/>
      <c r="Z26" s="165"/>
      <c r="AA26" s="198"/>
      <c r="AB26" s="165"/>
      <c r="AC26" s="165"/>
      <c r="AD26" s="165"/>
      <c r="AE26" s="165"/>
    </row>
    <row r="27" spans="2:32" ht="14.45" customHeight="1">
      <c r="B27" s="472" t="s">
        <v>454</v>
      </c>
      <c r="C27" s="472"/>
      <c r="D27" s="472"/>
      <c r="E27" s="472"/>
      <c r="F27" s="472"/>
      <c r="G27" s="137"/>
      <c r="H27" s="141"/>
      <c r="I27" s="217"/>
      <c r="J27" s="217"/>
      <c r="K27" s="217"/>
      <c r="L27" s="217"/>
      <c r="M27" s="165"/>
      <c r="N27" s="165"/>
      <c r="O27" s="165"/>
      <c r="P27" s="165"/>
      <c r="Q27" s="165"/>
      <c r="R27" s="165"/>
      <c r="S27" s="165"/>
      <c r="T27" s="165"/>
      <c r="U27" s="165"/>
      <c r="V27" s="165"/>
      <c r="W27" s="165"/>
      <c r="X27" s="165"/>
      <c r="Z27" s="165"/>
      <c r="AA27" s="198"/>
      <c r="AB27" s="165"/>
      <c r="AC27" s="165"/>
      <c r="AD27" s="165"/>
      <c r="AE27" s="165"/>
    </row>
    <row r="28" spans="2:32" ht="14.45" customHeight="1">
      <c r="B28" s="58" t="s">
        <v>122</v>
      </c>
      <c r="C28" s="65" t="s">
        <v>135</v>
      </c>
      <c r="D28" s="65" t="s">
        <v>62</v>
      </c>
      <c r="E28" s="65" t="s">
        <v>328</v>
      </c>
      <c r="F28" s="65" t="s">
        <v>115</v>
      </c>
      <c r="G28" s="137"/>
      <c r="H28" s="141"/>
      <c r="I28" s="217"/>
      <c r="J28" s="217"/>
      <c r="K28" s="217"/>
      <c r="L28" s="217"/>
      <c r="M28" s="165"/>
      <c r="N28" s="165"/>
      <c r="O28" s="165"/>
      <c r="P28" s="165"/>
      <c r="Q28" s="165"/>
      <c r="R28" s="165"/>
      <c r="S28" s="165"/>
      <c r="T28" s="165"/>
      <c r="U28" s="165"/>
      <c r="V28" s="165"/>
      <c r="W28" s="165"/>
      <c r="X28" s="165"/>
      <c r="Z28" s="165"/>
      <c r="AA28" s="198"/>
      <c r="AB28" s="165"/>
      <c r="AC28" s="165"/>
      <c r="AD28" s="165"/>
      <c r="AE28" s="165"/>
    </row>
    <row r="29" spans="2:32" ht="14.45" customHeight="1">
      <c r="B29" s="163" t="s">
        <v>391</v>
      </c>
      <c r="C29" s="64">
        <v>2757</v>
      </c>
      <c r="D29" s="64">
        <v>3376</v>
      </c>
      <c r="E29" s="64">
        <v>4083</v>
      </c>
      <c r="F29" s="64">
        <f>SUM(C29:E29)</f>
        <v>10216</v>
      </c>
      <c r="G29" s="137"/>
      <c r="H29" s="141"/>
      <c r="I29" s="217"/>
      <c r="J29" s="217"/>
      <c r="K29" s="217"/>
      <c r="L29" s="217"/>
      <c r="M29" s="165"/>
      <c r="N29" s="165"/>
      <c r="O29" s="165"/>
      <c r="P29" s="165"/>
      <c r="Q29" s="165"/>
      <c r="R29" s="165"/>
      <c r="S29" s="165"/>
      <c r="T29" s="165"/>
      <c r="U29" s="165"/>
      <c r="V29" s="165"/>
      <c r="W29" s="165"/>
      <c r="X29" s="165"/>
      <c r="Z29" s="165"/>
      <c r="AA29" s="198"/>
      <c r="AB29" s="165"/>
      <c r="AC29" s="165"/>
      <c r="AD29" s="165"/>
      <c r="AE29" s="165"/>
    </row>
    <row r="30" spans="2:32" ht="14.45" customHeight="1">
      <c r="B30" s="163" t="s">
        <v>56</v>
      </c>
      <c r="C30" s="64">
        <v>3775</v>
      </c>
      <c r="D30" s="64">
        <v>4229</v>
      </c>
      <c r="E30" s="64">
        <v>3795</v>
      </c>
      <c r="F30" s="64">
        <f t="shared" ref="F30:F36" si="0">SUM(C30:E30)</f>
        <v>11799</v>
      </c>
      <c r="G30" s="137"/>
      <c r="H30"/>
      <c r="I30" s="217"/>
      <c r="J30" s="217"/>
      <c r="K30" s="217"/>
      <c r="L30" s="217"/>
      <c r="M30" s="165"/>
      <c r="N30" s="165"/>
      <c r="O30" s="165"/>
      <c r="P30" s="165"/>
      <c r="Q30" s="165"/>
      <c r="R30" s="165"/>
      <c r="S30" s="165"/>
      <c r="T30" s="165"/>
      <c r="U30" s="165"/>
      <c r="V30" s="165"/>
      <c r="W30" s="165"/>
      <c r="X30" s="165"/>
      <c r="Z30" s="165"/>
      <c r="AA30" s="198"/>
      <c r="AB30" s="165"/>
      <c r="AC30" s="165"/>
      <c r="AD30" s="165"/>
      <c r="AE30" s="165"/>
    </row>
    <row r="31" spans="2:32" ht="14.45" customHeight="1">
      <c r="B31" s="163" t="s">
        <v>57</v>
      </c>
      <c r="C31" s="64">
        <v>11676</v>
      </c>
      <c r="D31" s="64">
        <v>14362</v>
      </c>
      <c r="E31" s="64">
        <v>12032</v>
      </c>
      <c r="F31" s="64">
        <f t="shared" si="0"/>
        <v>38070</v>
      </c>
      <c r="G31" s="137"/>
      <c r="H31"/>
      <c r="I31" s="217"/>
      <c r="J31" s="217"/>
      <c r="K31" s="217"/>
      <c r="L31" s="217"/>
      <c r="M31" s="165"/>
      <c r="N31" s="165"/>
      <c r="O31" s="165"/>
      <c r="P31" s="165"/>
      <c r="Q31" s="165"/>
      <c r="R31" s="165"/>
      <c r="S31" s="165"/>
      <c r="T31" s="165"/>
      <c r="U31" s="165"/>
      <c r="V31" s="165"/>
      <c r="W31" s="165"/>
      <c r="X31" s="165"/>
      <c r="Z31" s="165"/>
      <c r="AA31" s="198"/>
      <c r="AB31" s="165"/>
      <c r="AC31" s="165"/>
      <c r="AD31" s="165"/>
      <c r="AE31" s="165"/>
    </row>
    <row r="32" spans="2:32" ht="14.45" customHeight="1">
      <c r="B32" s="163" t="s">
        <v>58</v>
      </c>
      <c r="C32" s="64">
        <v>8259</v>
      </c>
      <c r="D32" s="64">
        <v>10861</v>
      </c>
      <c r="E32" s="64">
        <v>9424</v>
      </c>
      <c r="F32" s="64">
        <f t="shared" si="0"/>
        <v>28544</v>
      </c>
      <c r="G32" s="137"/>
      <c r="H32"/>
      <c r="I32" s="217"/>
      <c r="J32" s="217"/>
      <c r="K32" s="217"/>
      <c r="L32" s="217"/>
      <c r="M32" s="165"/>
      <c r="N32" s="165"/>
      <c r="O32" s="165"/>
      <c r="P32" s="165"/>
      <c r="Q32" s="165"/>
      <c r="R32" s="165"/>
      <c r="S32" s="165"/>
      <c r="T32" s="165"/>
      <c r="U32" s="165"/>
      <c r="V32" s="165"/>
      <c r="W32" s="165"/>
      <c r="X32" s="165"/>
      <c r="Z32" s="165"/>
      <c r="AA32" s="198"/>
      <c r="AB32" s="165"/>
      <c r="AC32" s="165"/>
      <c r="AD32" s="165"/>
      <c r="AE32" s="165"/>
    </row>
    <row r="33" spans="2:32" ht="14.45" customHeight="1">
      <c r="B33" s="163" t="s">
        <v>59</v>
      </c>
      <c r="C33" s="64">
        <v>5683</v>
      </c>
      <c r="D33" s="64">
        <v>7819</v>
      </c>
      <c r="E33" s="64">
        <v>7501</v>
      </c>
      <c r="F33" s="64">
        <f t="shared" si="0"/>
        <v>21003</v>
      </c>
      <c r="G33" s="137"/>
      <c r="H33"/>
      <c r="I33" s="217"/>
      <c r="J33" s="217"/>
      <c r="K33" s="217"/>
      <c r="L33" s="217"/>
      <c r="M33" s="165"/>
      <c r="N33" s="165"/>
      <c r="O33" s="165"/>
      <c r="P33" s="165"/>
      <c r="Q33" s="165"/>
      <c r="R33" s="165"/>
      <c r="S33" s="165"/>
      <c r="T33" s="165"/>
      <c r="U33" s="165"/>
      <c r="V33" s="165"/>
      <c r="W33" s="165"/>
      <c r="X33" s="165"/>
      <c r="Z33" s="165"/>
      <c r="AA33" s="198"/>
      <c r="AB33" s="165"/>
      <c r="AC33" s="165"/>
      <c r="AD33" s="165"/>
      <c r="AE33" s="165"/>
    </row>
    <row r="34" spans="2:32" ht="14.45" customHeight="1">
      <c r="B34" s="163" t="s">
        <v>60</v>
      </c>
      <c r="C34" s="64">
        <v>9091</v>
      </c>
      <c r="D34" s="64">
        <v>9705</v>
      </c>
      <c r="E34" s="64">
        <v>10014</v>
      </c>
      <c r="F34" s="64">
        <f t="shared" si="0"/>
        <v>28810</v>
      </c>
      <c r="G34" s="137"/>
      <c r="H34"/>
      <c r="I34" s="217"/>
      <c r="J34" s="217"/>
      <c r="K34" s="217"/>
      <c r="L34" s="217"/>
      <c r="M34" s="165"/>
      <c r="N34" s="165"/>
      <c r="O34" s="165"/>
      <c r="P34" s="165"/>
      <c r="Q34" s="165"/>
      <c r="R34" s="165"/>
      <c r="S34" s="165"/>
      <c r="T34" s="165"/>
      <c r="U34" s="165"/>
      <c r="V34" s="165"/>
      <c r="W34" s="165"/>
      <c r="X34" s="165"/>
      <c r="Z34" s="165"/>
      <c r="AA34" s="165"/>
      <c r="AB34" s="165"/>
      <c r="AC34" s="165"/>
      <c r="AD34" s="165"/>
      <c r="AE34" s="165"/>
      <c r="AF34" s="165"/>
    </row>
    <row r="35" spans="2:32" ht="14.45" customHeight="1">
      <c r="B35" s="163" t="s">
        <v>390</v>
      </c>
      <c r="C35" s="64">
        <v>9781</v>
      </c>
      <c r="D35" s="64">
        <v>10867</v>
      </c>
      <c r="E35" s="64">
        <v>10872</v>
      </c>
      <c r="F35" s="64">
        <f t="shared" si="0"/>
        <v>31520</v>
      </c>
      <c r="G35" s="137"/>
      <c r="H35"/>
      <c r="I35" s="165"/>
      <c r="J35" s="165"/>
      <c r="K35" s="165"/>
      <c r="L35" s="165"/>
      <c r="M35" s="165"/>
      <c r="N35" s="165"/>
      <c r="O35" s="165"/>
      <c r="P35" s="165"/>
      <c r="Q35" s="165"/>
      <c r="R35" s="165"/>
      <c r="S35" s="165"/>
      <c r="T35" s="165"/>
      <c r="U35" s="165"/>
      <c r="V35" s="165"/>
      <c r="W35" s="165"/>
      <c r="X35" s="165"/>
    </row>
    <row r="36" spans="2:32" ht="14.45" customHeight="1">
      <c r="B36" s="163" t="s">
        <v>201</v>
      </c>
      <c r="C36" s="64">
        <v>15541</v>
      </c>
      <c r="D36" s="64">
        <v>14574</v>
      </c>
      <c r="E36" s="64">
        <v>12541</v>
      </c>
      <c r="F36" s="64">
        <f t="shared" si="0"/>
        <v>42656</v>
      </c>
      <c r="G36" s="165"/>
      <c r="H36"/>
      <c r="I36" s="165"/>
      <c r="J36" s="165"/>
      <c r="K36" s="165"/>
      <c r="L36" s="165"/>
      <c r="M36" s="165"/>
      <c r="N36" s="165"/>
      <c r="O36" s="165"/>
      <c r="P36" s="165"/>
      <c r="Q36" s="165"/>
      <c r="R36" s="165"/>
      <c r="S36" s="165"/>
      <c r="T36" s="165"/>
      <c r="U36" s="165"/>
      <c r="V36" s="165"/>
      <c r="W36" s="165"/>
      <c r="X36" s="165"/>
    </row>
    <row r="37" spans="2:32">
      <c r="B37" s="56" t="s">
        <v>115</v>
      </c>
      <c r="C37" s="57">
        <f>SUM(C29:C36)</f>
        <v>66563</v>
      </c>
      <c r="D37" s="57">
        <f>SUM(D29:D36)</f>
        <v>75793</v>
      </c>
      <c r="E37" s="57">
        <f>SUM(E29:E36)</f>
        <v>70262</v>
      </c>
      <c r="F37" s="57">
        <f>SUM(F29:F36)</f>
        <v>212618</v>
      </c>
      <c r="I37" s="165"/>
      <c r="J37" s="165"/>
      <c r="K37" s="165"/>
      <c r="L37" s="165"/>
      <c r="M37" s="165"/>
      <c r="N37" s="165"/>
      <c r="O37" s="165"/>
      <c r="P37" s="165"/>
      <c r="Q37" s="165"/>
      <c r="R37" s="165"/>
      <c r="S37" s="165"/>
      <c r="T37" s="165"/>
      <c r="U37" s="165"/>
      <c r="V37" s="165"/>
      <c r="W37" s="165"/>
      <c r="X37" s="165"/>
    </row>
    <row r="38" spans="2:32">
      <c r="B38" s="12" t="s">
        <v>401</v>
      </c>
      <c r="E38" s="165"/>
      <c r="F38" s="165"/>
      <c r="I38" s="165"/>
      <c r="J38" s="165"/>
      <c r="K38" s="165"/>
      <c r="L38" s="165"/>
      <c r="M38" s="165"/>
      <c r="N38" s="165"/>
      <c r="O38" s="165"/>
      <c r="P38" s="165"/>
      <c r="Q38" s="165"/>
      <c r="R38" s="165"/>
      <c r="S38" s="165"/>
      <c r="T38" s="165"/>
      <c r="U38" s="165"/>
      <c r="V38" s="165"/>
      <c r="W38" s="165"/>
      <c r="X38" s="165"/>
    </row>
    <row r="39" spans="2:32">
      <c r="I39" s="165"/>
      <c r="J39" s="165"/>
      <c r="K39" s="165"/>
      <c r="L39" s="165"/>
      <c r="M39" s="165"/>
      <c r="N39" s="165"/>
      <c r="O39" s="165"/>
      <c r="P39" s="165"/>
      <c r="Q39" s="165"/>
      <c r="R39" s="165"/>
      <c r="S39" s="165"/>
      <c r="T39" s="165"/>
      <c r="U39" s="165"/>
      <c r="V39" s="165"/>
      <c r="W39" s="165"/>
      <c r="X39" s="165"/>
    </row>
    <row r="40" spans="2:32">
      <c r="I40" s="165"/>
      <c r="J40" s="165"/>
      <c r="K40" s="165"/>
      <c r="L40" s="165"/>
      <c r="M40" s="165"/>
      <c r="N40" s="165"/>
      <c r="O40" s="165"/>
      <c r="P40" s="165"/>
      <c r="Q40" s="165"/>
      <c r="R40" s="165"/>
      <c r="S40" s="165"/>
      <c r="T40" s="165"/>
      <c r="U40" s="165"/>
      <c r="V40" s="165"/>
      <c r="W40" s="165"/>
      <c r="X40" s="165"/>
    </row>
    <row r="41" spans="2:32">
      <c r="I41" s="165"/>
      <c r="J41" s="165"/>
      <c r="K41" s="165"/>
      <c r="L41" s="165"/>
      <c r="M41" s="165"/>
      <c r="N41" s="165"/>
      <c r="O41" s="165"/>
      <c r="P41" s="165"/>
      <c r="Q41" s="165"/>
      <c r="R41" s="165"/>
      <c r="S41" s="165"/>
      <c r="T41" s="165"/>
      <c r="U41" s="165"/>
      <c r="V41" s="165"/>
      <c r="W41" s="165"/>
      <c r="X41" s="165"/>
    </row>
    <row r="42" spans="2:32">
      <c r="I42" s="165"/>
      <c r="J42" s="165"/>
      <c r="K42" s="165"/>
      <c r="L42" s="165"/>
      <c r="M42" s="165"/>
      <c r="N42" s="165"/>
      <c r="O42" s="165"/>
      <c r="P42" s="165"/>
      <c r="Q42" s="165"/>
      <c r="R42" s="165"/>
      <c r="S42" s="165"/>
      <c r="T42" s="165"/>
      <c r="U42" s="165"/>
      <c r="V42" s="165"/>
      <c r="W42" s="165"/>
      <c r="X42" s="165"/>
    </row>
    <row r="43" spans="2:32">
      <c r="I43" s="165"/>
      <c r="J43" s="165"/>
      <c r="K43" s="165"/>
      <c r="L43" s="165"/>
      <c r="M43" s="165"/>
      <c r="N43" s="165"/>
      <c r="O43" s="165"/>
      <c r="P43" s="165"/>
      <c r="Q43" s="165"/>
      <c r="R43" s="165"/>
      <c r="S43" s="165"/>
      <c r="T43" s="165"/>
      <c r="U43" s="165"/>
      <c r="V43" s="165"/>
      <c r="W43" s="165"/>
      <c r="X43" s="165"/>
    </row>
    <row r="44" spans="2:32">
      <c r="I44" s="165"/>
      <c r="J44" s="165"/>
      <c r="K44" s="165"/>
      <c r="L44" s="165"/>
      <c r="M44" s="165"/>
      <c r="N44" s="165"/>
      <c r="O44" s="165"/>
      <c r="P44" s="165"/>
      <c r="Q44" s="165"/>
      <c r="R44" s="165"/>
      <c r="S44" s="165"/>
      <c r="T44" s="165"/>
      <c r="U44" s="165"/>
      <c r="V44" s="165"/>
      <c r="W44" s="165"/>
      <c r="X44" s="165"/>
    </row>
    <row r="45" spans="2:32">
      <c r="I45" s="165"/>
      <c r="J45" s="165"/>
      <c r="K45" s="165"/>
      <c r="L45" s="165"/>
      <c r="M45" s="165"/>
      <c r="N45" s="165"/>
      <c r="O45" s="165"/>
      <c r="P45" s="165"/>
      <c r="Q45" s="165"/>
      <c r="R45" s="165"/>
      <c r="S45" s="165"/>
      <c r="T45" s="165"/>
      <c r="U45" s="165"/>
      <c r="V45" s="165"/>
      <c r="W45" s="165"/>
      <c r="X45" s="165"/>
    </row>
    <row r="46" spans="2:32">
      <c r="I46" s="165"/>
      <c r="J46" s="165"/>
      <c r="K46" s="165"/>
      <c r="L46" s="165"/>
      <c r="M46" s="165"/>
      <c r="N46" s="165"/>
      <c r="O46" s="165"/>
      <c r="P46" s="165"/>
      <c r="Q46" s="165"/>
      <c r="R46" s="165"/>
      <c r="S46" s="165"/>
      <c r="T46" s="165"/>
      <c r="U46" s="165"/>
      <c r="V46" s="165"/>
      <c r="W46" s="165"/>
      <c r="X46" s="165"/>
    </row>
    <row r="47" spans="2:32">
      <c r="I47" s="165"/>
      <c r="J47" s="165"/>
      <c r="K47" s="165"/>
      <c r="L47" s="165"/>
      <c r="M47" s="165"/>
      <c r="N47" s="165"/>
      <c r="O47" s="165"/>
      <c r="P47" s="165"/>
      <c r="Q47" s="165"/>
      <c r="R47" s="165"/>
      <c r="S47" s="165"/>
      <c r="T47" s="165"/>
      <c r="U47" s="165"/>
      <c r="V47" s="165"/>
      <c r="W47" s="165"/>
      <c r="X47" s="165"/>
    </row>
    <row r="48" spans="2:32">
      <c r="I48" s="165"/>
      <c r="J48" s="165"/>
      <c r="K48" s="165"/>
      <c r="L48" s="165"/>
      <c r="M48" s="165"/>
      <c r="N48" s="165"/>
      <c r="O48" s="165"/>
      <c r="P48" s="165"/>
      <c r="Q48" s="165"/>
      <c r="R48" s="165"/>
      <c r="S48" s="165"/>
      <c r="T48" s="165"/>
      <c r="U48" s="165"/>
      <c r="V48" s="165"/>
      <c r="W48" s="165"/>
      <c r="X48" s="165"/>
    </row>
    <row r="49" spans="9:24">
      <c r="I49" s="165"/>
      <c r="J49" s="165"/>
      <c r="K49" s="165"/>
      <c r="L49" s="165"/>
      <c r="M49" s="165"/>
      <c r="N49" s="165"/>
      <c r="O49" s="165"/>
      <c r="P49" s="165"/>
      <c r="Q49" s="165"/>
      <c r="R49" s="165"/>
      <c r="S49" s="165"/>
      <c r="T49" s="165"/>
      <c r="U49" s="165"/>
      <c r="V49" s="165"/>
      <c r="W49" s="165"/>
      <c r="X49" s="165"/>
    </row>
    <row r="50" spans="9:24">
      <c r="I50" s="165"/>
      <c r="J50" s="165"/>
      <c r="K50" s="165"/>
      <c r="L50" s="165"/>
      <c r="M50" s="165"/>
      <c r="N50" s="165"/>
      <c r="O50" s="165"/>
      <c r="P50" s="165"/>
      <c r="Q50" s="165"/>
      <c r="R50" s="165"/>
      <c r="S50" s="165"/>
      <c r="T50" s="165"/>
      <c r="U50" s="165"/>
      <c r="V50" s="165"/>
      <c r="W50" s="165"/>
      <c r="X50" s="165"/>
    </row>
    <row r="51" spans="9:24">
      <c r="I51" s="165"/>
      <c r="J51" s="165"/>
      <c r="K51" s="165"/>
      <c r="L51" s="165"/>
      <c r="M51" s="165"/>
      <c r="N51" s="165"/>
      <c r="O51" s="165"/>
      <c r="P51" s="165"/>
      <c r="Q51" s="165"/>
      <c r="R51" s="165"/>
      <c r="S51" s="165"/>
      <c r="T51" s="165"/>
      <c r="U51" s="165"/>
      <c r="V51" s="165"/>
      <c r="W51" s="165"/>
      <c r="X51" s="165"/>
    </row>
    <row r="52" spans="9:24">
      <c r="I52" s="165"/>
      <c r="J52" s="165"/>
      <c r="K52" s="165"/>
      <c r="L52" s="165"/>
      <c r="M52" s="165"/>
      <c r="N52" s="165"/>
      <c r="O52" s="165"/>
      <c r="P52" s="165"/>
      <c r="Q52" s="165"/>
      <c r="R52" s="165"/>
      <c r="S52" s="165"/>
      <c r="T52" s="165"/>
      <c r="U52" s="165"/>
      <c r="V52" s="165"/>
      <c r="W52" s="165"/>
      <c r="X52" s="165"/>
    </row>
    <row r="53" spans="9:24">
      <c r="I53" s="165"/>
      <c r="J53" s="165"/>
      <c r="K53" s="165"/>
      <c r="L53" s="165"/>
      <c r="M53" s="165"/>
      <c r="N53" s="165"/>
      <c r="O53" s="165"/>
      <c r="P53" s="165"/>
      <c r="Q53" s="165"/>
      <c r="R53" s="165"/>
      <c r="S53" s="165"/>
      <c r="T53" s="165"/>
      <c r="U53" s="165"/>
      <c r="V53" s="165"/>
      <c r="W53" s="165"/>
      <c r="X53" s="165"/>
    </row>
    <row r="54" spans="9:24">
      <c r="I54" s="165"/>
      <c r="J54" s="165"/>
      <c r="K54" s="165"/>
      <c r="L54" s="165"/>
      <c r="M54" s="165"/>
      <c r="N54" s="165"/>
      <c r="O54" s="165"/>
      <c r="P54" s="165"/>
      <c r="Q54" s="165"/>
      <c r="R54" s="165"/>
      <c r="S54" s="165"/>
      <c r="T54" s="165"/>
      <c r="U54" s="165"/>
      <c r="V54" s="165"/>
      <c r="W54" s="165"/>
      <c r="X54" s="165"/>
    </row>
    <row r="55" spans="9:24">
      <c r="I55" s="165"/>
      <c r="J55" s="165"/>
      <c r="K55" s="165"/>
      <c r="L55" s="165"/>
      <c r="M55" s="165"/>
      <c r="N55" s="165"/>
      <c r="O55" s="165"/>
      <c r="P55" s="165"/>
      <c r="Q55" s="165"/>
      <c r="R55" s="165"/>
      <c r="S55" s="165"/>
      <c r="T55" s="165"/>
      <c r="U55" s="165"/>
      <c r="V55" s="165"/>
      <c r="W55" s="165"/>
      <c r="X55" s="165"/>
    </row>
    <row r="56" spans="9:24">
      <c r="I56" s="165"/>
      <c r="J56" s="165"/>
      <c r="K56" s="165"/>
      <c r="L56" s="165"/>
      <c r="M56" s="165"/>
      <c r="N56" s="165"/>
      <c r="O56" s="165"/>
      <c r="P56" s="165"/>
      <c r="Q56" s="165"/>
      <c r="R56" s="165"/>
      <c r="S56" s="165"/>
      <c r="T56" s="165"/>
      <c r="U56" s="165"/>
      <c r="V56" s="165"/>
      <c r="W56" s="165"/>
      <c r="X56" s="165"/>
    </row>
    <row r="57" spans="9:24">
      <c r="I57" s="165"/>
      <c r="J57" s="165"/>
      <c r="K57" s="165"/>
      <c r="L57" s="165"/>
      <c r="M57" s="165"/>
      <c r="N57" s="165"/>
      <c r="O57" s="165"/>
      <c r="P57" s="165"/>
      <c r="Q57" s="165"/>
      <c r="R57" s="165"/>
      <c r="S57" s="165"/>
      <c r="T57" s="165"/>
      <c r="U57" s="165"/>
      <c r="V57" s="165"/>
      <c r="W57" s="165"/>
      <c r="X57" s="165"/>
    </row>
    <row r="58" spans="9:24">
      <c r="I58" s="165"/>
      <c r="J58" s="165"/>
      <c r="K58" s="165"/>
      <c r="L58" s="165"/>
      <c r="M58" s="165"/>
      <c r="N58" s="165"/>
      <c r="O58" s="165"/>
      <c r="P58" s="165"/>
      <c r="Q58" s="165"/>
      <c r="R58" s="165"/>
      <c r="S58" s="165"/>
      <c r="T58" s="165"/>
      <c r="U58" s="165"/>
      <c r="V58" s="165"/>
      <c r="W58" s="165"/>
      <c r="X58" s="165"/>
    </row>
    <row r="59" spans="9:24">
      <c r="I59" s="165"/>
      <c r="J59" s="165"/>
      <c r="K59" s="165"/>
      <c r="L59" s="165"/>
      <c r="M59" s="165"/>
      <c r="N59" s="165"/>
      <c r="O59" s="165"/>
      <c r="P59" s="165"/>
      <c r="Q59" s="165"/>
      <c r="R59" s="165"/>
      <c r="S59" s="165"/>
      <c r="T59" s="165"/>
      <c r="U59" s="165"/>
      <c r="V59" s="165"/>
      <c r="W59" s="165"/>
      <c r="X59" s="165"/>
    </row>
    <row r="60" spans="9:24">
      <c r="I60" s="165"/>
      <c r="J60" s="165"/>
      <c r="K60" s="165"/>
      <c r="L60" s="165"/>
      <c r="M60" s="165"/>
      <c r="N60" s="165"/>
      <c r="O60" s="165"/>
      <c r="P60" s="165"/>
      <c r="Q60" s="165"/>
      <c r="R60" s="165"/>
      <c r="S60" s="165"/>
      <c r="T60" s="165"/>
      <c r="U60" s="165"/>
      <c r="V60" s="165"/>
      <c r="W60" s="165"/>
      <c r="X60" s="165"/>
    </row>
    <row r="61" spans="9:24">
      <c r="I61" s="165"/>
      <c r="J61" s="165"/>
      <c r="K61" s="165"/>
      <c r="L61" s="165"/>
      <c r="M61" s="165"/>
      <c r="N61" s="165"/>
      <c r="O61" s="165"/>
      <c r="P61" s="165"/>
      <c r="Q61" s="165"/>
      <c r="R61" s="165"/>
      <c r="S61" s="165"/>
      <c r="T61" s="165"/>
      <c r="U61" s="165"/>
      <c r="V61" s="165"/>
      <c r="W61" s="165"/>
      <c r="X61" s="165"/>
    </row>
    <row r="62" spans="9:24">
      <c r="I62" s="165"/>
      <c r="J62" s="165"/>
      <c r="K62" s="165"/>
      <c r="L62" s="165"/>
      <c r="M62" s="165"/>
      <c r="N62" s="165"/>
      <c r="O62" s="165"/>
      <c r="P62" s="165"/>
      <c r="Q62" s="165"/>
      <c r="R62" s="165"/>
      <c r="S62" s="165"/>
      <c r="T62" s="165"/>
      <c r="U62" s="165"/>
      <c r="V62" s="165"/>
      <c r="W62" s="165"/>
      <c r="X62" s="165"/>
    </row>
    <row r="63" spans="9:24">
      <c r="I63" s="165"/>
      <c r="J63" s="165"/>
      <c r="K63" s="165"/>
      <c r="L63" s="165"/>
      <c r="M63" s="165"/>
      <c r="N63" s="165"/>
      <c r="O63" s="165"/>
      <c r="P63" s="165"/>
      <c r="Q63" s="165"/>
      <c r="R63" s="165"/>
      <c r="S63" s="165"/>
      <c r="T63" s="165"/>
      <c r="U63" s="165"/>
      <c r="V63" s="165"/>
      <c r="W63" s="165"/>
      <c r="X63" s="165"/>
    </row>
    <row r="64" spans="9:24">
      <c r="I64" s="165"/>
      <c r="J64" s="165"/>
      <c r="K64" s="165"/>
      <c r="L64" s="165"/>
      <c r="M64" s="165"/>
      <c r="N64" s="165"/>
      <c r="O64" s="165"/>
      <c r="P64" s="165"/>
      <c r="Q64" s="165"/>
      <c r="R64" s="165"/>
      <c r="S64" s="165"/>
      <c r="T64" s="165"/>
      <c r="U64" s="165"/>
      <c r="V64" s="165"/>
      <c r="W64" s="165"/>
      <c r="X64" s="165"/>
    </row>
    <row r="65" spans="9:24">
      <c r="I65" s="165"/>
      <c r="J65" s="165"/>
      <c r="K65" s="165"/>
      <c r="L65" s="165"/>
      <c r="M65" s="165"/>
      <c r="N65" s="165"/>
      <c r="O65" s="165"/>
      <c r="P65" s="165"/>
      <c r="Q65" s="165"/>
      <c r="R65" s="165"/>
      <c r="S65" s="165"/>
      <c r="T65" s="165"/>
      <c r="U65" s="165"/>
      <c r="V65" s="165"/>
      <c r="W65" s="165"/>
      <c r="X65" s="165"/>
    </row>
    <row r="66" spans="9:24">
      <c r="I66" s="165"/>
      <c r="J66" s="165"/>
      <c r="K66" s="165"/>
      <c r="L66" s="165"/>
      <c r="M66" s="165"/>
      <c r="N66" s="165"/>
      <c r="O66" s="165"/>
      <c r="P66" s="165"/>
      <c r="Q66" s="165"/>
      <c r="R66" s="165"/>
      <c r="S66" s="165"/>
      <c r="T66" s="165"/>
      <c r="U66" s="165"/>
      <c r="V66" s="165"/>
      <c r="W66" s="165"/>
      <c r="X66" s="165"/>
    </row>
    <row r="67" spans="9:24">
      <c r="I67" s="165"/>
      <c r="J67" s="165"/>
      <c r="K67" s="165"/>
      <c r="L67" s="165"/>
      <c r="M67" s="165"/>
      <c r="N67" s="165"/>
      <c r="O67" s="165"/>
      <c r="P67" s="165"/>
      <c r="Q67" s="165"/>
      <c r="R67" s="165"/>
      <c r="S67" s="165"/>
      <c r="T67" s="165"/>
      <c r="U67" s="165"/>
      <c r="V67" s="165"/>
      <c r="W67" s="165"/>
      <c r="X67" s="165"/>
    </row>
    <row r="68" spans="9:24">
      <c r="I68" s="165"/>
      <c r="J68" s="165"/>
      <c r="K68" s="165"/>
      <c r="L68" s="165"/>
      <c r="M68" s="165"/>
      <c r="N68" s="165"/>
      <c r="O68" s="165"/>
      <c r="P68" s="165"/>
      <c r="Q68" s="165"/>
      <c r="R68" s="165"/>
      <c r="S68" s="165"/>
      <c r="T68" s="165"/>
      <c r="U68" s="165"/>
      <c r="V68" s="165"/>
      <c r="W68" s="165"/>
      <c r="X68" s="165"/>
    </row>
    <row r="69" spans="9:24">
      <c r="I69" s="165"/>
      <c r="J69" s="165"/>
      <c r="K69" s="165"/>
      <c r="L69" s="165"/>
      <c r="M69" s="165"/>
      <c r="N69" s="165"/>
      <c r="O69" s="165"/>
      <c r="P69" s="165"/>
      <c r="Q69" s="165"/>
      <c r="R69" s="165"/>
      <c r="S69" s="165"/>
      <c r="T69" s="165"/>
      <c r="U69" s="165"/>
      <c r="V69" s="165"/>
      <c r="W69" s="165"/>
      <c r="X69" s="165"/>
    </row>
    <row r="70" spans="9:24">
      <c r="I70" s="165"/>
      <c r="J70" s="165"/>
      <c r="K70" s="165"/>
      <c r="L70" s="165"/>
      <c r="M70" s="165"/>
      <c r="N70" s="165"/>
      <c r="O70" s="165"/>
      <c r="P70" s="165"/>
      <c r="Q70" s="165"/>
      <c r="R70" s="165"/>
      <c r="S70" s="165"/>
      <c r="T70" s="165"/>
      <c r="U70" s="165"/>
      <c r="V70" s="165"/>
      <c r="W70" s="165"/>
      <c r="X70" s="165"/>
    </row>
    <row r="71" spans="9:24">
      <c r="I71" s="165"/>
      <c r="J71" s="165"/>
      <c r="K71" s="165"/>
      <c r="L71" s="165"/>
      <c r="M71" s="165"/>
      <c r="N71" s="165"/>
      <c r="O71" s="165"/>
      <c r="P71" s="165"/>
      <c r="Q71" s="165"/>
      <c r="R71" s="165"/>
      <c r="S71" s="165"/>
      <c r="T71" s="165"/>
      <c r="U71" s="165"/>
      <c r="V71" s="165"/>
      <c r="W71" s="165"/>
      <c r="X71" s="165"/>
    </row>
    <row r="72" spans="9:24">
      <c r="I72" s="165"/>
      <c r="J72" s="165"/>
      <c r="K72" s="165"/>
      <c r="L72" s="165"/>
      <c r="M72" s="165"/>
      <c r="N72" s="165"/>
      <c r="O72" s="165"/>
      <c r="P72" s="165"/>
      <c r="Q72" s="165"/>
      <c r="R72" s="165"/>
      <c r="S72" s="165"/>
      <c r="T72" s="165"/>
      <c r="U72" s="165"/>
      <c r="V72" s="165"/>
      <c r="W72" s="165"/>
      <c r="X72" s="165"/>
    </row>
    <row r="73" spans="9:24">
      <c r="I73" s="165"/>
      <c r="J73" s="165"/>
      <c r="K73" s="165"/>
      <c r="L73" s="165"/>
      <c r="M73" s="165"/>
      <c r="N73" s="165"/>
      <c r="O73" s="165"/>
      <c r="P73" s="165"/>
      <c r="Q73" s="165"/>
      <c r="R73" s="165"/>
      <c r="S73" s="165"/>
      <c r="T73" s="165"/>
      <c r="U73" s="165"/>
      <c r="V73" s="165"/>
      <c r="W73" s="165"/>
      <c r="X73" s="165"/>
    </row>
    <row r="74" spans="9:24">
      <c r="I74" s="165"/>
      <c r="J74" s="165"/>
      <c r="K74" s="165"/>
      <c r="L74" s="165"/>
      <c r="M74" s="165"/>
      <c r="N74" s="165"/>
      <c r="O74" s="165"/>
      <c r="P74" s="165"/>
      <c r="Q74" s="165"/>
      <c r="R74" s="165"/>
      <c r="S74" s="165"/>
      <c r="T74" s="165"/>
      <c r="U74" s="165"/>
      <c r="V74" s="165"/>
      <c r="W74" s="165"/>
      <c r="X74" s="165"/>
    </row>
    <row r="75" spans="9:24">
      <c r="I75" s="165"/>
      <c r="J75" s="165"/>
      <c r="K75" s="165"/>
      <c r="L75" s="165"/>
      <c r="M75" s="165"/>
      <c r="N75" s="165"/>
      <c r="O75" s="165"/>
      <c r="P75" s="165"/>
      <c r="Q75" s="165"/>
      <c r="R75" s="165"/>
      <c r="S75" s="165"/>
      <c r="T75" s="165"/>
      <c r="U75" s="165"/>
      <c r="V75" s="165"/>
      <c r="W75" s="165"/>
      <c r="X75" s="165"/>
    </row>
    <row r="76" spans="9:24">
      <c r="I76" s="165"/>
      <c r="J76" s="165"/>
      <c r="K76" s="165"/>
      <c r="L76" s="165"/>
      <c r="M76" s="165"/>
      <c r="N76" s="165"/>
      <c r="O76" s="165"/>
      <c r="P76" s="165"/>
      <c r="Q76" s="165"/>
      <c r="R76" s="165"/>
      <c r="S76" s="165"/>
      <c r="T76" s="165"/>
      <c r="U76" s="165"/>
      <c r="V76" s="165"/>
      <c r="W76" s="165"/>
      <c r="X76" s="165"/>
    </row>
    <row r="77" spans="9:24">
      <c r="I77" s="165"/>
      <c r="J77" s="165"/>
      <c r="K77" s="165"/>
      <c r="L77" s="165"/>
      <c r="M77" s="165"/>
      <c r="N77" s="165"/>
      <c r="O77" s="165"/>
      <c r="P77" s="165"/>
      <c r="Q77" s="165"/>
      <c r="R77" s="165"/>
      <c r="S77" s="165"/>
      <c r="T77" s="165"/>
      <c r="U77" s="165"/>
      <c r="V77" s="165"/>
      <c r="W77" s="165"/>
      <c r="X77" s="165"/>
    </row>
    <row r="78" spans="9:24">
      <c r="I78" s="165"/>
      <c r="J78" s="165"/>
      <c r="K78" s="165"/>
      <c r="L78" s="165"/>
      <c r="M78" s="165"/>
      <c r="N78" s="165"/>
      <c r="O78" s="165"/>
      <c r="P78" s="165"/>
      <c r="Q78" s="165"/>
      <c r="R78" s="165"/>
      <c r="S78" s="165"/>
      <c r="T78" s="165"/>
      <c r="U78" s="165"/>
      <c r="V78" s="165"/>
      <c r="W78" s="165"/>
      <c r="X78" s="165"/>
    </row>
    <row r="79" spans="9:24">
      <c r="I79" s="165"/>
      <c r="J79" s="165"/>
      <c r="K79" s="165"/>
      <c r="L79" s="165"/>
      <c r="M79" s="165"/>
      <c r="N79" s="165"/>
      <c r="O79" s="165"/>
      <c r="P79" s="165"/>
      <c r="Q79" s="165"/>
      <c r="R79" s="165"/>
      <c r="S79" s="165"/>
      <c r="T79" s="165"/>
      <c r="U79" s="165"/>
      <c r="V79" s="165"/>
      <c r="W79" s="165"/>
      <c r="X79" s="165"/>
    </row>
    <row r="80" spans="9:24">
      <c r="I80" s="165"/>
      <c r="J80" s="165"/>
      <c r="K80" s="165"/>
      <c r="L80" s="165"/>
      <c r="M80" s="165"/>
      <c r="N80" s="165"/>
      <c r="O80" s="165"/>
      <c r="P80" s="165"/>
      <c r="Q80" s="165"/>
      <c r="R80" s="165"/>
      <c r="S80" s="165"/>
      <c r="T80" s="165"/>
      <c r="U80" s="165"/>
      <c r="V80" s="165"/>
      <c r="W80" s="165"/>
      <c r="X80" s="165"/>
    </row>
    <row r="81" spans="9:24">
      <c r="I81" s="165"/>
      <c r="J81" s="165"/>
      <c r="K81" s="165"/>
      <c r="L81" s="165"/>
      <c r="M81" s="165"/>
      <c r="N81" s="165"/>
      <c r="O81" s="165"/>
      <c r="P81" s="165"/>
      <c r="Q81" s="165"/>
      <c r="R81" s="165"/>
      <c r="S81" s="165"/>
      <c r="T81" s="165"/>
      <c r="U81" s="165"/>
      <c r="V81" s="165"/>
      <c r="W81" s="165"/>
      <c r="X81" s="165"/>
    </row>
    <row r="82" spans="9:24">
      <c r="I82" s="165"/>
      <c r="J82" s="165"/>
      <c r="K82" s="165"/>
      <c r="L82" s="165"/>
      <c r="M82" s="165"/>
      <c r="N82" s="165"/>
      <c r="O82" s="165"/>
      <c r="P82" s="165"/>
      <c r="Q82" s="165"/>
      <c r="R82" s="165"/>
      <c r="S82" s="165"/>
      <c r="T82" s="165"/>
      <c r="U82" s="165"/>
      <c r="V82" s="165"/>
      <c r="W82" s="165"/>
      <c r="X82" s="165"/>
    </row>
    <row r="83" spans="9:24">
      <c r="I83" s="165"/>
      <c r="J83" s="165"/>
      <c r="K83" s="165"/>
      <c r="L83" s="165"/>
      <c r="M83" s="165"/>
      <c r="N83" s="165"/>
      <c r="O83" s="165"/>
      <c r="P83" s="165"/>
      <c r="Q83" s="165"/>
      <c r="R83" s="165"/>
      <c r="S83" s="165"/>
      <c r="T83" s="165"/>
      <c r="U83" s="165"/>
      <c r="V83" s="165"/>
      <c r="W83" s="165"/>
      <c r="X83" s="165"/>
    </row>
    <row r="84" spans="9:24">
      <c r="I84" s="165"/>
      <c r="J84" s="165"/>
      <c r="K84" s="165"/>
      <c r="L84" s="165"/>
      <c r="M84" s="165"/>
      <c r="N84" s="165"/>
      <c r="O84" s="165"/>
      <c r="P84" s="165"/>
      <c r="Q84" s="165"/>
      <c r="R84" s="165"/>
      <c r="S84" s="165"/>
      <c r="T84" s="165"/>
      <c r="U84" s="165"/>
      <c r="V84" s="165"/>
      <c r="W84" s="165"/>
      <c r="X84" s="165"/>
    </row>
    <row r="85" spans="9:24">
      <c r="I85" s="165"/>
      <c r="J85" s="165"/>
      <c r="K85" s="165"/>
      <c r="L85" s="165"/>
      <c r="M85" s="165"/>
      <c r="N85" s="165"/>
      <c r="O85" s="165"/>
      <c r="P85" s="165"/>
      <c r="Q85" s="165"/>
      <c r="R85" s="165"/>
      <c r="S85" s="165"/>
      <c r="T85" s="165"/>
      <c r="U85" s="165"/>
      <c r="V85" s="165"/>
      <c r="W85" s="165"/>
      <c r="X85" s="165"/>
    </row>
    <row r="86" spans="9:24">
      <c r="I86" s="165"/>
      <c r="J86" s="165"/>
      <c r="K86" s="165"/>
      <c r="L86" s="165"/>
      <c r="M86" s="165"/>
      <c r="N86" s="165"/>
      <c r="O86" s="165"/>
      <c r="P86" s="165"/>
      <c r="Q86" s="165"/>
      <c r="R86" s="165"/>
      <c r="S86" s="165"/>
      <c r="T86" s="165"/>
      <c r="U86" s="165"/>
      <c r="V86" s="165"/>
      <c r="W86" s="165"/>
      <c r="X86" s="165"/>
    </row>
    <row r="87" spans="9:24">
      <c r="I87" s="165"/>
      <c r="J87" s="165"/>
      <c r="K87" s="165"/>
      <c r="L87" s="165"/>
      <c r="M87" s="165"/>
      <c r="N87" s="165"/>
      <c r="O87" s="165"/>
      <c r="P87" s="165"/>
      <c r="Q87" s="165"/>
      <c r="R87" s="165"/>
      <c r="S87" s="165"/>
      <c r="T87" s="165"/>
      <c r="U87" s="165"/>
      <c r="V87" s="165"/>
      <c r="W87" s="165"/>
      <c r="X87" s="165"/>
    </row>
    <row r="88" spans="9:24">
      <c r="I88" s="165"/>
      <c r="J88" s="165"/>
      <c r="K88" s="165"/>
      <c r="L88" s="165"/>
      <c r="M88" s="165"/>
      <c r="N88" s="165"/>
      <c r="O88" s="165"/>
      <c r="P88" s="165"/>
      <c r="Q88" s="165"/>
      <c r="R88" s="165"/>
      <c r="S88" s="165"/>
      <c r="T88" s="165"/>
      <c r="U88" s="165"/>
      <c r="V88" s="165"/>
      <c r="W88" s="165"/>
      <c r="X88" s="165"/>
    </row>
  </sheetData>
  <mergeCells count="5">
    <mergeCell ref="B11:E14"/>
    <mergeCell ref="B17:E17"/>
    <mergeCell ref="B2:D2"/>
    <mergeCell ref="B27:F27"/>
    <mergeCell ref="B15:E15"/>
  </mergeCells>
  <hyperlinks>
    <hyperlink ref="B1" location="'Table of Contents'!A1" display="Table of Contents" xr:uid="{13E59340-22A8-4AC4-8AFE-CD024D239D1D}"/>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0B65-214C-4941-91A9-01779AF3BFD5}">
  <dimension ref="A1:AE36"/>
  <sheetViews>
    <sheetView zoomScale="120" zoomScaleNormal="120" workbookViewId="0">
      <selection activeCell="B1" sqref="B1:F1"/>
    </sheetView>
  </sheetViews>
  <sheetFormatPr defaultRowHeight="14.25"/>
  <cols>
    <col min="1" max="1" width="9.1328125" style="32"/>
    <col min="2" max="2" width="19.265625" customWidth="1"/>
    <col min="3" max="3" width="16.73046875" customWidth="1"/>
    <col min="4" max="4" width="18.86328125" customWidth="1"/>
    <col min="5" max="5" width="14.59765625" customWidth="1"/>
    <col min="6" max="6" width="14.1328125" customWidth="1"/>
    <col min="7" max="7" width="7.73046875" customWidth="1"/>
    <col min="8" max="8" width="24.265625" customWidth="1"/>
    <col min="9" max="9" width="19.46484375" customWidth="1"/>
    <col min="13" max="13" width="9" style="199"/>
    <col min="14" max="25" width="9" style="199" customWidth="1"/>
    <col min="26" max="26" width="9" style="199"/>
    <col min="27" max="27" width="38.73046875" customWidth="1"/>
  </cols>
  <sheetData>
    <row r="1" spans="1:31">
      <c r="B1" s="474" t="s">
        <v>117</v>
      </c>
      <c r="C1" s="474"/>
      <c r="D1" s="474"/>
      <c r="E1" s="474"/>
      <c r="F1" s="474"/>
      <c r="G1" s="27"/>
      <c r="H1" s="27"/>
      <c r="I1" s="27"/>
      <c r="AA1" s="162"/>
      <c r="AB1" s="162"/>
      <c r="AC1" s="162"/>
      <c r="AD1" s="162"/>
      <c r="AE1" s="162"/>
    </row>
    <row r="2" spans="1:31" ht="16.899999999999999">
      <c r="B2" s="473" t="s">
        <v>470</v>
      </c>
      <c r="C2" s="473"/>
      <c r="D2" s="473"/>
      <c r="E2" s="473"/>
      <c r="F2" s="473"/>
      <c r="G2" s="27"/>
      <c r="H2" s="472" t="s">
        <v>471</v>
      </c>
      <c r="I2" s="472"/>
      <c r="AA2" s="162"/>
      <c r="AB2" s="162"/>
      <c r="AC2" s="169"/>
      <c r="AD2" s="162"/>
      <c r="AE2" s="162"/>
    </row>
    <row r="3" spans="1:31" ht="28.5">
      <c r="B3" s="168" t="s">
        <v>138</v>
      </c>
      <c r="C3" s="168" t="s">
        <v>510</v>
      </c>
      <c r="D3" s="168" t="s">
        <v>384</v>
      </c>
      <c r="E3" s="168" t="s">
        <v>511</v>
      </c>
      <c r="F3" s="168" t="s">
        <v>384</v>
      </c>
      <c r="G3" s="27"/>
      <c r="H3" s="21" t="s">
        <v>89</v>
      </c>
      <c r="I3" s="193">
        <v>153721</v>
      </c>
      <c r="K3" s="190"/>
      <c r="AA3" s="162"/>
      <c r="AB3" s="165"/>
      <c r="AC3" s="169"/>
      <c r="AD3" s="162"/>
      <c r="AE3" s="162"/>
    </row>
    <row r="4" spans="1:31">
      <c r="B4" s="14">
        <v>1</v>
      </c>
      <c r="C4" s="46">
        <v>111513</v>
      </c>
      <c r="D4" s="15">
        <f t="shared" ref="D4:D8" si="0">C4/C$11</f>
        <v>0.72542463293889581</v>
      </c>
      <c r="E4" s="346">
        <v>111513</v>
      </c>
      <c r="F4" s="15">
        <f>E4/E$11</f>
        <v>0.52447582048556562</v>
      </c>
      <c r="G4" s="27"/>
      <c r="H4" s="21" t="s">
        <v>137</v>
      </c>
      <c r="I4" s="193">
        <v>21928</v>
      </c>
      <c r="K4" s="190"/>
      <c r="AA4" s="162"/>
      <c r="AB4" s="165"/>
      <c r="AC4" s="169"/>
      <c r="AD4" s="162"/>
      <c r="AE4" s="169"/>
    </row>
    <row r="5" spans="1:31" ht="15.75" customHeight="1">
      <c r="B5" s="14">
        <v>2</v>
      </c>
      <c r="C5" s="46">
        <v>31759</v>
      </c>
      <c r="D5" s="15">
        <f t="shared" si="0"/>
        <v>0.2066015703775021</v>
      </c>
      <c r="E5" s="346">
        <v>63518</v>
      </c>
      <c r="F5" s="15">
        <f t="shared" ref="F5:F9" si="1">E5/E$11</f>
        <v>0.29874234542700995</v>
      </c>
      <c r="G5" s="27"/>
      <c r="H5" s="476" t="s">
        <v>512</v>
      </c>
      <c r="I5" s="476"/>
      <c r="AA5" s="162"/>
      <c r="AB5" s="165"/>
      <c r="AC5" s="169"/>
      <c r="AD5" s="162"/>
      <c r="AE5" s="162"/>
    </row>
    <row r="6" spans="1:31">
      <c r="B6" s="14">
        <v>3</v>
      </c>
      <c r="C6" s="46">
        <v>5736</v>
      </c>
      <c r="D6" s="15">
        <f t="shared" si="0"/>
        <v>3.7314355227977963E-2</v>
      </c>
      <c r="E6" s="346">
        <v>17208</v>
      </c>
      <c r="F6" s="15">
        <f t="shared" si="1"/>
        <v>8.0933881421140261E-2</v>
      </c>
      <c r="G6" s="27"/>
      <c r="H6" s="457"/>
      <c r="I6" s="457"/>
      <c r="K6" s="202"/>
      <c r="AA6" s="162"/>
      <c r="AB6" s="165"/>
      <c r="AC6" s="169"/>
      <c r="AD6" s="162"/>
      <c r="AE6" s="162"/>
    </row>
    <row r="7" spans="1:31">
      <c r="B7" s="14">
        <v>4</v>
      </c>
      <c r="C7" s="46">
        <v>3579</v>
      </c>
      <c r="D7" s="15">
        <f t="shared" si="0"/>
        <v>2.3282440265155704E-2</v>
      </c>
      <c r="E7" s="346">
        <v>14316</v>
      </c>
      <c r="F7" s="15">
        <f t="shared" si="1"/>
        <v>6.7332022688577631E-2</v>
      </c>
      <c r="G7" s="27"/>
      <c r="H7" s="394" t="s">
        <v>401</v>
      </c>
      <c r="I7" s="84"/>
      <c r="K7" s="202"/>
      <c r="AA7" s="162"/>
      <c r="AB7" s="165"/>
      <c r="AC7" s="169"/>
      <c r="AD7" s="162"/>
      <c r="AE7" s="162"/>
    </row>
    <row r="8" spans="1:31">
      <c r="B8" s="14">
        <v>5</v>
      </c>
      <c r="C8" s="46">
        <v>875</v>
      </c>
      <c r="D8" s="15">
        <f t="shared" si="0"/>
        <v>5.6921305482009613E-3</v>
      </c>
      <c r="E8" s="346">
        <v>4375</v>
      </c>
      <c r="F8" s="15">
        <f t="shared" si="1"/>
        <v>2.0576809113057221E-2</v>
      </c>
      <c r="G8" s="27"/>
      <c r="H8" s="27"/>
      <c r="I8" s="27"/>
      <c r="K8" s="202"/>
      <c r="M8" s="190"/>
      <c r="N8" s="169"/>
      <c r="AA8" s="162"/>
      <c r="AB8" s="165"/>
      <c r="AC8" s="169"/>
      <c r="AD8" s="162"/>
      <c r="AE8" s="162"/>
    </row>
    <row r="9" spans="1:31">
      <c r="B9" s="14">
        <v>6</v>
      </c>
      <c r="C9" s="46">
        <v>194</v>
      </c>
      <c r="D9" s="188" t="s">
        <v>416</v>
      </c>
      <c r="E9" s="346">
        <v>1164</v>
      </c>
      <c r="F9" s="15">
        <f t="shared" si="1"/>
        <v>5.4746070417368235E-3</v>
      </c>
      <c r="G9" s="27"/>
      <c r="H9" s="27"/>
      <c r="I9" s="27"/>
      <c r="AA9" s="162"/>
      <c r="AB9" s="165"/>
      <c r="AC9" s="169"/>
      <c r="AD9" s="162"/>
      <c r="AE9" s="162"/>
    </row>
    <row r="10" spans="1:31">
      <c r="B10" s="35" t="s">
        <v>136</v>
      </c>
      <c r="C10" s="46">
        <v>65</v>
      </c>
      <c r="D10" s="188" t="s">
        <v>416</v>
      </c>
      <c r="E10" s="346">
        <v>524</v>
      </c>
      <c r="F10" s="188" t="s">
        <v>416</v>
      </c>
      <c r="G10" s="27"/>
      <c r="H10" s="27"/>
      <c r="I10" s="27"/>
      <c r="AA10" s="162"/>
      <c r="AB10" s="165"/>
      <c r="AC10" s="169"/>
      <c r="AD10" s="162"/>
      <c r="AE10" s="162"/>
    </row>
    <row r="11" spans="1:31" ht="15.4">
      <c r="B11" s="16" t="s">
        <v>115</v>
      </c>
      <c r="C11" s="19">
        <f>SUM(C4:C10)</f>
        <v>153721</v>
      </c>
      <c r="D11" s="36">
        <f>SUM(D4:D10)</f>
        <v>0.99831512935773259</v>
      </c>
      <c r="E11" s="347">
        <f>SUM(E4:E10)</f>
        <v>212618</v>
      </c>
      <c r="F11" s="36">
        <v>1</v>
      </c>
      <c r="G11" s="27"/>
      <c r="H11" s="27"/>
      <c r="I11" s="27"/>
      <c r="AA11" s="162"/>
      <c r="AB11" s="165"/>
      <c r="AC11" s="169"/>
      <c r="AD11" s="6"/>
      <c r="AE11" s="169"/>
    </row>
    <row r="12" spans="1:31" ht="15.4">
      <c r="B12" s="367" t="s">
        <v>415</v>
      </c>
      <c r="C12" s="265"/>
      <c r="D12" s="34"/>
      <c r="E12" s="27"/>
      <c r="F12" s="27"/>
      <c r="G12" s="27"/>
      <c r="AA12" s="162"/>
      <c r="AB12" s="6"/>
      <c r="AC12" s="6"/>
      <c r="AD12" s="6"/>
      <c r="AE12" s="6"/>
    </row>
    <row r="13" spans="1:31">
      <c r="B13" s="367" t="s">
        <v>401</v>
      </c>
      <c r="C13" s="239"/>
      <c r="D13" s="27"/>
      <c r="E13" s="27"/>
      <c r="F13" s="27"/>
      <c r="G13" s="27"/>
      <c r="H13" s="1"/>
      <c r="I13" s="27"/>
    </row>
    <row r="14" spans="1:31">
      <c r="B14" s="137"/>
      <c r="C14" s="177"/>
      <c r="H14" s="184"/>
      <c r="I14" s="185"/>
      <c r="K14" s="28"/>
      <c r="L14" s="1"/>
      <c r="AA14" s="199"/>
      <c r="AB14" s="199"/>
      <c r="AC14" s="199"/>
      <c r="AD14" s="199"/>
      <c r="AE14" s="199"/>
    </row>
    <row r="15" spans="1:31" ht="25.5" customHeight="1">
      <c r="B15" s="475"/>
      <c r="C15" s="475"/>
      <c r="D15" s="475"/>
      <c r="E15" s="312"/>
      <c r="F15" s="1"/>
      <c r="G15" s="137"/>
      <c r="H15" s="184"/>
      <c r="I15" s="185"/>
      <c r="K15" s="28"/>
      <c r="L15" s="1"/>
      <c r="AA15" s="199"/>
      <c r="AB15" s="199"/>
      <c r="AC15" s="199"/>
      <c r="AD15" s="199"/>
      <c r="AE15" s="199"/>
    </row>
    <row r="16" spans="1:31">
      <c r="A16" s="217"/>
      <c r="B16" s="217"/>
      <c r="C16" s="312"/>
      <c r="D16" s="106"/>
      <c r="E16" s="177"/>
      <c r="F16" s="186"/>
      <c r="G16" s="137"/>
      <c r="H16" s="184"/>
      <c r="I16" s="185"/>
      <c r="J16" s="45"/>
      <c r="K16" s="28"/>
      <c r="L16" s="1"/>
      <c r="AA16" s="199"/>
      <c r="AB16" s="199"/>
      <c r="AC16" s="199"/>
      <c r="AD16" s="199"/>
      <c r="AE16" s="199"/>
    </row>
    <row r="17" spans="1:31">
      <c r="A17" s="217"/>
      <c r="B17" s="217"/>
      <c r="C17" s="312"/>
      <c r="D17" s="186"/>
      <c r="E17" s="177"/>
      <c r="F17" s="186"/>
      <c r="G17" s="137"/>
      <c r="H17" s="184"/>
      <c r="I17" s="185"/>
      <c r="J17" s="45"/>
      <c r="K17" s="28"/>
      <c r="L17" s="1"/>
      <c r="AA17" s="199"/>
      <c r="AB17" s="199"/>
      <c r="AC17" s="199"/>
      <c r="AD17" s="199"/>
      <c r="AE17" s="199"/>
    </row>
    <row r="18" spans="1:31">
      <c r="A18" s="217"/>
      <c r="B18" s="217"/>
      <c r="C18" s="312"/>
      <c r="D18" s="186"/>
      <c r="E18" s="177"/>
      <c r="F18" s="186"/>
      <c r="G18" s="137"/>
      <c r="H18" s="184"/>
      <c r="I18" s="185"/>
      <c r="J18" s="45"/>
      <c r="K18" s="28"/>
      <c r="L18" s="1"/>
      <c r="AA18" s="199"/>
      <c r="AB18" s="199"/>
      <c r="AC18" s="199"/>
      <c r="AD18" s="199"/>
      <c r="AE18" s="199"/>
    </row>
    <row r="19" spans="1:31">
      <c r="A19" s="217"/>
      <c r="B19" s="217"/>
      <c r="C19" s="312"/>
      <c r="D19" s="186"/>
      <c r="E19" s="177"/>
      <c r="F19" s="186"/>
      <c r="G19" s="137"/>
      <c r="H19" s="184"/>
      <c r="I19" s="185"/>
      <c r="J19" s="45"/>
      <c r="K19" s="28"/>
      <c r="L19" s="1"/>
      <c r="AA19" s="199"/>
      <c r="AB19" s="199"/>
      <c r="AC19" s="199"/>
      <c r="AD19" s="199"/>
      <c r="AE19" s="199"/>
    </row>
    <row r="20" spans="1:31">
      <c r="A20" s="217"/>
      <c r="B20" s="217"/>
      <c r="C20" s="312"/>
      <c r="D20" s="186"/>
      <c r="E20" s="177"/>
      <c r="F20" s="186"/>
      <c r="G20" s="137"/>
      <c r="H20" s="344" t="s">
        <v>446</v>
      </c>
      <c r="I20" s="1"/>
      <c r="J20" s="45"/>
      <c r="K20" s="28"/>
      <c r="L20" s="1"/>
      <c r="AA20" s="199"/>
      <c r="AB20" s="199"/>
      <c r="AC20" s="199"/>
      <c r="AD20" s="199"/>
      <c r="AE20" s="199"/>
    </row>
    <row r="21" spans="1:31">
      <c r="A21" s="217"/>
      <c r="B21" s="217"/>
      <c r="C21" s="312"/>
      <c r="D21" s="187"/>
      <c r="E21" s="106"/>
      <c r="F21" s="186"/>
      <c r="G21" s="137"/>
      <c r="H21" s="184"/>
      <c r="I21" s="1"/>
      <c r="J21" s="45"/>
      <c r="K21" s="28"/>
      <c r="L21" s="1"/>
      <c r="AA21" s="199"/>
      <c r="AB21" s="199"/>
      <c r="AC21" s="199"/>
      <c r="AD21" s="199"/>
      <c r="AE21" s="199"/>
    </row>
    <row r="22" spans="1:31">
      <c r="A22" s="217"/>
      <c r="B22" s="217"/>
      <c r="C22" s="312"/>
      <c r="D22" s="187"/>
      <c r="E22" s="1"/>
      <c r="F22" s="187" t="s">
        <v>446</v>
      </c>
      <c r="G22" s="137" t="s">
        <v>446</v>
      </c>
      <c r="H22" s="184"/>
      <c r="I22" s="1"/>
      <c r="J22" s="27"/>
      <c r="K22" s="28"/>
      <c r="L22" s="1"/>
      <c r="AA22" s="199"/>
      <c r="AB22" s="199"/>
      <c r="AC22" s="199"/>
      <c r="AD22" s="199"/>
      <c r="AE22" s="199"/>
    </row>
    <row r="23" spans="1:31">
      <c r="A23" s="217"/>
      <c r="B23" s="217"/>
      <c r="C23" s="312"/>
      <c r="D23" s="186"/>
      <c r="E23" s="106"/>
      <c r="F23" s="186"/>
      <c r="G23" s="33"/>
      <c r="H23" s="184"/>
      <c r="I23" s="1"/>
      <c r="J23" s="1"/>
      <c r="K23" s="28"/>
      <c r="L23" s="1"/>
      <c r="AA23" s="199"/>
      <c r="AB23" s="199"/>
      <c r="AC23" s="199"/>
      <c r="AD23" s="199"/>
      <c r="AE23" s="199"/>
    </row>
    <row r="24" spans="1:31">
      <c r="A24" s="217"/>
      <c r="B24" s="217"/>
      <c r="C24" s="312"/>
      <c r="D24" s="106"/>
      <c r="E24" s="106"/>
      <c r="F24" s="106"/>
      <c r="G24" s="33"/>
      <c r="H24" s="184"/>
      <c r="I24" s="1"/>
      <c r="J24" s="1"/>
      <c r="K24" s="28"/>
      <c r="L24" s="1"/>
      <c r="AA24" s="199"/>
      <c r="AB24" s="199"/>
      <c r="AC24" s="199"/>
      <c r="AD24" s="199"/>
      <c r="AE24" s="199"/>
    </row>
    <row r="25" spans="1:31">
      <c r="A25" s="217"/>
      <c r="B25" s="217"/>
      <c r="C25" s="217"/>
      <c r="D25" s="183"/>
      <c r="E25" s="217"/>
      <c r="F25" s="183"/>
      <c r="G25" s="33"/>
      <c r="H25" s="184"/>
      <c r="I25" s="1"/>
      <c r="J25" s="1"/>
      <c r="K25" s="28"/>
      <c r="L25" s="1"/>
      <c r="AA25" s="199"/>
      <c r="AB25" s="199"/>
      <c r="AC25" s="199"/>
      <c r="AD25" s="199"/>
      <c r="AE25" s="199"/>
    </row>
    <row r="26" spans="1:31">
      <c r="A26" s="217"/>
      <c r="B26" s="217"/>
      <c r="C26" s="217"/>
      <c r="D26" s="183"/>
      <c r="E26" s="217"/>
      <c r="F26" s="183"/>
      <c r="G26" s="33"/>
      <c r="H26" s="184"/>
      <c r="I26" s="1"/>
      <c r="J26" s="1"/>
      <c r="K26" s="28"/>
      <c r="L26" s="1"/>
      <c r="AA26" s="199"/>
      <c r="AB26" s="199"/>
      <c r="AC26" s="199"/>
      <c r="AD26" s="199"/>
      <c r="AE26" s="199"/>
    </row>
    <row r="27" spans="1:31">
      <c r="A27" s="217"/>
      <c r="B27" s="217"/>
      <c r="C27" s="217"/>
      <c r="D27" s="183"/>
      <c r="E27" s="217"/>
      <c r="F27" s="183"/>
      <c r="G27" s="33"/>
      <c r="H27" s="184"/>
      <c r="I27" s="189"/>
      <c r="J27" s="1"/>
      <c r="K27" s="28"/>
      <c r="L27" s="1"/>
      <c r="AA27" s="199"/>
      <c r="AB27" s="199"/>
      <c r="AC27" s="199"/>
      <c r="AD27" s="199"/>
      <c r="AE27" s="199"/>
    </row>
    <row r="28" spans="1:31">
      <c r="B28" s="217"/>
      <c r="C28" s="217"/>
      <c r="D28" s="183"/>
      <c r="E28" s="217"/>
      <c r="F28" s="183"/>
      <c r="G28" s="33"/>
      <c r="I28" s="28"/>
      <c r="J28" s="1"/>
      <c r="AA28" s="199"/>
      <c r="AB28" s="199"/>
      <c r="AC28" s="199"/>
      <c r="AD28" s="199"/>
      <c r="AE28" s="199"/>
    </row>
    <row r="29" spans="1:31">
      <c r="B29" s="217"/>
      <c r="C29" s="217"/>
      <c r="I29" s="28"/>
      <c r="J29" s="1"/>
      <c r="AA29" s="199"/>
      <c r="AB29" s="199"/>
      <c r="AC29" s="199"/>
      <c r="AD29" s="199"/>
      <c r="AE29" s="199"/>
    </row>
    <row r="30" spans="1:31">
      <c r="C30" s="196"/>
      <c r="I30" s="28"/>
      <c r="J30" s="1"/>
      <c r="AA30" s="199"/>
      <c r="AB30" s="199"/>
      <c r="AC30" s="199"/>
      <c r="AD30" s="199"/>
      <c r="AE30" s="199"/>
    </row>
    <row r="31" spans="1:31">
      <c r="I31" s="28"/>
      <c r="J31" s="1"/>
      <c r="AA31" s="199"/>
      <c r="AB31" s="199"/>
      <c r="AC31" s="199"/>
      <c r="AD31" s="199"/>
      <c r="AE31" s="199"/>
    </row>
    <row r="32" spans="1:31">
      <c r="I32" s="28"/>
      <c r="J32" s="1"/>
    </row>
    <row r="33" spans="9:10">
      <c r="I33" s="28"/>
      <c r="J33" s="1"/>
    </row>
    <row r="34" spans="9:10">
      <c r="I34" s="28"/>
      <c r="J34" s="1"/>
    </row>
    <row r="35" spans="9:10">
      <c r="J35" s="1"/>
    </row>
    <row r="36" spans="9:10">
      <c r="J36" s="1"/>
    </row>
  </sheetData>
  <sortState xmlns:xlrd2="http://schemas.microsoft.com/office/spreadsheetml/2017/richdata2" ref="B16:F23">
    <sortCondition ref="B16:B23"/>
  </sortState>
  <mergeCells count="5">
    <mergeCell ref="H2:I2"/>
    <mergeCell ref="B2:F2"/>
    <mergeCell ref="B1:F1"/>
    <mergeCell ref="B15:D15"/>
    <mergeCell ref="H5:I6"/>
  </mergeCells>
  <hyperlinks>
    <hyperlink ref="B1:F1" location="'Table of Contents'!A1" display="Table of Contents" xr:uid="{BBFD3B53-59C4-47BC-9D58-B6EFA4F86D03}"/>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C1D4-5BE4-45DE-9659-32EB04574727}">
  <dimension ref="A1:AE44"/>
  <sheetViews>
    <sheetView workbookViewId="0">
      <selection activeCell="B1" sqref="B1:F1"/>
    </sheetView>
  </sheetViews>
  <sheetFormatPr defaultRowHeight="14.25"/>
  <cols>
    <col min="1" max="1" width="9.1328125" style="27"/>
    <col min="2" max="2" width="28.86328125" customWidth="1"/>
    <col min="3" max="10" width="14.1328125" customWidth="1"/>
    <col min="11" max="11" width="10.59765625" customWidth="1"/>
    <col min="12" max="25" width="9" customWidth="1"/>
    <col min="27" max="27" width="26.73046875" customWidth="1"/>
  </cols>
  <sheetData>
    <row r="1" spans="2:31">
      <c r="B1" s="474" t="s">
        <v>117</v>
      </c>
      <c r="C1" s="474"/>
      <c r="D1" s="474"/>
      <c r="E1" s="474"/>
      <c r="F1" s="474"/>
      <c r="I1" s="2"/>
      <c r="AA1" s="162"/>
      <c r="AB1" s="162"/>
      <c r="AC1" s="162"/>
      <c r="AD1" s="162"/>
      <c r="AE1" s="162"/>
    </row>
    <row r="2" spans="2:31" ht="33.4" customHeight="1">
      <c r="B2" s="479" t="s">
        <v>472</v>
      </c>
      <c r="C2" s="479"/>
      <c r="D2" s="479"/>
      <c r="E2" s="479"/>
      <c r="F2" s="480"/>
      <c r="G2" s="27"/>
      <c r="H2" s="470" t="s">
        <v>473</v>
      </c>
      <c r="I2" s="470"/>
      <c r="J2" s="470"/>
      <c r="AA2" s="198"/>
      <c r="AB2" s="162"/>
      <c r="AC2" s="169"/>
      <c r="AD2" s="162"/>
      <c r="AE2" s="162"/>
    </row>
    <row r="3" spans="2:31">
      <c r="B3" s="21" t="s">
        <v>139</v>
      </c>
      <c r="C3" s="66" t="s">
        <v>140</v>
      </c>
      <c r="D3" s="66" t="s">
        <v>141</v>
      </c>
      <c r="E3" s="66" t="s">
        <v>142</v>
      </c>
      <c r="F3" s="66" t="s">
        <v>115</v>
      </c>
      <c r="G3" s="27"/>
      <c r="H3" s="66" t="s">
        <v>73</v>
      </c>
      <c r="I3" s="66" t="s">
        <v>126</v>
      </c>
      <c r="J3" s="66" t="s">
        <v>127</v>
      </c>
      <c r="AA3" s="198"/>
      <c r="AB3" s="165"/>
      <c r="AC3" s="169"/>
      <c r="AD3" s="162"/>
      <c r="AE3" s="169"/>
    </row>
    <row r="4" spans="2:31">
      <c r="B4" s="37" t="s">
        <v>64</v>
      </c>
      <c r="C4" s="38">
        <v>151</v>
      </c>
      <c r="D4" s="38">
        <v>634</v>
      </c>
      <c r="E4" s="38">
        <v>606</v>
      </c>
      <c r="F4" s="38">
        <f>SUM(C4:E4)</f>
        <v>1391</v>
      </c>
      <c r="G4" s="27"/>
      <c r="H4" s="14" t="s">
        <v>143</v>
      </c>
      <c r="I4" s="42">
        <v>96868</v>
      </c>
      <c r="J4" s="42">
        <v>849060</v>
      </c>
      <c r="N4" s="169"/>
      <c r="AA4" s="198"/>
      <c r="AB4" s="165"/>
      <c r="AC4" s="169"/>
      <c r="AD4" s="162"/>
      <c r="AE4" s="162"/>
    </row>
    <row r="5" spans="2:31">
      <c r="B5" s="37" t="s">
        <v>65</v>
      </c>
      <c r="C5" s="38">
        <v>294</v>
      </c>
      <c r="D5" s="38">
        <v>14226</v>
      </c>
      <c r="E5" s="38">
        <v>11182</v>
      </c>
      <c r="F5" s="38">
        <f t="shared" ref="F5:F12" si="0">SUM(C5:E5)</f>
        <v>25702</v>
      </c>
      <c r="G5" s="27"/>
      <c r="H5" s="14" t="s">
        <v>74</v>
      </c>
      <c r="I5" s="42">
        <v>115750</v>
      </c>
      <c r="J5" s="42">
        <v>950531</v>
      </c>
      <c r="AA5" s="198"/>
      <c r="AB5" s="165"/>
      <c r="AC5" s="169"/>
      <c r="AD5" s="162"/>
      <c r="AE5" s="162"/>
    </row>
    <row r="6" spans="2:31">
      <c r="B6" s="37" t="s">
        <v>66</v>
      </c>
      <c r="C6" s="38">
        <v>146</v>
      </c>
      <c r="D6" s="38">
        <v>2370</v>
      </c>
      <c r="E6" s="38">
        <v>1729</v>
      </c>
      <c r="F6" s="38">
        <f t="shared" si="0"/>
        <v>4245</v>
      </c>
      <c r="G6" s="27"/>
      <c r="H6" s="16" t="s">
        <v>115</v>
      </c>
      <c r="I6" s="39">
        <f>SUM(I4:I5)</f>
        <v>212618</v>
      </c>
      <c r="J6" s="40">
        <f>SUM(J4:J5)</f>
        <v>1799591</v>
      </c>
      <c r="K6" s="130"/>
      <c r="L6" s="97"/>
      <c r="M6" s="217"/>
      <c r="N6" s="1"/>
      <c r="AA6" s="198"/>
      <c r="AB6" s="165"/>
      <c r="AC6" s="169"/>
      <c r="AD6" s="162"/>
      <c r="AE6" s="162"/>
    </row>
    <row r="7" spans="2:31">
      <c r="B7" s="37" t="s">
        <v>67</v>
      </c>
      <c r="C7" s="38">
        <v>11</v>
      </c>
      <c r="D7" s="38">
        <v>64</v>
      </c>
      <c r="E7" s="38">
        <v>61</v>
      </c>
      <c r="F7" s="38">
        <f t="shared" si="0"/>
        <v>136</v>
      </c>
      <c r="G7" s="27"/>
      <c r="H7" s="12" t="s">
        <v>490</v>
      </c>
      <c r="I7" s="41"/>
      <c r="J7" s="41"/>
      <c r="L7" s="217"/>
      <c r="M7" s="97"/>
      <c r="N7" s="1"/>
      <c r="AA7" s="198"/>
      <c r="AB7" s="165"/>
      <c r="AC7" s="169"/>
      <c r="AD7" s="162"/>
      <c r="AE7" s="169"/>
    </row>
    <row r="8" spans="2:31">
      <c r="B8" s="37" t="s">
        <v>68</v>
      </c>
      <c r="C8" s="38">
        <v>253</v>
      </c>
      <c r="D8" s="38">
        <v>1255</v>
      </c>
      <c r="E8" s="38">
        <v>452</v>
      </c>
      <c r="F8" s="38">
        <f t="shared" si="0"/>
        <v>1960</v>
      </c>
      <c r="G8" s="27"/>
      <c r="H8" s="339"/>
      <c r="I8" s="41"/>
      <c r="J8" s="41"/>
      <c r="L8" s="107"/>
      <c r="M8" s="97"/>
      <c r="N8" s="97"/>
      <c r="AA8" s="198"/>
      <c r="AB8" s="165"/>
      <c r="AC8" s="169"/>
      <c r="AD8" s="162"/>
      <c r="AE8" s="162"/>
    </row>
    <row r="9" spans="2:31" ht="16.899999999999999" customHeight="1">
      <c r="B9" s="37" t="s">
        <v>69</v>
      </c>
      <c r="C9" s="38">
        <v>3028</v>
      </c>
      <c r="D9" s="38">
        <v>2906</v>
      </c>
      <c r="E9" s="38">
        <v>37144</v>
      </c>
      <c r="F9" s="38">
        <f t="shared" si="0"/>
        <v>43078</v>
      </c>
      <c r="G9" s="41"/>
      <c r="H9" s="470" t="s">
        <v>474</v>
      </c>
      <c r="I9" s="470"/>
      <c r="K9" s="194"/>
      <c r="L9" s="107"/>
      <c r="M9" s="97"/>
      <c r="N9" s="97"/>
      <c r="AA9" s="198"/>
      <c r="AB9" s="165"/>
      <c r="AC9" s="169"/>
      <c r="AD9" s="162"/>
      <c r="AE9" s="169"/>
    </row>
    <row r="10" spans="2:31" ht="16.899999999999999" customHeight="1">
      <c r="B10" s="37" t="s">
        <v>70</v>
      </c>
      <c r="C10" s="38">
        <v>2873</v>
      </c>
      <c r="D10" s="38">
        <v>1335</v>
      </c>
      <c r="E10" s="38">
        <v>31760</v>
      </c>
      <c r="F10" s="38">
        <f t="shared" si="0"/>
        <v>35968</v>
      </c>
      <c r="G10" s="41"/>
      <c r="H10" s="459"/>
      <c r="I10" s="459"/>
      <c r="J10" s="41"/>
      <c r="K10" s="194"/>
      <c r="L10" s="107"/>
      <c r="M10" s="97"/>
      <c r="AA10" s="198"/>
      <c r="AB10" s="162"/>
      <c r="AC10" s="169"/>
      <c r="AD10" s="162"/>
      <c r="AE10" s="162"/>
    </row>
    <row r="11" spans="2:31" ht="15.4">
      <c r="B11" s="37" t="s">
        <v>71</v>
      </c>
      <c r="C11" s="38">
        <v>44</v>
      </c>
      <c r="D11" s="38">
        <v>1055</v>
      </c>
      <c r="E11" s="38">
        <v>846</v>
      </c>
      <c r="F11" s="38">
        <f t="shared" si="0"/>
        <v>1945</v>
      </c>
      <c r="G11" s="41"/>
      <c r="H11" s="66" t="s">
        <v>75</v>
      </c>
      <c r="I11" s="66" t="s">
        <v>144</v>
      </c>
      <c r="J11" s="194"/>
      <c r="K11" s="217"/>
      <c r="L11" s="217"/>
      <c r="M11" s="217"/>
      <c r="N11" s="217"/>
      <c r="O11" s="217"/>
      <c r="AA11" s="198"/>
      <c r="AB11" s="165"/>
      <c r="AC11" s="169"/>
      <c r="AD11" s="6"/>
      <c r="AE11" s="176"/>
    </row>
    <row r="12" spans="2:31" ht="15.4">
      <c r="B12" s="37" t="s">
        <v>72</v>
      </c>
      <c r="C12" s="38">
        <v>4072</v>
      </c>
      <c r="D12" s="38">
        <v>47127</v>
      </c>
      <c r="E12" s="38">
        <v>46994</v>
      </c>
      <c r="F12" s="38">
        <f t="shared" si="0"/>
        <v>98193</v>
      </c>
      <c r="G12" s="41"/>
      <c r="H12" s="42" t="s">
        <v>146</v>
      </c>
      <c r="I12" s="42">
        <v>183052</v>
      </c>
      <c r="J12" s="217"/>
      <c r="K12" s="217"/>
      <c r="L12" s="217"/>
      <c r="M12" s="217"/>
      <c r="N12" s="137"/>
      <c r="O12" s="1"/>
      <c r="AA12" s="198"/>
      <c r="AB12" s="6"/>
      <c r="AC12" s="6"/>
      <c r="AD12" s="6"/>
      <c r="AE12" s="6"/>
    </row>
    <row r="13" spans="2:31">
      <c r="B13" s="16" t="s">
        <v>115</v>
      </c>
      <c r="C13" s="24">
        <f>SUM(C4:C12)</f>
        <v>10872</v>
      </c>
      <c r="D13" s="24">
        <f>SUM(D4:D12)</f>
        <v>70972</v>
      </c>
      <c r="E13" s="24">
        <f>SUM(E4:E12)</f>
        <v>130774</v>
      </c>
      <c r="F13" s="43">
        <f>SUM(F4:F12)</f>
        <v>212618</v>
      </c>
      <c r="G13" s="27"/>
      <c r="H13" s="42" t="s">
        <v>145</v>
      </c>
      <c r="I13" s="42">
        <v>29566</v>
      </c>
      <c r="J13" s="217"/>
      <c r="L13" s="217"/>
      <c r="M13" s="217"/>
      <c r="N13" s="137"/>
      <c r="O13" s="1"/>
      <c r="AA13" s="198"/>
    </row>
    <row r="14" spans="2:31">
      <c r="B14" s="12" t="s">
        <v>147</v>
      </c>
      <c r="C14" s="27"/>
      <c r="D14" s="27"/>
      <c r="E14" s="27"/>
      <c r="F14" s="27"/>
      <c r="G14" s="27"/>
      <c r="H14" s="44" t="s">
        <v>115</v>
      </c>
      <c r="I14" s="31">
        <f>SUM(I12:I13)</f>
        <v>212618</v>
      </c>
      <c r="J14" s="27"/>
      <c r="L14" s="217"/>
      <c r="M14" s="217"/>
      <c r="N14" s="137"/>
      <c r="O14" s="1"/>
      <c r="AA14" s="198"/>
    </row>
    <row r="15" spans="2:31">
      <c r="B15" s="12" t="s">
        <v>401</v>
      </c>
      <c r="C15" s="27"/>
      <c r="D15" s="27"/>
      <c r="E15" s="27"/>
      <c r="F15" s="27"/>
      <c r="G15" s="27"/>
      <c r="H15" s="222" t="s">
        <v>401</v>
      </c>
      <c r="I15" s="27"/>
      <c r="J15" s="27"/>
      <c r="L15" s="217"/>
      <c r="M15" s="217"/>
      <c r="N15" s="217"/>
      <c r="O15" s="217"/>
      <c r="AA15" s="198"/>
    </row>
    <row r="16" spans="2:31" ht="37.9" customHeight="1">
      <c r="B16" s="12"/>
      <c r="C16" s="12"/>
      <c r="D16" s="27"/>
      <c r="E16" s="45"/>
      <c r="F16" s="27"/>
      <c r="G16" s="27"/>
      <c r="H16" s="12"/>
      <c r="I16" s="198"/>
      <c r="J16" s="198"/>
      <c r="K16" s="4"/>
      <c r="L16" s="4"/>
      <c r="M16" s="217"/>
      <c r="N16" s="217"/>
      <c r="O16" s="217"/>
      <c r="AA16" s="198"/>
    </row>
    <row r="17" spans="1:31" ht="16.899999999999999">
      <c r="B17" s="466" t="s">
        <v>476</v>
      </c>
      <c r="C17" s="466"/>
      <c r="D17" s="466"/>
      <c r="E17" s="466"/>
      <c r="F17" s="466"/>
      <c r="G17" s="27"/>
      <c r="H17" s="481" t="s">
        <v>475</v>
      </c>
      <c r="I17" s="482"/>
      <c r="J17" s="483"/>
      <c r="K17" s="1"/>
      <c r="L17" s="1"/>
      <c r="M17" s="217"/>
      <c r="N17" s="217"/>
      <c r="O17" s="217"/>
      <c r="AA17" s="198"/>
    </row>
    <row r="18" spans="1:31">
      <c r="B18" s="47" t="s">
        <v>139</v>
      </c>
      <c r="C18" s="164" t="s">
        <v>140</v>
      </c>
      <c r="D18" s="164" t="s">
        <v>141</v>
      </c>
      <c r="E18" s="164" t="s">
        <v>142</v>
      </c>
      <c r="F18" s="340" t="s">
        <v>115</v>
      </c>
      <c r="G18" s="27"/>
      <c r="H18" s="66" t="s">
        <v>122</v>
      </c>
      <c r="I18" s="68" t="s">
        <v>146</v>
      </c>
      <c r="J18" s="69" t="s">
        <v>145</v>
      </c>
      <c r="K18" s="1"/>
      <c r="L18" s="1"/>
      <c r="M18" s="217"/>
      <c r="N18" s="217"/>
      <c r="O18" s="217"/>
      <c r="AA18" s="198"/>
    </row>
    <row r="19" spans="1:31">
      <c r="A19" s="266"/>
      <c r="B19" s="22" t="s">
        <v>149</v>
      </c>
      <c r="C19" s="42">
        <v>14</v>
      </c>
      <c r="D19" s="42">
        <v>28</v>
      </c>
      <c r="E19" s="42">
        <v>0</v>
      </c>
      <c r="F19" s="18">
        <f>SUM(C19:E19)</f>
        <v>42</v>
      </c>
      <c r="G19" s="27"/>
      <c r="H19" s="14" t="s">
        <v>123</v>
      </c>
      <c r="I19" s="42">
        <v>1131</v>
      </c>
      <c r="J19" s="42">
        <v>9085</v>
      </c>
      <c r="K19" s="1"/>
      <c r="L19" s="1"/>
      <c r="M19" s="217"/>
      <c r="N19" s="217"/>
      <c r="O19" s="217"/>
      <c r="AA19" s="198"/>
    </row>
    <row r="20" spans="1:31">
      <c r="A20" s="267"/>
      <c r="B20" s="22" t="s">
        <v>151</v>
      </c>
      <c r="C20" s="42">
        <v>12553</v>
      </c>
      <c r="D20" s="42">
        <v>58389</v>
      </c>
      <c r="E20" s="42">
        <v>6996</v>
      </c>
      <c r="F20" s="18">
        <f t="shared" ref="F20:F27" si="1">SUM(C20:E20)</f>
        <v>77938</v>
      </c>
      <c r="G20" s="27"/>
      <c r="H20" s="14" t="s">
        <v>148</v>
      </c>
      <c r="I20" s="42">
        <v>9915</v>
      </c>
      <c r="J20" s="42">
        <v>1884</v>
      </c>
      <c r="K20" s="1"/>
      <c r="L20" s="1"/>
      <c r="M20" s="217"/>
      <c r="N20" s="217"/>
      <c r="AA20" s="198"/>
    </row>
    <row r="21" spans="1:31">
      <c r="A21" s="267"/>
      <c r="B21" s="22" t="s">
        <v>65</v>
      </c>
      <c r="C21" s="42">
        <v>3946</v>
      </c>
      <c r="D21" s="42">
        <v>69935</v>
      </c>
      <c r="E21" s="42">
        <v>13789</v>
      </c>
      <c r="F21" s="18">
        <f t="shared" si="1"/>
        <v>87670</v>
      </c>
      <c r="G21" s="27"/>
      <c r="H21" s="14" t="s">
        <v>150</v>
      </c>
      <c r="I21" s="42">
        <v>32781</v>
      </c>
      <c r="J21" s="42">
        <v>5289</v>
      </c>
      <c r="K21" s="1"/>
      <c r="L21" s="1"/>
      <c r="M21" s="217"/>
      <c r="N21" s="217"/>
      <c r="AA21" s="198"/>
    </row>
    <row r="22" spans="1:31">
      <c r="A22" s="267"/>
      <c r="B22" s="22" t="s">
        <v>154</v>
      </c>
      <c r="C22" s="42">
        <v>12677</v>
      </c>
      <c r="D22" s="42">
        <v>133234</v>
      </c>
      <c r="E22" s="42">
        <v>8757</v>
      </c>
      <c r="F22" s="18">
        <f t="shared" si="1"/>
        <v>154668</v>
      </c>
      <c r="G22" s="27"/>
      <c r="H22" s="14" t="s">
        <v>152</v>
      </c>
      <c r="I22" s="42">
        <v>25068</v>
      </c>
      <c r="J22" s="42">
        <v>3476</v>
      </c>
      <c r="K22" s="1"/>
      <c r="L22" s="1"/>
      <c r="M22" s="217"/>
      <c r="N22" s="217"/>
      <c r="AA22" s="198"/>
    </row>
    <row r="23" spans="1:31">
      <c r="A23" s="267"/>
      <c r="B23" s="22" t="s">
        <v>67</v>
      </c>
      <c r="C23" s="42">
        <v>808</v>
      </c>
      <c r="D23" s="42">
        <v>3440</v>
      </c>
      <c r="E23" s="42">
        <v>335</v>
      </c>
      <c r="F23" s="18">
        <f t="shared" si="1"/>
        <v>4583</v>
      </c>
      <c r="G23" s="27"/>
      <c r="H23" s="14" t="s">
        <v>153</v>
      </c>
      <c r="I23" s="42">
        <v>18731</v>
      </c>
      <c r="J23" s="42">
        <v>2272</v>
      </c>
      <c r="K23" s="1"/>
      <c r="L23" s="1"/>
      <c r="M23" s="217"/>
      <c r="N23" s="217"/>
      <c r="AA23" s="198"/>
    </row>
    <row r="24" spans="1:31">
      <c r="A24" s="267"/>
      <c r="B24" s="22" t="s">
        <v>69</v>
      </c>
      <c r="C24" s="42">
        <v>31275</v>
      </c>
      <c r="D24" s="42">
        <v>17185</v>
      </c>
      <c r="E24" s="42">
        <v>89057</v>
      </c>
      <c r="F24" s="18">
        <f t="shared" si="1"/>
        <v>137517</v>
      </c>
      <c r="G24" s="27"/>
      <c r="H24" s="14" t="s">
        <v>155</v>
      </c>
      <c r="I24" s="42">
        <v>26346</v>
      </c>
      <c r="J24" s="42">
        <v>2464</v>
      </c>
      <c r="K24" s="1"/>
      <c r="L24" s="1"/>
      <c r="AA24" s="198"/>
    </row>
    <row r="25" spans="1:31">
      <c r="A25" s="267"/>
      <c r="B25" s="22" t="s">
        <v>70</v>
      </c>
      <c r="C25" s="42">
        <v>196316</v>
      </c>
      <c r="D25" s="42">
        <v>46868</v>
      </c>
      <c r="E25" s="42">
        <v>7623</v>
      </c>
      <c r="F25" s="18">
        <f t="shared" si="1"/>
        <v>250807</v>
      </c>
      <c r="G25" s="27"/>
      <c r="H25" s="14" t="s">
        <v>124</v>
      </c>
      <c r="I25" s="42">
        <v>29365</v>
      </c>
      <c r="J25" s="42">
        <v>2155</v>
      </c>
      <c r="K25" s="50"/>
      <c r="L25" s="1"/>
      <c r="AA25" s="198"/>
      <c r="AE25" s="169"/>
    </row>
    <row r="26" spans="1:31">
      <c r="A26" s="267"/>
      <c r="B26" s="22" t="s">
        <v>71</v>
      </c>
      <c r="C26" s="42">
        <v>6151</v>
      </c>
      <c r="D26" s="42">
        <v>55926</v>
      </c>
      <c r="E26" s="42">
        <v>5698</v>
      </c>
      <c r="F26" s="18">
        <f t="shared" si="1"/>
        <v>67775</v>
      </c>
      <c r="G26" s="27"/>
      <c r="H26" s="14" t="s">
        <v>70</v>
      </c>
      <c r="I26" s="42">
        <v>39715</v>
      </c>
      <c r="J26" s="42">
        <v>2941</v>
      </c>
      <c r="K26" s="1"/>
      <c r="L26" s="1"/>
      <c r="AA26" s="198"/>
    </row>
    <row r="27" spans="1:31">
      <c r="A27" s="267"/>
      <c r="B27" s="22" t="s">
        <v>72</v>
      </c>
      <c r="C27" s="42">
        <v>166788</v>
      </c>
      <c r="D27" s="42">
        <v>748695</v>
      </c>
      <c r="E27" s="42">
        <v>103105</v>
      </c>
      <c r="F27" s="18">
        <f t="shared" si="1"/>
        <v>1018588</v>
      </c>
      <c r="G27" s="27"/>
      <c r="H27" s="11" t="s">
        <v>115</v>
      </c>
      <c r="I27" s="11">
        <f>SUM(I19:I26)</f>
        <v>183052</v>
      </c>
      <c r="J27" s="11">
        <f>SUM(J19:J26)</f>
        <v>29566</v>
      </c>
      <c r="K27" s="1"/>
      <c r="L27" s="1"/>
      <c r="AA27" s="198"/>
    </row>
    <row r="28" spans="1:31">
      <c r="B28" s="23" t="s">
        <v>115</v>
      </c>
      <c r="C28" s="48">
        <f>SUM(C19:C27)</f>
        <v>430528</v>
      </c>
      <c r="D28" s="48">
        <f>SUM(D19:D27)</f>
        <v>1133700</v>
      </c>
      <c r="E28" s="48">
        <f>SUM(E19:E27)</f>
        <v>235360</v>
      </c>
      <c r="F28" s="48">
        <f>SUM(F19:F27)</f>
        <v>1799588</v>
      </c>
      <c r="G28" s="27"/>
      <c r="H28" s="222" t="s">
        <v>401</v>
      </c>
      <c r="I28" s="27"/>
      <c r="J28" s="27"/>
      <c r="K28" s="4"/>
      <c r="AA28" s="198"/>
    </row>
    <row r="29" spans="1:31">
      <c r="B29" s="477" t="s">
        <v>397</v>
      </c>
      <c r="C29" s="477"/>
      <c r="D29" s="477"/>
      <c r="E29" s="49"/>
      <c r="F29" s="49"/>
      <c r="G29" s="27"/>
      <c r="H29" s="27"/>
      <c r="I29" s="27"/>
      <c r="J29" s="27"/>
      <c r="K29" s="1"/>
      <c r="L29" s="4"/>
      <c r="M29" s="4"/>
      <c r="AA29" s="198"/>
    </row>
    <row r="30" spans="1:31">
      <c r="B30" s="478"/>
      <c r="C30" s="478"/>
      <c r="D30" s="478"/>
      <c r="H30" s="2"/>
      <c r="I30" s="4"/>
      <c r="J30" s="4"/>
      <c r="K30" s="1"/>
      <c r="L30" s="1"/>
      <c r="M30" s="1"/>
      <c r="AA30" s="198"/>
    </row>
    <row r="31" spans="1:31">
      <c r="B31" s="478"/>
      <c r="C31" s="478"/>
      <c r="D31" s="478"/>
      <c r="H31" s="137"/>
      <c r="I31" s="137"/>
      <c r="J31" s="1"/>
      <c r="K31" s="1"/>
      <c r="L31" s="4"/>
      <c r="M31" s="1"/>
      <c r="AA31" s="198"/>
    </row>
    <row r="32" spans="1:31">
      <c r="B32" s="478"/>
      <c r="C32" s="478"/>
      <c r="D32" s="478"/>
      <c r="H32" s="137"/>
      <c r="I32" s="137"/>
      <c r="J32" s="1"/>
      <c r="K32" s="1"/>
      <c r="L32" s="1"/>
      <c r="M32" s="1"/>
      <c r="AA32" s="198"/>
    </row>
    <row r="33" spans="2:27">
      <c r="B33" s="190"/>
      <c r="C33" s="190"/>
      <c r="D33" s="190"/>
      <c r="E33" s="190"/>
      <c r="H33" s="137"/>
      <c r="I33" s="1"/>
      <c r="J33" s="1"/>
      <c r="K33" s="1"/>
      <c r="L33" s="1"/>
      <c r="M33" s="1"/>
      <c r="AA33" s="198"/>
    </row>
    <row r="34" spans="2:27">
      <c r="B34" s="190"/>
      <c r="C34" s="190"/>
      <c r="D34" s="190"/>
      <c r="E34" s="190"/>
      <c r="H34" s="137"/>
      <c r="I34" s="1"/>
      <c r="J34" s="1"/>
      <c r="K34" s="1"/>
      <c r="L34" s="1"/>
      <c r="M34" s="1"/>
      <c r="AA34" s="198"/>
    </row>
    <row r="35" spans="2:27">
      <c r="B35" s="190"/>
      <c r="C35" s="190"/>
      <c r="D35" s="190"/>
      <c r="E35" s="190"/>
      <c r="H35" s="137"/>
      <c r="I35" s="1"/>
      <c r="J35" s="1"/>
      <c r="K35" s="1"/>
      <c r="L35" s="1"/>
      <c r="M35" s="1"/>
      <c r="AA35" s="198"/>
    </row>
    <row r="36" spans="2:27">
      <c r="B36" s="190"/>
      <c r="C36" s="190"/>
      <c r="D36" s="190"/>
      <c r="E36" s="190"/>
      <c r="H36" s="137"/>
      <c r="I36" s="1"/>
      <c r="J36" s="1"/>
      <c r="K36" s="1"/>
      <c r="L36" s="1"/>
      <c r="M36" s="1"/>
      <c r="N36" s="1"/>
      <c r="O36" s="1"/>
      <c r="AA36" s="198"/>
    </row>
    <row r="37" spans="2:27">
      <c r="B37" s="190"/>
      <c r="C37" s="190"/>
      <c r="D37" s="190"/>
      <c r="E37" s="190"/>
      <c r="H37" s="137"/>
      <c r="I37" s="1"/>
      <c r="J37" s="1"/>
      <c r="K37" s="1"/>
      <c r="L37" s="1"/>
      <c r="M37" s="1"/>
      <c r="AA37" s="198"/>
    </row>
    <row r="38" spans="2:27">
      <c r="B38" s="190"/>
      <c r="C38" s="190"/>
      <c r="D38" s="190"/>
      <c r="E38" s="190"/>
      <c r="H38" s="137"/>
      <c r="I38" s="1"/>
      <c r="J38" s="1"/>
      <c r="K38" s="1"/>
      <c r="L38" s="1"/>
      <c r="M38" s="1"/>
      <c r="AA38" s="198"/>
    </row>
    <row r="39" spans="2:27">
      <c r="B39" s="190"/>
      <c r="C39" s="190"/>
      <c r="D39" s="190"/>
      <c r="E39" s="190"/>
      <c r="H39" s="33"/>
      <c r="I39" s="1"/>
      <c r="J39" s="1"/>
      <c r="K39" s="1"/>
      <c r="L39" s="1"/>
      <c r="M39" s="1"/>
    </row>
    <row r="40" spans="2:27">
      <c r="B40" s="190"/>
      <c r="C40" s="190"/>
      <c r="D40" s="190"/>
      <c r="E40" s="190"/>
      <c r="H40" s="33"/>
      <c r="I40" s="1"/>
      <c r="J40" s="1"/>
      <c r="K40" s="1"/>
      <c r="L40" s="1"/>
    </row>
    <row r="41" spans="2:27">
      <c r="B41" s="190"/>
      <c r="C41" s="190"/>
      <c r="D41" s="190"/>
      <c r="E41" s="190"/>
      <c r="H41" s="33"/>
      <c r="I41" s="1"/>
      <c r="J41" s="1"/>
      <c r="K41" s="1"/>
      <c r="L41" s="1"/>
    </row>
    <row r="42" spans="2:27">
      <c r="D42" s="190"/>
      <c r="E42" s="190"/>
      <c r="H42" s="33"/>
      <c r="I42" s="1"/>
      <c r="J42" s="1"/>
      <c r="K42" s="1"/>
    </row>
    <row r="43" spans="2:27">
      <c r="H43" s="33"/>
      <c r="I43" s="1"/>
      <c r="J43" s="1"/>
    </row>
    <row r="44" spans="2:27">
      <c r="H44" s="28"/>
      <c r="I44" s="1"/>
      <c r="J44" s="1"/>
    </row>
  </sheetData>
  <mergeCells count="7">
    <mergeCell ref="B29:D32"/>
    <mergeCell ref="B1:F1"/>
    <mergeCell ref="B17:F17"/>
    <mergeCell ref="B2:F2"/>
    <mergeCell ref="H2:J2"/>
    <mergeCell ref="H17:J17"/>
    <mergeCell ref="H9:I10"/>
  </mergeCells>
  <hyperlinks>
    <hyperlink ref="B1:F1" location="'Table of Contents'!A1" display="Table of Contents" xr:uid="{3FBED85C-6247-4013-AC13-2D682A425D07}"/>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8733-7A2B-48E8-A89A-0DA207E8F0EE}">
  <dimension ref="A1:AE37"/>
  <sheetViews>
    <sheetView workbookViewId="0">
      <selection activeCell="J22" sqref="J22"/>
    </sheetView>
  </sheetViews>
  <sheetFormatPr defaultRowHeight="14.25"/>
  <cols>
    <col min="1" max="1" width="9.1328125" style="32"/>
    <col min="2" max="2" width="44.59765625" customWidth="1"/>
    <col min="3" max="3" width="23.73046875" customWidth="1"/>
    <col min="5" max="5" width="32.73046875" customWidth="1"/>
    <col min="6" max="6" width="14.3984375" customWidth="1"/>
    <col min="7" max="7" width="11.59765625" customWidth="1"/>
    <col min="12" max="24" width="9" customWidth="1"/>
    <col min="27" max="27" width="26.86328125" customWidth="1"/>
  </cols>
  <sheetData>
    <row r="1" spans="2:31">
      <c r="B1" s="474" t="s">
        <v>117</v>
      </c>
      <c r="C1" s="474"/>
      <c r="D1" s="474"/>
      <c r="E1" s="474"/>
      <c r="F1" s="474"/>
      <c r="G1" s="32"/>
      <c r="H1" s="32"/>
      <c r="I1" s="32"/>
      <c r="J1" s="32"/>
      <c r="AA1" s="162"/>
      <c r="AB1" s="162"/>
      <c r="AC1" s="162"/>
      <c r="AD1" s="162"/>
      <c r="AE1" s="162"/>
    </row>
    <row r="2" spans="2:31" ht="14.25" customHeight="1">
      <c r="B2" s="470" t="s">
        <v>477</v>
      </c>
      <c r="C2" s="470"/>
      <c r="D2" s="32"/>
      <c r="E2" s="198"/>
      <c r="F2" s="198"/>
      <c r="G2" s="32"/>
      <c r="H2" s="32"/>
      <c r="I2" s="32"/>
      <c r="J2" s="32"/>
      <c r="AA2" s="198"/>
      <c r="AB2" s="198"/>
      <c r="AC2" s="169"/>
      <c r="AD2" s="162"/>
      <c r="AE2" s="169"/>
    </row>
    <row r="3" spans="2:31" ht="14.25" customHeight="1">
      <c r="B3" s="21" t="s">
        <v>125</v>
      </c>
      <c r="C3" s="220" t="s">
        <v>158</v>
      </c>
      <c r="D3" s="32"/>
      <c r="E3" s="198"/>
      <c r="F3" s="198"/>
      <c r="G3" s="32"/>
      <c r="H3" s="32"/>
      <c r="I3" s="32"/>
      <c r="J3" s="32"/>
      <c r="AA3" s="198"/>
      <c r="AB3" s="198"/>
      <c r="AC3" s="169"/>
      <c r="AD3" s="162"/>
      <c r="AE3" s="162"/>
    </row>
    <row r="4" spans="2:31" ht="14.25" customHeight="1">
      <c r="B4" s="71" t="s">
        <v>495</v>
      </c>
      <c r="C4" s="72">
        <v>8772</v>
      </c>
      <c r="D4" s="32"/>
      <c r="E4" s="198"/>
      <c r="F4" s="198"/>
      <c r="G4" s="32"/>
      <c r="H4" s="32"/>
      <c r="I4" s="32"/>
      <c r="J4" s="287"/>
      <c r="AA4" s="198"/>
      <c r="AB4" s="198"/>
      <c r="AC4" s="169"/>
      <c r="AD4" s="162"/>
      <c r="AE4" s="162"/>
    </row>
    <row r="5" spans="2:31" ht="14.25" customHeight="1">
      <c r="B5" s="71" t="s">
        <v>375</v>
      </c>
      <c r="C5" s="72">
        <v>13878</v>
      </c>
      <c r="D5" s="32"/>
      <c r="E5" s="198"/>
      <c r="F5" s="198"/>
      <c r="G5" s="32"/>
      <c r="H5" s="32"/>
      <c r="I5" s="32"/>
      <c r="J5" s="32"/>
      <c r="AA5" s="198"/>
      <c r="AB5" s="198"/>
      <c r="AC5" s="169"/>
      <c r="AD5" s="162"/>
      <c r="AE5" s="162"/>
    </row>
    <row r="6" spans="2:31" ht="14.25" customHeight="1">
      <c r="B6" s="71" t="s">
        <v>62</v>
      </c>
      <c r="C6" s="72">
        <v>17136</v>
      </c>
      <c r="D6" s="32"/>
      <c r="E6" s="198"/>
      <c r="F6" s="198"/>
      <c r="G6" s="32"/>
      <c r="H6" s="32"/>
      <c r="I6" s="32"/>
      <c r="J6" s="32"/>
      <c r="AA6" s="198"/>
      <c r="AB6" s="198"/>
      <c r="AC6" s="169"/>
      <c r="AD6" s="162"/>
      <c r="AE6" s="162"/>
    </row>
    <row r="7" spans="2:31" ht="14.25" customHeight="1">
      <c r="B7" s="71" t="s">
        <v>63</v>
      </c>
      <c r="C7" s="72">
        <v>9855</v>
      </c>
      <c r="D7" s="32"/>
      <c r="E7" s="12"/>
      <c r="F7" s="32"/>
      <c r="G7" s="32"/>
      <c r="H7" s="32"/>
      <c r="I7" s="32"/>
      <c r="J7" s="32"/>
      <c r="K7" s="119"/>
      <c r="AA7" s="198"/>
      <c r="AB7" s="198"/>
      <c r="AC7" s="169"/>
      <c r="AD7" s="162"/>
      <c r="AE7" s="162"/>
    </row>
    <row r="8" spans="2:31" ht="14.25" customHeight="1">
      <c r="B8" s="71" t="s">
        <v>157</v>
      </c>
      <c r="C8" s="72">
        <v>1332</v>
      </c>
      <c r="D8" s="32"/>
      <c r="E8" s="32"/>
      <c r="F8" s="32"/>
      <c r="G8" s="32"/>
      <c r="H8" s="32"/>
      <c r="I8" s="32"/>
      <c r="J8" s="32"/>
      <c r="AA8" s="198"/>
      <c r="AB8" s="198"/>
      <c r="AC8" s="169"/>
      <c r="AD8" s="162"/>
      <c r="AE8" s="162"/>
    </row>
    <row r="9" spans="2:31" ht="14.25" customHeight="1">
      <c r="B9" s="74" t="s">
        <v>115</v>
      </c>
      <c r="C9" s="179">
        <f>SUM(C4:C8)</f>
        <v>50973</v>
      </c>
      <c r="D9" s="32"/>
      <c r="E9" s="472" t="s">
        <v>480</v>
      </c>
      <c r="F9" s="472"/>
      <c r="G9" s="472"/>
      <c r="H9" s="197"/>
      <c r="I9" s="32"/>
      <c r="J9" s="32"/>
      <c r="AA9" s="198"/>
      <c r="AB9" s="198"/>
      <c r="AC9" s="169"/>
      <c r="AD9" s="162"/>
      <c r="AE9" s="162"/>
    </row>
    <row r="10" spans="2:31" ht="14.25" customHeight="1">
      <c r="B10" s="222" t="s">
        <v>401</v>
      </c>
      <c r="C10" s="32"/>
      <c r="D10" s="32"/>
      <c r="E10" s="21" t="s">
        <v>159</v>
      </c>
      <c r="F10" s="17" t="s">
        <v>162</v>
      </c>
      <c r="G10" s="17" t="s">
        <v>163</v>
      </c>
      <c r="H10" s="70" t="s">
        <v>158</v>
      </c>
      <c r="I10" s="32"/>
      <c r="J10" s="32"/>
      <c r="AA10" s="198"/>
      <c r="AB10" s="198"/>
      <c r="AC10" s="169"/>
      <c r="AD10" s="162"/>
      <c r="AE10" s="162"/>
    </row>
    <row r="11" spans="2:31" ht="14.25" customHeight="1">
      <c r="B11" s="12"/>
      <c r="C11" s="165"/>
      <c r="D11" s="32"/>
      <c r="E11" s="14" t="s">
        <v>164</v>
      </c>
      <c r="F11" s="72">
        <v>936</v>
      </c>
      <c r="G11" s="72">
        <v>2434</v>
      </c>
      <c r="H11" s="72">
        <f>SUM(F11:G11)</f>
        <v>3370</v>
      </c>
      <c r="I11" s="1"/>
      <c r="J11" s="32"/>
      <c r="AA11" s="198"/>
      <c r="AB11" s="198"/>
      <c r="AC11" s="169"/>
      <c r="AD11" s="6"/>
      <c r="AE11" s="6"/>
    </row>
    <row r="12" spans="2:31" ht="14.25" customHeight="1">
      <c r="B12" s="470" t="s">
        <v>478</v>
      </c>
      <c r="C12" s="470"/>
      <c r="D12" s="32"/>
      <c r="E12" s="14" t="s">
        <v>160</v>
      </c>
      <c r="F12" s="72">
        <v>12999</v>
      </c>
      <c r="G12" s="72">
        <v>34604</v>
      </c>
      <c r="H12" s="72">
        <f>SUM(F12:G12)</f>
        <v>47603</v>
      </c>
      <c r="I12" s="1"/>
      <c r="J12" s="2"/>
      <c r="K12" s="4"/>
      <c r="L12" s="4"/>
      <c r="AA12" s="198"/>
      <c r="AB12" s="6"/>
      <c r="AC12" s="6"/>
      <c r="AD12" s="6"/>
      <c r="AE12" s="6"/>
    </row>
    <row r="13" spans="2:31" ht="14.25" customHeight="1">
      <c r="B13" s="21" t="s">
        <v>73</v>
      </c>
      <c r="C13" s="17" t="s">
        <v>158</v>
      </c>
      <c r="D13" s="32"/>
      <c r="E13" s="16" t="s">
        <v>115</v>
      </c>
      <c r="F13" s="179">
        <f>SUM(F11:F12)</f>
        <v>13935</v>
      </c>
      <c r="G13" s="179">
        <f>SUM(G11:G12)</f>
        <v>37038</v>
      </c>
      <c r="H13" s="179">
        <f>SUM(H11:H12)</f>
        <v>50973</v>
      </c>
      <c r="I13" s="1"/>
      <c r="J13" s="33"/>
      <c r="K13" s="1"/>
      <c r="L13" s="1"/>
      <c r="AA13" s="198"/>
    </row>
    <row r="14" spans="2:31" ht="14.25" customHeight="1">
      <c r="B14" s="14" t="s">
        <v>143</v>
      </c>
      <c r="C14" s="72">
        <v>23585</v>
      </c>
      <c r="D14" s="32"/>
      <c r="E14" s="222" t="s">
        <v>401</v>
      </c>
      <c r="F14" s="32"/>
      <c r="G14" s="32"/>
      <c r="I14" s="32"/>
      <c r="J14" s="33"/>
      <c r="K14" s="1"/>
      <c r="L14" s="1"/>
      <c r="AA14" s="198"/>
    </row>
    <row r="15" spans="2:31" ht="14.25" customHeight="1">
      <c r="B15" s="14" t="s">
        <v>74</v>
      </c>
      <c r="C15" s="72">
        <v>27388</v>
      </c>
      <c r="D15" s="217"/>
      <c r="F15" s="141"/>
      <c r="I15" s="32"/>
      <c r="J15" s="33"/>
      <c r="K15" s="1"/>
      <c r="L15" s="1"/>
      <c r="AA15" s="198"/>
    </row>
    <row r="16" spans="2:31" ht="14.25" customHeight="1">
      <c r="B16" s="16" t="s">
        <v>115</v>
      </c>
      <c r="C16" s="179">
        <f>SUM(C14:C15)</f>
        <v>50973</v>
      </c>
      <c r="D16" s="217"/>
      <c r="E16" s="484" t="s">
        <v>481</v>
      </c>
      <c r="F16" s="484"/>
      <c r="G16" s="32"/>
      <c r="H16" s="32"/>
      <c r="I16" s="32"/>
      <c r="J16" s="32"/>
      <c r="K16" s="33"/>
      <c r="L16" s="1"/>
      <c r="AA16" s="198"/>
    </row>
    <row r="17" spans="2:27" ht="21" customHeight="1">
      <c r="B17" s="222" t="s">
        <v>401</v>
      </c>
      <c r="C17" s="32"/>
      <c r="D17" s="32"/>
      <c r="E17" s="472"/>
      <c r="F17" s="472"/>
      <c r="G17" s="32"/>
      <c r="H17" s="33"/>
      <c r="I17" s="32"/>
      <c r="J17" s="32"/>
      <c r="K17" s="33"/>
      <c r="L17" s="1"/>
      <c r="AA17" s="198"/>
    </row>
    <row r="18" spans="2:27" ht="14.25" customHeight="1">
      <c r="B18" s="12"/>
      <c r="C18" s="165"/>
      <c r="D18" s="32"/>
      <c r="E18" s="75" t="s">
        <v>161</v>
      </c>
      <c r="F18" s="72">
        <v>43243</v>
      </c>
      <c r="G18" s="32"/>
      <c r="H18" s="33"/>
      <c r="I18" s="32"/>
      <c r="J18" s="32"/>
      <c r="K18" s="33"/>
      <c r="L18" s="1"/>
      <c r="AA18" s="198"/>
    </row>
    <row r="19" spans="2:27" ht="14.25" customHeight="1">
      <c r="B19" s="470" t="s">
        <v>479</v>
      </c>
      <c r="C19" s="470"/>
      <c r="D19" s="32"/>
      <c r="E19" s="75" t="s">
        <v>619</v>
      </c>
      <c r="F19" s="178">
        <f>F18/212618</f>
        <v>0.20338353290878478</v>
      </c>
      <c r="G19" s="32"/>
      <c r="H19" s="33"/>
      <c r="I19" s="32"/>
      <c r="J19" s="32"/>
      <c r="K19" s="33"/>
      <c r="L19" s="1"/>
      <c r="AA19" s="198"/>
    </row>
    <row r="20" spans="2:27" ht="14.25" customHeight="1">
      <c r="B20" s="58" t="s">
        <v>118</v>
      </c>
      <c r="C20" s="70" t="s">
        <v>158</v>
      </c>
      <c r="D20" s="32"/>
      <c r="E20" s="297" t="s">
        <v>401</v>
      </c>
      <c r="F20" s="76"/>
      <c r="G20" s="217"/>
      <c r="H20" s="217"/>
      <c r="I20" s="32"/>
      <c r="J20" s="32" t="s">
        <v>168</v>
      </c>
      <c r="AA20" s="198"/>
    </row>
    <row r="21" spans="2:27" ht="14.25" customHeight="1">
      <c r="B21" s="72" t="s">
        <v>165</v>
      </c>
      <c r="C21" s="72">
        <v>31336</v>
      </c>
      <c r="D21" s="32"/>
      <c r="G21" s="217"/>
      <c r="H21" s="217"/>
      <c r="I21" s="32"/>
      <c r="J21" s="33"/>
      <c r="K21" s="1"/>
      <c r="AA21" s="198"/>
    </row>
    <row r="22" spans="2:27" ht="14.25" customHeight="1">
      <c r="B22" s="72" t="s">
        <v>166</v>
      </c>
      <c r="C22" s="72">
        <v>1270</v>
      </c>
      <c r="D22" s="32"/>
      <c r="E22" s="217"/>
      <c r="F22" s="217"/>
      <c r="I22" s="32"/>
      <c r="J22" s="33"/>
      <c r="K22" s="1"/>
      <c r="AA22" s="198"/>
    </row>
    <row r="23" spans="2:27" ht="14.25" customHeight="1">
      <c r="B23" s="72" t="s">
        <v>167</v>
      </c>
      <c r="C23" s="72">
        <v>11338</v>
      </c>
      <c r="D23" s="32"/>
      <c r="E23" s="217"/>
      <c r="F23" s="217"/>
      <c r="I23" s="32"/>
      <c r="J23" s="33"/>
      <c r="K23" s="1"/>
      <c r="AA23" s="198"/>
    </row>
    <row r="24" spans="2:27" ht="14.25" customHeight="1">
      <c r="B24" s="72" t="s">
        <v>42</v>
      </c>
      <c r="C24" s="72">
        <v>132</v>
      </c>
      <c r="D24" s="32"/>
      <c r="E24" s="217"/>
      <c r="F24" s="217"/>
      <c r="I24" s="32"/>
      <c r="J24" s="33"/>
      <c r="K24" s="1"/>
      <c r="AA24" s="198"/>
    </row>
    <row r="25" spans="2:27" ht="14.25" customHeight="1">
      <c r="B25" s="72" t="s">
        <v>44</v>
      </c>
      <c r="C25" s="72">
        <v>5667</v>
      </c>
      <c r="D25" s="32"/>
      <c r="E25" s="217"/>
      <c r="F25" s="217"/>
      <c r="I25" s="32"/>
      <c r="J25" s="33"/>
      <c r="K25" s="1"/>
      <c r="AA25" s="198"/>
    </row>
    <row r="26" spans="2:27" s="217" customFormat="1" ht="14.25" customHeight="1">
      <c r="B26" s="72" t="s">
        <v>46</v>
      </c>
      <c r="C26" s="72">
        <v>334</v>
      </c>
      <c r="J26" s="137"/>
      <c r="K26" s="1"/>
    </row>
    <row r="27" spans="2:27">
      <c r="B27" s="72" t="s">
        <v>47</v>
      </c>
      <c r="C27" s="72">
        <v>896</v>
      </c>
      <c r="D27" s="32"/>
      <c r="E27" s="217"/>
      <c r="F27" s="217"/>
      <c r="G27" s="217"/>
      <c r="H27" s="217"/>
      <c r="I27" s="32"/>
      <c r="J27" s="191"/>
      <c r="K27" s="191"/>
      <c r="AA27" s="198"/>
    </row>
    <row r="28" spans="2:27">
      <c r="B28" s="16" t="s">
        <v>115</v>
      </c>
      <c r="C28" s="179">
        <f>SUM(C21:C27)</f>
        <v>50973</v>
      </c>
      <c r="E28" s="217"/>
      <c r="F28" s="217"/>
      <c r="J28" s="191"/>
      <c r="K28" s="191"/>
      <c r="AA28" s="198"/>
    </row>
    <row r="29" spans="2:27">
      <c r="B29" s="222" t="s">
        <v>401</v>
      </c>
      <c r="E29" s="217"/>
      <c r="F29" s="217"/>
      <c r="K29" s="191"/>
      <c r="AA29" s="198"/>
    </row>
    <row r="30" spans="2:27">
      <c r="E30" s="217"/>
      <c r="F30" s="217"/>
      <c r="AA30" s="198"/>
    </row>
    <row r="31" spans="2:27">
      <c r="B31" s="190"/>
      <c r="C31" s="190"/>
      <c r="E31" s="217"/>
      <c r="F31" s="217"/>
    </row>
    <row r="32" spans="2:27">
      <c r="B32" s="190"/>
      <c r="C32" s="190"/>
      <c r="E32" s="217"/>
      <c r="F32" s="217"/>
    </row>
    <row r="33" spans="2:3">
      <c r="B33" s="190"/>
      <c r="C33" s="190"/>
    </row>
    <row r="34" spans="2:3">
      <c r="B34" s="190"/>
      <c r="C34" s="190"/>
    </row>
    <row r="35" spans="2:3">
      <c r="B35" s="190"/>
      <c r="C35" s="190"/>
    </row>
    <row r="36" spans="2:3">
      <c r="B36" s="190"/>
      <c r="C36" s="190"/>
    </row>
    <row r="37" spans="2:3">
      <c r="B37" s="190"/>
      <c r="C37" s="190"/>
    </row>
  </sheetData>
  <mergeCells count="6">
    <mergeCell ref="E9:G9"/>
    <mergeCell ref="B12:C12"/>
    <mergeCell ref="B19:C19"/>
    <mergeCell ref="B1:F1"/>
    <mergeCell ref="B2:C2"/>
    <mergeCell ref="E16:F17"/>
  </mergeCells>
  <hyperlinks>
    <hyperlink ref="B1:F1" location="'Table of Contents'!A1" display="Table of Contents" xr:uid="{263C2B92-8150-433B-B176-1F15C428C99E}"/>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9E1FFA8F46DA4CBBDAA815F40E23A5" ma:contentTypeVersion="11" ma:contentTypeDescription="Create a new document." ma:contentTypeScope="" ma:versionID="0e43e474b71aadf9fcc81dec583bebe7">
  <xsd:schema xmlns:xsd="http://www.w3.org/2001/XMLSchema" xmlns:xs="http://www.w3.org/2001/XMLSchema" xmlns:p="http://schemas.microsoft.com/office/2006/metadata/properties" xmlns:ns3="d44614dc-bd9c-4d1a-90dc-dce6f644057e" xmlns:ns4="26c88e19-55e3-4045-ba71-db966d27944c" targetNamespace="http://schemas.microsoft.com/office/2006/metadata/properties" ma:root="true" ma:fieldsID="845f97e9b34a5b2d2e8cff9d07904127" ns3:_="" ns4:_="">
    <xsd:import namespace="d44614dc-bd9c-4d1a-90dc-dce6f644057e"/>
    <xsd:import namespace="26c88e19-55e3-4045-ba71-db966d27944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614dc-bd9c-4d1a-90dc-dce6f644057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88e19-55e3-4045-ba71-db966d27944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FF25D8-39EA-4AE9-A386-137B4E853CD9}">
  <ds:schemaRefs>
    <ds:schemaRef ds:uri="http://schemas.microsoft.com/sharepoint/v3/contenttype/forms"/>
  </ds:schemaRefs>
</ds:datastoreItem>
</file>

<file path=customXml/itemProps2.xml><?xml version="1.0" encoding="utf-8"?>
<ds:datastoreItem xmlns:ds="http://schemas.openxmlformats.org/officeDocument/2006/customXml" ds:itemID="{1FD10002-EFFF-4A76-B957-0E55C8B09DA9}">
  <ds:schemaRefs>
    <ds:schemaRef ds:uri="http://schemas.microsoft.com/office/2006/metadata/properties"/>
    <ds:schemaRef ds:uri="http://purl.org/dc/dcmitype/"/>
    <ds:schemaRef ds:uri="http://purl.org/dc/terms/"/>
    <ds:schemaRef ds:uri="http://www.w3.org/XML/1998/namespace"/>
    <ds:schemaRef ds:uri="http://purl.org/dc/elements/1.1/"/>
    <ds:schemaRef ds:uri="26c88e19-55e3-4045-ba71-db966d27944c"/>
    <ds:schemaRef ds:uri="http://schemas.microsoft.com/office/2006/documentManagement/types"/>
    <ds:schemaRef ds:uri="d44614dc-bd9c-4d1a-90dc-dce6f644057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161C491-1FD1-4138-95D3-80DF54BCD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614dc-bd9c-4d1a-90dc-dce6f644057e"/>
    <ds:schemaRef ds:uri="26c88e19-55e3-4045-ba71-db966d279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Tab 1 QHP &amp; WAH by County</vt:lpstr>
      <vt:lpstr>Tab 2 QHP &amp; WAH by Month</vt:lpstr>
      <vt:lpstr>Tab 3 By Carrier and County</vt:lpstr>
      <vt:lpstr>Tab 4 By Metal and FPL</vt:lpstr>
      <vt:lpstr>Tab 5 QHP and WAH by Age, FPL</vt:lpstr>
      <vt:lpstr>Tab 6 QHP Households</vt:lpstr>
      <vt:lpstr>Tab 7 QHP and WAH Demographics</vt:lpstr>
      <vt:lpstr>Tab 8 QDP</vt:lpstr>
      <vt:lpstr>Tab 9 MPS Selection by Month</vt:lpstr>
      <vt:lpstr>Tab 10 Income &amp; Deductible</vt:lpstr>
      <vt:lpstr>Tab 11 Average Net Premiums</vt:lpstr>
      <vt:lpstr>Tab 12 QHP by Subsidy Status</vt:lpstr>
      <vt:lpstr>Tab 13 Avg. Premium by County</vt:lpstr>
      <vt:lpstr>Tab 14 Assisted Enrollments</vt:lpstr>
      <vt:lpstr>Tab 15 Non-English Calls</vt:lpstr>
      <vt:lpstr>Tab 16 Telephonic Interpretn. </vt:lpstr>
      <vt:lpstr>Tab 17 Online Language Serv </vt:lpstr>
      <vt:lpstr>Tab 18 QHP Annual Movement</vt:lpstr>
      <vt:lpstr>Tab 19 QHP Annual Disenrollment</vt:lpstr>
      <vt:lpstr>Tab 20 Annual Churn</vt:lpstr>
      <vt:lpstr>Tab 21 Annual Special Enrollmts</vt:lpstr>
      <vt:lpstr>Tab 22 Cascade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Earnest Kim</dc:creator>
  <cp:lastModifiedBy>Dennis, Margaret</cp:lastModifiedBy>
  <dcterms:created xsi:type="dcterms:W3CDTF">2021-03-16T18:41:55Z</dcterms:created>
  <dcterms:modified xsi:type="dcterms:W3CDTF">2022-05-06T22:59:07Z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0x010100239E1FFA8F46DA4CBBDAA815F40E23A5</vt:lpwstr>
  </property>
</Properties>
</file>